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R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N105" i="51"/>
  <c r="L104" i="51"/>
  <c r="B103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J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G73" i="51" s="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K74" i="51"/>
  <c r="K73" i="51" s="1"/>
  <c r="J74" i="51"/>
  <c r="I74" i="51"/>
  <c r="H74" i="51"/>
  <c r="G74" i="51"/>
  <c r="F74" i="51"/>
  <c r="E74" i="51"/>
  <c r="E73" i="51" s="1"/>
  <c r="D74" i="51"/>
  <c r="C74" i="51"/>
  <c r="C73" i="51" s="1"/>
  <c r="B74" i="51"/>
  <c r="S73" i="51"/>
  <c r="W54" i="51"/>
  <c r="V54" i="51"/>
  <c r="V87" i="51" s="1"/>
  <c r="U54" i="51"/>
  <c r="U87" i="51" s="1"/>
  <c r="T54" i="51"/>
  <c r="T87" i="51" s="1"/>
  <c r="S54" i="51"/>
  <c r="S105" i="51" s="1"/>
  <c r="R54" i="51"/>
  <c r="Q54" i="51"/>
  <c r="Q105" i="51" s="1"/>
  <c r="P54" i="51"/>
  <c r="P87" i="51" s="1"/>
  <c r="O54" i="51"/>
  <c r="O105" i="51" s="1"/>
  <c r="N54" i="51"/>
  <c r="N87" i="51" s="1"/>
  <c r="M54" i="51"/>
  <c r="M87" i="51" s="1"/>
  <c r="L54" i="51"/>
  <c r="L87" i="51" s="1"/>
  <c r="K54" i="51"/>
  <c r="K105" i="51" s="1"/>
  <c r="J54" i="51"/>
  <c r="I54" i="51"/>
  <c r="I105" i="51" s="1"/>
  <c r="H54" i="51"/>
  <c r="H87" i="51" s="1"/>
  <c r="G54" i="51"/>
  <c r="F54" i="51"/>
  <c r="F87" i="51" s="1"/>
  <c r="E54" i="51"/>
  <c r="E87" i="51" s="1"/>
  <c r="D54" i="51"/>
  <c r="D87" i="51" s="1"/>
  <c r="C54" i="51"/>
  <c r="C105" i="51" s="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I104" i="51" s="1"/>
  <c r="H35" i="51"/>
  <c r="H104" i="51" s="1"/>
  <c r="G35" i="51"/>
  <c r="G104" i="51" s="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U103" i="51" s="1"/>
  <c r="T27" i="51"/>
  <c r="S27" i="51"/>
  <c r="S103" i="51" s="1"/>
  <c r="R27" i="51"/>
  <c r="R80" i="51" s="1"/>
  <c r="Q27" i="51"/>
  <c r="P27" i="51"/>
  <c r="O27" i="51"/>
  <c r="N27" i="51"/>
  <c r="M27" i="51"/>
  <c r="L27" i="51"/>
  <c r="K27" i="51"/>
  <c r="J27" i="51"/>
  <c r="I27" i="51"/>
  <c r="H27" i="51"/>
  <c r="H103" i="51" s="1"/>
  <c r="G27" i="51"/>
  <c r="G103" i="51" s="1"/>
  <c r="F27" i="51"/>
  <c r="E27" i="51"/>
  <c r="E103" i="51" s="1"/>
  <c r="D27" i="51"/>
  <c r="C27" i="51"/>
  <c r="C103" i="51" s="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I105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K87" i="50"/>
  <c r="C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M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J73" i="50" s="1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F73" i="50" s="1"/>
  <c r="E76" i="50"/>
  <c r="D76" i="50"/>
  <c r="C76" i="50"/>
  <c r="B76" i="50"/>
  <c r="B73" i="50" s="1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G73" i="50" s="1"/>
  <c r="F75" i="50"/>
  <c r="E75" i="50"/>
  <c r="D75" i="50"/>
  <c r="C75" i="50"/>
  <c r="B75" i="50"/>
  <c r="W74" i="50"/>
  <c r="V74" i="50"/>
  <c r="V73" i="50" s="1"/>
  <c r="U74" i="50"/>
  <c r="T74" i="50"/>
  <c r="S74" i="50"/>
  <c r="R74" i="50"/>
  <c r="R73" i="50" s="1"/>
  <c r="Q74" i="50"/>
  <c r="P74" i="50"/>
  <c r="O74" i="50"/>
  <c r="N74" i="50"/>
  <c r="N73" i="50" s="1"/>
  <c r="M74" i="50"/>
  <c r="L74" i="50"/>
  <c r="K74" i="50"/>
  <c r="K73" i="50" s="1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T54" i="50"/>
  <c r="S54" i="50"/>
  <c r="S87" i="50" s="1"/>
  <c r="R54" i="50"/>
  <c r="Q54" i="50"/>
  <c r="Q87" i="50" s="1"/>
  <c r="P54" i="50"/>
  <c r="P87" i="50" s="1"/>
  <c r="O54" i="50"/>
  <c r="O87" i="50" s="1"/>
  <c r="N54" i="50"/>
  <c r="N105" i="50" s="1"/>
  <c r="M54" i="50"/>
  <c r="L54" i="50"/>
  <c r="L105" i="50" s="1"/>
  <c r="K54" i="50"/>
  <c r="K105" i="50" s="1"/>
  <c r="J54" i="50"/>
  <c r="J105" i="50" s="1"/>
  <c r="I54" i="50"/>
  <c r="I87" i="50" s="1"/>
  <c r="H54" i="50"/>
  <c r="H87" i="50" s="1"/>
  <c r="G54" i="50"/>
  <c r="G87" i="50" s="1"/>
  <c r="F54" i="50"/>
  <c r="E54" i="50"/>
  <c r="D54" i="50"/>
  <c r="C54" i="50"/>
  <c r="C105" i="50" s="1"/>
  <c r="B54" i="50"/>
  <c r="B105" i="50" s="1"/>
  <c r="W35" i="50"/>
  <c r="W83" i="50" s="1"/>
  <c r="V35" i="50"/>
  <c r="V83" i="50" s="1"/>
  <c r="U35" i="50"/>
  <c r="U83" i="50" s="1"/>
  <c r="T35" i="50"/>
  <c r="T104" i="50" s="1"/>
  <c r="S35" i="50"/>
  <c r="S104" i="50" s="1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K104" i="50" s="1"/>
  <c r="J35" i="50"/>
  <c r="J104" i="50" s="1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D104" i="50" s="1"/>
  <c r="C35" i="50"/>
  <c r="C104" i="50" s="1"/>
  <c r="B35" i="50"/>
  <c r="B104" i="50" s="1"/>
  <c r="W27" i="50"/>
  <c r="V27" i="50"/>
  <c r="U27" i="50"/>
  <c r="U80" i="50" s="1"/>
  <c r="T27" i="50"/>
  <c r="S27" i="50"/>
  <c r="S103" i="50" s="1"/>
  <c r="R27" i="50"/>
  <c r="R103" i="50" s="1"/>
  <c r="Q27" i="50"/>
  <c r="P27" i="50"/>
  <c r="O27" i="50"/>
  <c r="O103" i="50" s="1"/>
  <c r="N27" i="50"/>
  <c r="N103" i="50" s="1"/>
  <c r="M27" i="50"/>
  <c r="L27" i="50"/>
  <c r="K27" i="50"/>
  <c r="J27" i="50"/>
  <c r="I27" i="50"/>
  <c r="H27" i="50"/>
  <c r="G27" i="50"/>
  <c r="F27" i="50"/>
  <c r="E27" i="50"/>
  <c r="E103" i="50" s="1"/>
  <c r="D27" i="50"/>
  <c r="C27" i="50"/>
  <c r="C103" i="50" s="1"/>
  <c r="B27" i="50"/>
  <c r="B103" i="50" s="1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H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E73" i="49" s="1"/>
  <c r="D88" i="49"/>
  <c r="C88" i="49"/>
  <c r="B88" i="49"/>
  <c r="N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N83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U73" i="49" s="1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M73" i="49" s="1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87" i="49" s="1"/>
  <c r="Q54" i="49"/>
  <c r="Q105" i="49" s="1"/>
  <c r="P54" i="49"/>
  <c r="O54" i="49"/>
  <c r="O105" i="49" s="1"/>
  <c r="N54" i="49"/>
  <c r="N105" i="49" s="1"/>
  <c r="M54" i="49"/>
  <c r="M105" i="49" s="1"/>
  <c r="L54" i="49"/>
  <c r="L87" i="49" s="1"/>
  <c r="K54" i="49"/>
  <c r="K87" i="49" s="1"/>
  <c r="J54" i="49"/>
  <c r="J87" i="49" s="1"/>
  <c r="I54" i="49"/>
  <c r="I105" i="49" s="1"/>
  <c r="H54" i="49"/>
  <c r="G54" i="49"/>
  <c r="G105" i="49" s="1"/>
  <c r="F54" i="49"/>
  <c r="F105" i="49" s="1"/>
  <c r="E54" i="49"/>
  <c r="E105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S27" i="49"/>
  <c r="S103" i="49" s="1"/>
  <c r="R27" i="49"/>
  <c r="R103" i="49" s="1"/>
  <c r="Q27" i="49"/>
  <c r="Q103" i="49" s="1"/>
  <c r="P27" i="49"/>
  <c r="P80" i="49" s="1"/>
  <c r="O27" i="49"/>
  <c r="O103" i="49" s="1"/>
  <c r="N27" i="49"/>
  <c r="N103" i="49" s="1"/>
  <c r="M27" i="49"/>
  <c r="M103" i="49" s="1"/>
  <c r="L27" i="49"/>
  <c r="K27" i="49"/>
  <c r="K103" i="49" s="1"/>
  <c r="J27" i="49"/>
  <c r="J103" i="49" s="1"/>
  <c r="I27" i="49"/>
  <c r="I103" i="49" s="1"/>
  <c r="H27" i="49"/>
  <c r="H80" i="49" s="1"/>
  <c r="G27" i="49"/>
  <c r="G103" i="49" s="1"/>
  <c r="F27" i="49"/>
  <c r="F103" i="49" s="1"/>
  <c r="E27" i="49"/>
  <c r="E103" i="49" s="1"/>
  <c r="D27" i="49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N180" i="4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Q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P53" i="47"/>
  <c r="O53" i="47"/>
  <c r="N53" i="47"/>
  <c r="M53" i="47"/>
  <c r="L53" i="47"/>
  <c r="K53" i="47"/>
  <c r="J53" i="47"/>
  <c r="I53" i="47"/>
  <c r="I52" i="47" s="1"/>
  <c r="H53" i="47"/>
  <c r="G53" i="47"/>
  <c r="F53" i="47"/>
  <c r="F52" i="47" s="1"/>
  <c r="E53" i="47"/>
  <c r="D53" i="47"/>
  <c r="D52" i="47" s="1"/>
  <c r="C53" i="47"/>
  <c r="B53" i="47"/>
  <c r="B52" i="47" s="1"/>
  <c r="T52" i="47"/>
  <c r="L52" i="47"/>
  <c r="W28" i="47"/>
  <c r="V28" i="47"/>
  <c r="V60" i="47" s="1"/>
  <c r="U28" i="47"/>
  <c r="U60" i="47" s="1"/>
  <c r="T28" i="47"/>
  <c r="T60" i="47" s="1"/>
  <c r="S28" i="47"/>
  <c r="S60" i="47" s="1"/>
  <c r="R28" i="47"/>
  <c r="Q28" i="47"/>
  <c r="P28" i="47"/>
  <c r="O28" i="47"/>
  <c r="N28" i="47"/>
  <c r="N60" i="47" s="1"/>
  <c r="M28" i="47"/>
  <c r="M60" i="47" s="1"/>
  <c r="L28" i="47"/>
  <c r="L60" i="47" s="1"/>
  <c r="K28" i="47"/>
  <c r="K60" i="47" s="1"/>
  <c r="J28" i="47"/>
  <c r="I28" i="47"/>
  <c r="I77" i="47" s="1"/>
  <c r="H28" i="47"/>
  <c r="G28" i="47"/>
  <c r="F28" i="47"/>
  <c r="F60" i="47" s="1"/>
  <c r="E28" i="47"/>
  <c r="E60" i="47" s="1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R60" i="46"/>
  <c r="J60" i="46"/>
  <c r="B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K52" i="46" s="1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C52" i="46" s="1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U52" i="46" s="1"/>
  <c r="T53" i="46"/>
  <c r="S53" i="46"/>
  <c r="S52" i="46" s="1"/>
  <c r="R53" i="46"/>
  <c r="R52" i="46" s="1"/>
  <c r="Q53" i="46"/>
  <c r="Q52" i="46" s="1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W28" i="46"/>
  <c r="W77" i="46" s="1"/>
  <c r="V28" i="46"/>
  <c r="U28" i="46"/>
  <c r="U60" i="46" s="1"/>
  <c r="T28" i="46"/>
  <c r="T60" i="46" s="1"/>
  <c r="S28" i="46"/>
  <c r="S60" i="46" s="1"/>
  <c r="R28" i="46"/>
  <c r="Q28" i="46"/>
  <c r="P28" i="46"/>
  <c r="P60" i="46" s="1"/>
  <c r="O28" i="46"/>
  <c r="O77" i="46" s="1"/>
  <c r="N28" i="46"/>
  <c r="M28" i="46"/>
  <c r="M60" i="46" s="1"/>
  <c r="L28" i="46"/>
  <c r="L60" i="46" s="1"/>
  <c r="K28" i="46"/>
  <c r="K60" i="46" s="1"/>
  <c r="J28" i="46"/>
  <c r="I28" i="46"/>
  <c r="H28" i="46"/>
  <c r="G28" i="46"/>
  <c r="G77" i="46" s="1"/>
  <c r="F28" i="46"/>
  <c r="E28" i="46"/>
  <c r="E60" i="46" s="1"/>
  <c r="D28" i="46"/>
  <c r="D60" i="46" s="1"/>
  <c r="C28" i="46"/>
  <c r="C60" i="46" s="1"/>
  <c r="B28" i="46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V69" i="45" s="1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W69" i="45" s="1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H52" i="45" s="1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W60" i="45"/>
  <c r="H60" i="45"/>
  <c r="G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G52" i="45" s="1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F52" i="45" s="1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W52" i="45" s="1"/>
  <c r="V53" i="45"/>
  <c r="U53" i="45"/>
  <c r="T53" i="45"/>
  <c r="S53" i="45"/>
  <c r="R53" i="45"/>
  <c r="Q53" i="45"/>
  <c r="P53" i="45"/>
  <c r="P52" i="45" s="1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W28" i="45"/>
  <c r="W77" i="45" s="1"/>
  <c r="V28" i="45"/>
  <c r="V77" i="45" s="1"/>
  <c r="U28" i="45"/>
  <c r="T28" i="45"/>
  <c r="T77" i="45" s="1"/>
  <c r="S28" i="45"/>
  <c r="S60" i="45" s="1"/>
  <c r="R28" i="45"/>
  <c r="R77" i="45" s="1"/>
  <c r="Q28" i="45"/>
  <c r="Q77" i="45" s="1"/>
  <c r="P28" i="45"/>
  <c r="P77" i="45" s="1"/>
  <c r="O28" i="45"/>
  <c r="O77" i="45" s="1"/>
  <c r="N28" i="45"/>
  <c r="N77" i="45" s="1"/>
  <c r="M28" i="45"/>
  <c r="M77" i="45" s="1"/>
  <c r="L28" i="45"/>
  <c r="L77" i="45" s="1"/>
  <c r="K28" i="45"/>
  <c r="K60" i="45" s="1"/>
  <c r="J28" i="45"/>
  <c r="J77" i="45" s="1"/>
  <c r="I28" i="45"/>
  <c r="I77" i="45" s="1"/>
  <c r="H28" i="45"/>
  <c r="H77" i="45" s="1"/>
  <c r="G28" i="45"/>
  <c r="G77" i="45" s="1"/>
  <c r="F28" i="45"/>
  <c r="F60" i="45" s="1"/>
  <c r="E28" i="45"/>
  <c r="D28" i="45"/>
  <c r="D77" i="45" s="1"/>
  <c r="C28" i="45"/>
  <c r="C77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F179" i="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O63" i="43" s="1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W63" i="43" s="1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Q72" i="43"/>
  <c r="P72" i="43"/>
  <c r="O72" i="43"/>
  <c r="I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N63" i="43" s="1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G63" i="43"/>
  <c r="W39" i="43"/>
  <c r="W72" i="43" s="1"/>
  <c r="V39" i="43"/>
  <c r="V72" i="43" s="1"/>
  <c r="U39" i="43"/>
  <c r="U72" i="43" s="1"/>
  <c r="T39" i="43"/>
  <c r="S39" i="43"/>
  <c r="R39" i="43"/>
  <c r="Q39" i="43"/>
  <c r="P39" i="43"/>
  <c r="O39" i="43"/>
  <c r="N39" i="43"/>
  <c r="N72" i="43" s="1"/>
  <c r="M39" i="43"/>
  <c r="M72" i="43" s="1"/>
  <c r="L39" i="43"/>
  <c r="K39" i="43"/>
  <c r="J39" i="43"/>
  <c r="I39" i="43"/>
  <c r="H39" i="43"/>
  <c r="H72" i="43" s="1"/>
  <c r="G39" i="43"/>
  <c r="G72" i="43" s="1"/>
  <c r="F39" i="43"/>
  <c r="F72" i="43" s="1"/>
  <c r="E39" i="43"/>
  <c r="E72" i="43" s="1"/>
  <c r="D39" i="43"/>
  <c r="C39" i="43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T72" i="42"/>
  <c r="S72" i="42"/>
  <c r="R72" i="42"/>
  <c r="D72" i="42"/>
  <c r="C72" i="42"/>
  <c r="B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B63" i="42" s="1"/>
  <c r="W65" i="42"/>
  <c r="V65" i="42"/>
  <c r="U65" i="42"/>
  <c r="T65" i="42"/>
  <c r="S65" i="42"/>
  <c r="R65" i="42"/>
  <c r="Q65" i="42"/>
  <c r="P65" i="42"/>
  <c r="O65" i="42"/>
  <c r="N65" i="42"/>
  <c r="N63" i="42" s="1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R64" i="42"/>
  <c r="R63" i="42" s="1"/>
  <c r="Q64" i="42"/>
  <c r="Q63" i="42" s="1"/>
  <c r="P64" i="42"/>
  <c r="O64" i="42"/>
  <c r="N64" i="42"/>
  <c r="M64" i="42"/>
  <c r="L64" i="42"/>
  <c r="K64" i="42"/>
  <c r="J64" i="42"/>
  <c r="J63" i="42" s="1"/>
  <c r="I64" i="42"/>
  <c r="H64" i="42"/>
  <c r="G64" i="42"/>
  <c r="F64" i="42"/>
  <c r="E64" i="42"/>
  <c r="D64" i="42"/>
  <c r="C64" i="42"/>
  <c r="B64" i="42"/>
  <c r="W39" i="42"/>
  <c r="V39" i="42"/>
  <c r="V90" i="42" s="1"/>
  <c r="U39" i="42"/>
  <c r="U90" i="42" s="1"/>
  <c r="T39" i="42"/>
  <c r="T90" i="42" s="1"/>
  <c r="S39" i="42"/>
  <c r="S90" i="42" s="1"/>
  <c r="R39" i="42"/>
  <c r="Q39" i="42"/>
  <c r="Q72" i="42" s="1"/>
  <c r="P39" i="42"/>
  <c r="P72" i="42" s="1"/>
  <c r="O39" i="42"/>
  <c r="N39" i="42"/>
  <c r="N90" i="42" s="1"/>
  <c r="M39" i="42"/>
  <c r="M90" i="42" s="1"/>
  <c r="L39" i="42"/>
  <c r="L90" i="42" s="1"/>
  <c r="K39" i="42"/>
  <c r="K72" i="42" s="1"/>
  <c r="J39" i="42"/>
  <c r="J72" i="42" s="1"/>
  <c r="I39" i="42"/>
  <c r="I72" i="42" s="1"/>
  <c r="H39" i="42"/>
  <c r="H72" i="42" s="1"/>
  <c r="G39" i="42"/>
  <c r="F39" i="42"/>
  <c r="E39" i="42"/>
  <c r="D39" i="42"/>
  <c r="C39" i="42"/>
  <c r="B39" i="42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W72" i="41"/>
  <c r="V72" i="41"/>
  <c r="U72" i="41"/>
  <c r="O72" i="41"/>
  <c r="N72" i="41"/>
  <c r="M72" i="41"/>
  <c r="G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E63" i="41" s="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U63" i="41" s="1"/>
  <c r="T64" i="41"/>
  <c r="S64" i="41"/>
  <c r="R64" i="41"/>
  <c r="Q64" i="41"/>
  <c r="P64" i="41"/>
  <c r="O64" i="41"/>
  <c r="N64" i="41"/>
  <c r="M64" i="41"/>
  <c r="M63" i="41" s="1"/>
  <c r="L64" i="41"/>
  <c r="K64" i="41"/>
  <c r="J64" i="41"/>
  <c r="I64" i="41"/>
  <c r="H64" i="41"/>
  <c r="G64" i="41"/>
  <c r="F64" i="41"/>
  <c r="E64" i="41"/>
  <c r="D64" i="41"/>
  <c r="C64" i="41"/>
  <c r="B64" i="41"/>
  <c r="W39" i="41"/>
  <c r="W90" i="41" s="1"/>
  <c r="V39" i="41"/>
  <c r="V90" i="41" s="1"/>
  <c r="U39" i="41"/>
  <c r="U90" i="41" s="1"/>
  <c r="T39" i="41"/>
  <c r="T72" i="41" s="1"/>
  <c r="S39" i="41"/>
  <c r="S72" i="41" s="1"/>
  <c r="R39" i="4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72" i="41" s="1"/>
  <c r="K39" i="41"/>
  <c r="K72" i="41" s="1"/>
  <c r="J39" i="41"/>
  <c r="I39" i="41"/>
  <c r="I90" i="41" s="1"/>
  <c r="H39" i="41"/>
  <c r="H90" i="41" s="1"/>
  <c r="G39" i="41"/>
  <c r="G90" i="41" s="1"/>
  <c r="F39" i="41"/>
  <c r="F90" i="41" s="1"/>
  <c r="E39" i="41"/>
  <c r="E90" i="41" s="1"/>
  <c r="D39" i="41"/>
  <c r="D72" i="41" s="1"/>
  <c r="C39" i="41"/>
  <c r="C72" i="41" s="1"/>
  <c r="B39" i="4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Q178" i="4" s="1"/>
  <c r="P33" i="40"/>
  <c r="P38" i="40" s="1"/>
  <c r="O33" i="40"/>
  <c r="O38" i="40" s="1"/>
  <c r="N33" i="40"/>
  <c r="N38" i="40" s="1"/>
  <c r="N178" i="4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B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Q57" i="39"/>
  <c r="P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Q51" i="39" s="1"/>
  <c r="P52" i="39"/>
  <c r="P51" i="39" s="1"/>
  <c r="O52" i="39"/>
  <c r="N52" i="39"/>
  <c r="M52" i="39"/>
  <c r="L52" i="39"/>
  <c r="K52" i="39"/>
  <c r="J52" i="39"/>
  <c r="J51" i="39" s="1"/>
  <c r="I52" i="39"/>
  <c r="H52" i="39"/>
  <c r="G52" i="39"/>
  <c r="F52" i="39"/>
  <c r="E52" i="39"/>
  <c r="D52" i="39"/>
  <c r="C52" i="39"/>
  <c r="B52" i="39"/>
  <c r="W27" i="39"/>
  <c r="W63" i="39" s="1"/>
  <c r="V27" i="39"/>
  <c r="U27" i="39"/>
  <c r="T27" i="39"/>
  <c r="T63" i="39" s="1"/>
  <c r="S27" i="39"/>
  <c r="R27" i="39"/>
  <c r="Q27" i="39"/>
  <c r="Q63" i="39" s="1"/>
  <c r="P27" i="39"/>
  <c r="P63" i="39" s="1"/>
  <c r="O27" i="39"/>
  <c r="O63" i="39" s="1"/>
  <c r="N27" i="39"/>
  <c r="M27" i="39"/>
  <c r="M63" i="39" s="1"/>
  <c r="L27" i="39"/>
  <c r="L63" i="39" s="1"/>
  <c r="K27" i="39"/>
  <c r="J27" i="39"/>
  <c r="I27" i="39"/>
  <c r="I63" i="39" s="1"/>
  <c r="H27" i="39"/>
  <c r="H63" i="39" s="1"/>
  <c r="G27" i="39"/>
  <c r="G63" i="39" s="1"/>
  <c r="F27" i="39"/>
  <c r="E27" i="39"/>
  <c r="E63" i="39" s="1"/>
  <c r="D27" i="39"/>
  <c r="D63" i="39" s="1"/>
  <c r="C27" i="39"/>
  <c r="B27" i="39"/>
  <c r="W24" i="39"/>
  <c r="W60" i="39" s="1"/>
  <c r="V24" i="39"/>
  <c r="U24" i="39"/>
  <c r="U60" i="39" s="1"/>
  <c r="T24" i="39"/>
  <c r="T60" i="39" s="1"/>
  <c r="S24" i="39"/>
  <c r="S60" i="39" s="1"/>
  <c r="R24" i="39"/>
  <c r="R60" i="39" s="1"/>
  <c r="Q24" i="39"/>
  <c r="P24" i="39"/>
  <c r="O24" i="39"/>
  <c r="O60" i="39" s="1"/>
  <c r="N24" i="39"/>
  <c r="M24" i="39"/>
  <c r="M60" i="39" s="1"/>
  <c r="L24" i="39"/>
  <c r="K24" i="39"/>
  <c r="K60" i="39" s="1"/>
  <c r="J24" i="39"/>
  <c r="J60" i="39" s="1"/>
  <c r="I24" i="39"/>
  <c r="H24" i="39"/>
  <c r="G24" i="39"/>
  <c r="G60" i="39" s="1"/>
  <c r="F24" i="39"/>
  <c r="F79" i="39" s="1"/>
  <c r="E24" i="39"/>
  <c r="E79" i="39" s="1"/>
  <c r="D24" i="39"/>
  <c r="D60" i="39" s="1"/>
  <c r="C24" i="39"/>
  <c r="B24" i="39"/>
  <c r="B60" i="39" s="1"/>
  <c r="W16" i="39"/>
  <c r="V16" i="39"/>
  <c r="U16" i="39"/>
  <c r="U57" i="39" s="1"/>
  <c r="T16" i="39"/>
  <c r="T57" i="39" s="1"/>
  <c r="S16" i="39"/>
  <c r="S57" i="39" s="1"/>
  <c r="R16" i="39"/>
  <c r="Q16" i="39"/>
  <c r="P16" i="39"/>
  <c r="O16" i="39"/>
  <c r="O57" i="39" s="1"/>
  <c r="N16" i="39"/>
  <c r="N57" i="39" s="1"/>
  <c r="M16" i="39"/>
  <c r="M57" i="39" s="1"/>
  <c r="L16" i="39"/>
  <c r="L57" i="39" s="1"/>
  <c r="K16" i="39"/>
  <c r="K57" i="39" s="1"/>
  <c r="J16" i="39"/>
  <c r="I16" i="39"/>
  <c r="I57" i="39" s="1"/>
  <c r="H16" i="39"/>
  <c r="H57" i="39" s="1"/>
  <c r="G16" i="39"/>
  <c r="F16" i="39"/>
  <c r="F57" i="39" s="1"/>
  <c r="E16" i="39"/>
  <c r="E57" i="39" s="1"/>
  <c r="D16" i="39"/>
  <c r="C16" i="39"/>
  <c r="C57" i="39" s="1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S63" i="38"/>
  <c r="P63" i="38"/>
  <c r="O63" i="38"/>
  <c r="K63" i="38"/>
  <c r="G63" i="38"/>
  <c r="B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M60" i="38"/>
  <c r="J60" i="38"/>
  <c r="I60" i="38"/>
  <c r="F60" i="38"/>
  <c r="E60" i="38"/>
  <c r="B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S57" i="38"/>
  <c r="G57" i="38"/>
  <c r="D57" i="38"/>
  <c r="C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O51" i="38" s="1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G51" i="38" s="1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C51" i="38" s="1"/>
  <c r="B53" i="38"/>
  <c r="W52" i="38"/>
  <c r="W51" i="38" s="1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W27" i="38"/>
  <c r="W63" i="38" s="1"/>
  <c r="V27" i="38"/>
  <c r="U27" i="38"/>
  <c r="U63" i="38" s="1"/>
  <c r="T27" i="38"/>
  <c r="T63" i="38" s="1"/>
  <c r="S27" i="38"/>
  <c r="R27" i="38"/>
  <c r="Q27" i="38"/>
  <c r="P27" i="38"/>
  <c r="O27" i="38"/>
  <c r="N27" i="38"/>
  <c r="M27" i="38"/>
  <c r="M63" i="38" s="1"/>
  <c r="L27" i="38"/>
  <c r="K27" i="38"/>
  <c r="J27" i="38"/>
  <c r="J80" i="38" s="1"/>
  <c r="I27" i="38"/>
  <c r="I63" i="38" s="1"/>
  <c r="H27" i="38"/>
  <c r="H63" i="38" s="1"/>
  <c r="G27" i="38"/>
  <c r="F27" i="38"/>
  <c r="E27" i="38"/>
  <c r="E63" i="38" s="1"/>
  <c r="D27" i="38"/>
  <c r="C27" i="38"/>
  <c r="C63" i="38" s="1"/>
  <c r="B27" i="38"/>
  <c r="B80" i="38" s="1"/>
  <c r="W24" i="38"/>
  <c r="V24" i="38"/>
  <c r="V60" i="38" s="1"/>
  <c r="U24" i="38"/>
  <c r="U79" i="38" s="1"/>
  <c r="T24" i="38"/>
  <c r="T60" i="38" s="1"/>
  <c r="S24" i="38"/>
  <c r="S60" i="38" s="1"/>
  <c r="R24" i="38"/>
  <c r="R60" i="38" s="1"/>
  <c r="Q24" i="38"/>
  <c r="Q60" i="38" s="1"/>
  <c r="P24" i="38"/>
  <c r="P60" i="38" s="1"/>
  <c r="O24" i="38"/>
  <c r="N24" i="38"/>
  <c r="N60" i="38" s="1"/>
  <c r="M24" i="38"/>
  <c r="L24" i="38"/>
  <c r="K24" i="38"/>
  <c r="K60" i="38" s="1"/>
  <c r="J24" i="38"/>
  <c r="I24" i="38"/>
  <c r="H24" i="38"/>
  <c r="G24" i="38"/>
  <c r="F24" i="38"/>
  <c r="F79" i="38" s="1"/>
  <c r="E24" i="38"/>
  <c r="D24" i="38"/>
  <c r="C24" i="38"/>
  <c r="C79" i="38" s="1"/>
  <c r="B24" i="38"/>
  <c r="W16" i="38"/>
  <c r="W57" i="38" s="1"/>
  <c r="V16" i="38"/>
  <c r="V57" i="38" s="1"/>
  <c r="U16" i="38"/>
  <c r="U57" i="38" s="1"/>
  <c r="T16" i="38"/>
  <c r="T78" i="38" s="1"/>
  <c r="S16" i="38"/>
  <c r="R16" i="38"/>
  <c r="Q16" i="38"/>
  <c r="Q57" i="38" s="1"/>
  <c r="P16" i="38"/>
  <c r="P57" i="38" s="1"/>
  <c r="O16" i="38"/>
  <c r="O57" i="38" s="1"/>
  <c r="N16" i="38"/>
  <c r="N57" i="38" s="1"/>
  <c r="M16" i="38"/>
  <c r="M57" i="38" s="1"/>
  <c r="L16" i="38"/>
  <c r="L57" i="38" s="1"/>
  <c r="K16" i="38"/>
  <c r="K57" i="38" s="1"/>
  <c r="J16" i="38"/>
  <c r="I16" i="38"/>
  <c r="I57" i="38" s="1"/>
  <c r="H16" i="38"/>
  <c r="H57" i="38" s="1"/>
  <c r="G16" i="38"/>
  <c r="F16" i="38"/>
  <c r="F57" i="38" s="1"/>
  <c r="E16" i="38"/>
  <c r="E57" i="38" s="1"/>
  <c r="D16" i="38"/>
  <c r="C16" i="38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V80" i="37"/>
  <c r="S80" i="37"/>
  <c r="R80" i="37"/>
  <c r="K80" i="37"/>
  <c r="W78" i="37"/>
  <c r="V78" i="37"/>
  <c r="R78" i="37"/>
  <c r="O78" i="37"/>
  <c r="B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W63" i="37"/>
  <c r="N63" i="37"/>
  <c r="J63" i="37"/>
  <c r="G63" i="37"/>
  <c r="F63" i="37"/>
  <c r="B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Q60" i="37"/>
  <c r="P60" i="37"/>
  <c r="L60" i="37"/>
  <c r="D60" i="37"/>
  <c r="W59" i="37"/>
  <c r="V59" i="37"/>
  <c r="V51" i="37" s="1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V57" i="37"/>
  <c r="K57" i="37"/>
  <c r="F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G51" i="37" s="1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W27" i="37"/>
  <c r="W80" i="37" s="1"/>
  <c r="V27" i="37"/>
  <c r="V63" i="37" s="1"/>
  <c r="U27" i="37"/>
  <c r="T27" i="37"/>
  <c r="S27" i="37"/>
  <c r="S63" i="37" s="1"/>
  <c r="R27" i="37"/>
  <c r="R63" i="37" s="1"/>
  <c r="Q27" i="37"/>
  <c r="Q63" i="37" s="1"/>
  <c r="P27" i="37"/>
  <c r="P80" i="37" s="1"/>
  <c r="O27" i="37"/>
  <c r="O80" i="37" s="1"/>
  <c r="N27" i="37"/>
  <c r="N80" i="37" s="1"/>
  <c r="M27" i="37"/>
  <c r="L27" i="37"/>
  <c r="K27" i="37"/>
  <c r="K63" i="37" s="1"/>
  <c r="J27" i="37"/>
  <c r="J80" i="37" s="1"/>
  <c r="I27" i="37"/>
  <c r="I63" i="37" s="1"/>
  <c r="H27" i="37"/>
  <c r="H80" i="37" s="1"/>
  <c r="G27" i="37"/>
  <c r="G80" i="37" s="1"/>
  <c r="F27" i="37"/>
  <c r="F80" i="37" s="1"/>
  <c r="E27" i="37"/>
  <c r="D27" i="37"/>
  <c r="C27" i="37"/>
  <c r="B27" i="37"/>
  <c r="B80" i="37" s="1"/>
  <c r="W24" i="37"/>
  <c r="W79" i="37" s="1"/>
  <c r="V24" i="37"/>
  <c r="V79" i="37" s="1"/>
  <c r="U24" i="37"/>
  <c r="U79" i="37" s="1"/>
  <c r="T24" i="37"/>
  <c r="T79" i="37" s="1"/>
  <c r="S24" i="37"/>
  <c r="R24" i="37"/>
  <c r="Q24" i="37"/>
  <c r="Q79" i="37" s="1"/>
  <c r="P24" i="37"/>
  <c r="P79" i="37" s="1"/>
  <c r="O24" i="37"/>
  <c r="O79" i="39" s="1"/>
  <c r="N24" i="37"/>
  <c r="N79" i="37" s="1"/>
  <c r="M24" i="37"/>
  <c r="M79" i="37" s="1"/>
  <c r="L24" i="37"/>
  <c r="L79" i="37" s="1"/>
  <c r="K24" i="37"/>
  <c r="K79" i="38" s="1"/>
  <c r="J24" i="37"/>
  <c r="I24" i="37"/>
  <c r="I79" i="38" s="1"/>
  <c r="H24" i="37"/>
  <c r="H79" i="37" s="1"/>
  <c r="G24" i="37"/>
  <c r="F24" i="37"/>
  <c r="F79" i="37" s="1"/>
  <c r="E24" i="37"/>
  <c r="E79" i="37" s="1"/>
  <c r="D24" i="37"/>
  <c r="D79" i="37" s="1"/>
  <c r="C24" i="37"/>
  <c r="B24" i="37"/>
  <c r="W16" i="37"/>
  <c r="W57" i="37" s="1"/>
  <c r="V16" i="37"/>
  <c r="U16" i="37"/>
  <c r="T16" i="37"/>
  <c r="T78" i="37" s="1"/>
  <c r="S16" i="37"/>
  <c r="R16" i="37"/>
  <c r="R57" i="37" s="1"/>
  <c r="Q16" i="37"/>
  <c r="P16" i="37"/>
  <c r="O16" i="37"/>
  <c r="O57" i="37" s="1"/>
  <c r="N16" i="37"/>
  <c r="N57" i="37" s="1"/>
  <c r="M16" i="37"/>
  <c r="L16" i="37"/>
  <c r="L78" i="37" s="1"/>
  <c r="K16" i="37"/>
  <c r="K78" i="37" s="1"/>
  <c r="J16" i="37"/>
  <c r="J57" i="37" s="1"/>
  <c r="I16" i="37"/>
  <c r="H16" i="37"/>
  <c r="G16" i="37"/>
  <c r="G57" i="37" s="1"/>
  <c r="F16" i="37"/>
  <c r="F78" i="38" s="1"/>
  <c r="E16" i="37"/>
  <c r="D16" i="37"/>
  <c r="D78" i="37" s="1"/>
  <c r="C16" i="37"/>
  <c r="C78" i="37" s="1"/>
  <c r="B16" i="37"/>
  <c r="B57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W177" i="4" s="1"/>
  <c r="V33" i="36"/>
  <c r="V38" i="36" s="1"/>
  <c r="U33" i="36"/>
  <c r="U38" i="36" s="1"/>
  <c r="T33" i="36"/>
  <c r="T38" i="36" s="1"/>
  <c r="T177" i="4" s="1"/>
  <c r="S33" i="36"/>
  <c r="S38" i="36" s="1"/>
  <c r="R33" i="36"/>
  <c r="R38" i="36" s="1"/>
  <c r="Q33" i="36"/>
  <c r="Q38" i="36" s="1"/>
  <c r="P33" i="36"/>
  <c r="P38" i="36" s="1"/>
  <c r="O33" i="36"/>
  <c r="O38" i="36" s="1"/>
  <c r="O177" i="4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B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W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Q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U51" i="35" s="1"/>
  <c r="T52" i="35"/>
  <c r="S52" i="35"/>
  <c r="R52" i="35"/>
  <c r="Q52" i="35"/>
  <c r="P52" i="35"/>
  <c r="O52" i="35"/>
  <c r="N52" i="35"/>
  <c r="M52" i="35"/>
  <c r="L52" i="35"/>
  <c r="K52" i="35"/>
  <c r="J52" i="35"/>
  <c r="J51" i="35" s="1"/>
  <c r="I52" i="35"/>
  <c r="H52" i="35"/>
  <c r="H51" i="35" s="1"/>
  <c r="G52" i="35"/>
  <c r="F52" i="35"/>
  <c r="E52" i="35"/>
  <c r="D52" i="35"/>
  <c r="C52" i="35"/>
  <c r="B52" i="35"/>
  <c r="W27" i="35"/>
  <c r="V27" i="35"/>
  <c r="V63" i="35" s="1"/>
  <c r="U27" i="35"/>
  <c r="U63" i="35" s="1"/>
  <c r="T27" i="35"/>
  <c r="T80" i="35" s="1"/>
  <c r="S27" i="35"/>
  <c r="R27" i="35"/>
  <c r="R63" i="35" s="1"/>
  <c r="Q27" i="35"/>
  <c r="Q63" i="35" s="1"/>
  <c r="P27" i="35"/>
  <c r="P63" i="35" s="1"/>
  <c r="O27" i="35"/>
  <c r="N27" i="35"/>
  <c r="M27" i="35"/>
  <c r="M63" i="35" s="1"/>
  <c r="L27" i="35"/>
  <c r="L80" i="35" s="1"/>
  <c r="K27" i="35"/>
  <c r="J27" i="35"/>
  <c r="J63" i="35" s="1"/>
  <c r="I27" i="35"/>
  <c r="I63" i="35" s="1"/>
  <c r="H27" i="35"/>
  <c r="H63" i="35" s="1"/>
  <c r="G27" i="35"/>
  <c r="F27" i="35"/>
  <c r="E27" i="35"/>
  <c r="E63" i="35" s="1"/>
  <c r="D27" i="35"/>
  <c r="D63" i="35" s="1"/>
  <c r="C27" i="35"/>
  <c r="B27" i="35"/>
  <c r="W24" i="35"/>
  <c r="V24" i="35"/>
  <c r="V60" i="35" s="1"/>
  <c r="U24" i="35"/>
  <c r="T24" i="35"/>
  <c r="S24" i="35"/>
  <c r="S60" i="35" s="1"/>
  <c r="R24" i="35"/>
  <c r="R60" i="35" s="1"/>
  <c r="Q24" i="35"/>
  <c r="P24" i="35"/>
  <c r="P60" i="35" s="1"/>
  <c r="O24" i="35"/>
  <c r="O60" i="35" s="1"/>
  <c r="N24" i="35"/>
  <c r="N60" i="35" s="1"/>
  <c r="M24" i="35"/>
  <c r="L24" i="35"/>
  <c r="K24" i="35"/>
  <c r="K60" i="35" s="1"/>
  <c r="J24" i="35"/>
  <c r="J79" i="35" s="1"/>
  <c r="I24" i="35"/>
  <c r="H24" i="35"/>
  <c r="H60" i="35" s="1"/>
  <c r="G24" i="35"/>
  <c r="G60" i="35" s="1"/>
  <c r="F24" i="35"/>
  <c r="F60" i="35" s="1"/>
  <c r="E24" i="35"/>
  <c r="D24" i="35"/>
  <c r="C24" i="35"/>
  <c r="C60" i="35" s="1"/>
  <c r="B24" i="35"/>
  <c r="B60" i="35" s="1"/>
  <c r="W16" i="35"/>
  <c r="V16" i="35"/>
  <c r="V57" i="35" s="1"/>
  <c r="U16" i="35"/>
  <c r="U57" i="35" s="1"/>
  <c r="T16" i="35"/>
  <c r="T57" i="35" s="1"/>
  <c r="S16" i="35"/>
  <c r="R16" i="35"/>
  <c r="Q16" i="35"/>
  <c r="P16" i="35"/>
  <c r="P57" i="35" s="1"/>
  <c r="O16" i="35"/>
  <c r="N16" i="35"/>
  <c r="N57" i="35" s="1"/>
  <c r="M16" i="35"/>
  <c r="M57" i="35" s="1"/>
  <c r="L16" i="35"/>
  <c r="K16" i="35"/>
  <c r="J16" i="35"/>
  <c r="I16" i="35"/>
  <c r="I57" i="35" s="1"/>
  <c r="H16" i="35"/>
  <c r="H57" i="35" s="1"/>
  <c r="G16" i="35"/>
  <c r="F16" i="35"/>
  <c r="F57" i="35" s="1"/>
  <c r="E16" i="35"/>
  <c r="E57" i="35" s="1"/>
  <c r="D16" i="35"/>
  <c r="D78" i="35" s="1"/>
  <c r="C16" i="35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P63" i="34"/>
  <c r="N63" i="34"/>
  <c r="I63" i="34"/>
  <c r="H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I60" i="34"/>
  <c r="H60" i="34"/>
  <c r="F60" i="34"/>
  <c r="C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D57" i="34"/>
  <c r="B57" i="34"/>
  <c r="W56" i="34"/>
  <c r="V56" i="34"/>
  <c r="U56" i="34"/>
  <c r="T56" i="34"/>
  <c r="S56" i="34"/>
  <c r="R56" i="34"/>
  <c r="Q56" i="34"/>
  <c r="Q51" i="34" s="1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I51" i="34" s="1"/>
  <c r="H53" i="34"/>
  <c r="G53" i="34"/>
  <c r="F53" i="34"/>
  <c r="E53" i="34"/>
  <c r="D53" i="34"/>
  <c r="C53" i="34"/>
  <c r="B53" i="34"/>
  <c r="W52" i="34"/>
  <c r="V52" i="34"/>
  <c r="U52" i="34"/>
  <c r="U51" i="34" s="1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V27" i="34"/>
  <c r="V63" i="34" s="1"/>
  <c r="U27" i="34"/>
  <c r="T27" i="34"/>
  <c r="S27" i="34"/>
  <c r="S63" i="34" s="1"/>
  <c r="R27" i="34"/>
  <c r="Q27" i="34"/>
  <c r="Q63" i="34" s="1"/>
  <c r="P27" i="34"/>
  <c r="O27" i="34"/>
  <c r="O63" i="34" s="1"/>
  <c r="N27" i="34"/>
  <c r="M27" i="34"/>
  <c r="L27" i="34"/>
  <c r="K27" i="34"/>
  <c r="K63" i="34" s="1"/>
  <c r="J27" i="34"/>
  <c r="I27" i="34"/>
  <c r="H27" i="34"/>
  <c r="G27" i="34"/>
  <c r="G63" i="34" s="1"/>
  <c r="F27" i="34"/>
  <c r="F63" i="34" s="1"/>
  <c r="E27" i="34"/>
  <c r="D27" i="34"/>
  <c r="C27" i="34"/>
  <c r="B27" i="34"/>
  <c r="W24" i="34"/>
  <c r="V24" i="34"/>
  <c r="V60" i="34" s="1"/>
  <c r="U24" i="34"/>
  <c r="U60" i="34" s="1"/>
  <c r="T24" i="34"/>
  <c r="S24" i="34"/>
  <c r="S60" i="34" s="1"/>
  <c r="R24" i="34"/>
  <c r="R60" i="34" s="1"/>
  <c r="Q24" i="34"/>
  <c r="Q60" i="34" s="1"/>
  <c r="P24" i="34"/>
  <c r="P60" i="34" s="1"/>
  <c r="O24" i="34"/>
  <c r="O60" i="34" s="1"/>
  <c r="N24" i="34"/>
  <c r="N60" i="34" s="1"/>
  <c r="M24" i="34"/>
  <c r="M60" i="34" s="1"/>
  <c r="L24" i="34"/>
  <c r="K24" i="34"/>
  <c r="K60" i="34" s="1"/>
  <c r="J24" i="34"/>
  <c r="I24" i="34"/>
  <c r="H24" i="34"/>
  <c r="G24" i="34"/>
  <c r="G60" i="34" s="1"/>
  <c r="F24" i="34"/>
  <c r="E24" i="34"/>
  <c r="E60" i="34" s="1"/>
  <c r="D24" i="34"/>
  <c r="C24" i="34"/>
  <c r="B24" i="34"/>
  <c r="W16" i="34"/>
  <c r="W57" i="34" s="1"/>
  <c r="V16" i="34"/>
  <c r="U16" i="34"/>
  <c r="U57" i="34" s="1"/>
  <c r="T16" i="34"/>
  <c r="T57" i="34" s="1"/>
  <c r="S16" i="34"/>
  <c r="S57" i="34" s="1"/>
  <c r="R16" i="34"/>
  <c r="R57" i="34" s="1"/>
  <c r="Q16" i="34"/>
  <c r="P16" i="34"/>
  <c r="O16" i="34"/>
  <c r="N16" i="34"/>
  <c r="M16" i="34"/>
  <c r="M57" i="34" s="1"/>
  <c r="L16" i="34"/>
  <c r="L57" i="34" s="1"/>
  <c r="K16" i="34"/>
  <c r="J16" i="34"/>
  <c r="J57" i="34" s="1"/>
  <c r="I16" i="34"/>
  <c r="H16" i="34"/>
  <c r="H57" i="34" s="1"/>
  <c r="G16" i="34"/>
  <c r="G57" i="34" s="1"/>
  <c r="F16" i="34"/>
  <c r="E16" i="34"/>
  <c r="E57" i="34" s="1"/>
  <c r="D16" i="34"/>
  <c r="C16" i="34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O80" i="33"/>
  <c r="G80" i="33"/>
  <c r="M79" i="33"/>
  <c r="E79" i="33"/>
  <c r="C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I72" i="33" s="1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S63" i="33"/>
  <c r="P63" i="33"/>
  <c r="O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60" i="33"/>
  <c r="Q60" i="33"/>
  <c r="M60" i="33"/>
  <c r="I60" i="33"/>
  <c r="H60" i="33"/>
  <c r="E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W57" i="33"/>
  <c r="T57" i="33"/>
  <c r="L57" i="33"/>
  <c r="I57" i="33"/>
  <c r="G57" i="33"/>
  <c r="D57" i="33"/>
  <c r="C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M52" i="33"/>
  <c r="M51" i="33" s="1"/>
  <c r="L52" i="33"/>
  <c r="K52" i="33"/>
  <c r="J52" i="33"/>
  <c r="I52" i="33"/>
  <c r="H52" i="33"/>
  <c r="G52" i="33"/>
  <c r="F52" i="33"/>
  <c r="E52" i="33"/>
  <c r="E51" i="33" s="1"/>
  <c r="D52" i="33"/>
  <c r="C52" i="33"/>
  <c r="B52" i="33"/>
  <c r="W27" i="33"/>
  <c r="W80" i="33" s="1"/>
  <c r="V27" i="33"/>
  <c r="U27" i="33"/>
  <c r="T27" i="33"/>
  <c r="S27" i="33"/>
  <c r="S80" i="33" s="1"/>
  <c r="R27" i="33"/>
  <c r="R63" i="33" s="1"/>
  <c r="Q27" i="33"/>
  <c r="P27" i="33"/>
  <c r="P80" i="33" s="1"/>
  <c r="O27" i="33"/>
  <c r="N27" i="33"/>
  <c r="M27" i="33"/>
  <c r="M63" i="33" s="1"/>
  <c r="L27" i="33"/>
  <c r="K27" i="33"/>
  <c r="K63" i="33" s="1"/>
  <c r="J27" i="33"/>
  <c r="J63" i="33" s="1"/>
  <c r="I27" i="33"/>
  <c r="I80" i="33" s="1"/>
  <c r="H27" i="33"/>
  <c r="H80" i="33" s="1"/>
  <c r="G27" i="33"/>
  <c r="G63" i="33" s="1"/>
  <c r="F27" i="33"/>
  <c r="E27" i="33"/>
  <c r="D27" i="33"/>
  <c r="C27" i="33"/>
  <c r="C80" i="33" s="1"/>
  <c r="B27" i="33"/>
  <c r="B63" i="33" s="1"/>
  <c r="W24" i="33"/>
  <c r="W79" i="35" s="1"/>
  <c r="V24" i="33"/>
  <c r="U24" i="33"/>
  <c r="U79" i="33" s="1"/>
  <c r="T24" i="33"/>
  <c r="S24" i="33"/>
  <c r="R24" i="33"/>
  <c r="R79" i="33" s="1"/>
  <c r="Q24" i="33"/>
  <c r="Q79" i="33" s="1"/>
  <c r="P24" i="33"/>
  <c r="P79" i="33" s="1"/>
  <c r="O24" i="33"/>
  <c r="O79" i="35" s="1"/>
  <c r="N24" i="33"/>
  <c r="N79" i="33" s="1"/>
  <c r="M24" i="33"/>
  <c r="L24" i="33"/>
  <c r="K24" i="33"/>
  <c r="J24" i="33"/>
  <c r="J79" i="33" s="1"/>
  <c r="I24" i="33"/>
  <c r="I79" i="33" s="1"/>
  <c r="H24" i="33"/>
  <c r="H79" i="33" s="1"/>
  <c r="G24" i="33"/>
  <c r="G79" i="35" s="1"/>
  <c r="F24" i="33"/>
  <c r="F79" i="33" s="1"/>
  <c r="E24" i="33"/>
  <c r="D24" i="33"/>
  <c r="C24" i="33"/>
  <c r="B24" i="33"/>
  <c r="B79" i="33" s="1"/>
  <c r="W16" i="33"/>
  <c r="V16" i="33"/>
  <c r="V57" i="33" s="1"/>
  <c r="U16" i="33"/>
  <c r="U78" i="33" s="1"/>
  <c r="T16" i="33"/>
  <c r="T78" i="33" s="1"/>
  <c r="S16" i="33"/>
  <c r="S78" i="34" s="1"/>
  <c r="R16" i="33"/>
  <c r="Q16" i="33"/>
  <c r="P16" i="33"/>
  <c r="O16" i="33"/>
  <c r="O78" i="33" s="1"/>
  <c r="N16" i="33"/>
  <c r="N57" i="33" s="1"/>
  <c r="M16" i="33"/>
  <c r="M78" i="33" s="1"/>
  <c r="L16" i="33"/>
  <c r="K16" i="33"/>
  <c r="K57" i="33" s="1"/>
  <c r="J16" i="33"/>
  <c r="I16" i="33"/>
  <c r="I78" i="33" s="1"/>
  <c r="H16" i="33"/>
  <c r="G16" i="33"/>
  <c r="G78" i="33" s="1"/>
  <c r="F16" i="33"/>
  <c r="F57" i="33" s="1"/>
  <c r="E16" i="33"/>
  <c r="D16" i="33"/>
  <c r="D78" i="33" s="1"/>
  <c r="C16" i="33"/>
  <c r="B16" i="33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W176" i="4" s="1"/>
  <c r="V33" i="32"/>
  <c r="V38" i="32" s="1"/>
  <c r="U33" i="32"/>
  <c r="U38" i="32" s="1"/>
  <c r="U176" i="4" s="1"/>
  <c r="T33" i="32"/>
  <c r="T38" i="32" s="1"/>
  <c r="S33" i="32"/>
  <c r="S38" i="32" s="1"/>
  <c r="R33" i="32"/>
  <c r="R38" i="32" s="1"/>
  <c r="Q33" i="32"/>
  <c r="Q38" i="32" s="1"/>
  <c r="Q176" i="4" s="1"/>
  <c r="P33" i="32"/>
  <c r="P38" i="32" s="1"/>
  <c r="O33" i="32"/>
  <c r="O38" i="32" s="1"/>
  <c r="O176" i="4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G176" i="4" s="1"/>
  <c r="F33" i="32"/>
  <c r="F38" i="32" s="1"/>
  <c r="F176" i="4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T105" i="31"/>
  <c r="Q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V94" i="31"/>
  <c r="U94" i="31"/>
  <c r="P94" i="31"/>
  <c r="N94" i="31"/>
  <c r="M94" i="31"/>
  <c r="E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J84" i="31" s="1"/>
  <c r="I87" i="31"/>
  <c r="H87" i="31"/>
  <c r="G87" i="31"/>
  <c r="G84" i="31" s="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W84" i="31" s="1"/>
  <c r="V85" i="31"/>
  <c r="U85" i="31"/>
  <c r="T85" i="31"/>
  <c r="S85" i="31"/>
  <c r="R85" i="31"/>
  <c r="Q85" i="31"/>
  <c r="P85" i="31"/>
  <c r="O85" i="31"/>
  <c r="O84" i="31" s="1"/>
  <c r="N85" i="31"/>
  <c r="N84" i="31" s="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V66" i="31"/>
  <c r="U66" i="31"/>
  <c r="U105" i="31" s="1"/>
  <c r="T66" i="31"/>
  <c r="S66" i="31"/>
  <c r="R66" i="31"/>
  <c r="Q66" i="31"/>
  <c r="P66" i="31"/>
  <c r="O66" i="31"/>
  <c r="N66" i="31"/>
  <c r="N105" i="31" s="1"/>
  <c r="M66" i="31"/>
  <c r="M105" i="31" s="1"/>
  <c r="L66" i="31"/>
  <c r="L105" i="31" s="1"/>
  <c r="K66" i="31"/>
  <c r="J66" i="31"/>
  <c r="I66" i="31"/>
  <c r="I105" i="31" s="1"/>
  <c r="H66" i="31"/>
  <c r="G66" i="31"/>
  <c r="F66" i="31"/>
  <c r="F105" i="31" s="1"/>
  <c r="E66" i="31"/>
  <c r="E105" i="31" s="1"/>
  <c r="D66" i="31"/>
  <c r="D105" i="31" s="1"/>
  <c r="C66" i="31"/>
  <c r="C105" i="31" s="1"/>
  <c r="B66" i="31"/>
  <c r="W45" i="31"/>
  <c r="W99" i="31" s="1"/>
  <c r="V45" i="31"/>
  <c r="U45" i="31"/>
  <c r="T45" i="31"/>
  <c r="T99" i="31" s="1"/>
  <c r="S45" i="31"/>
  <c r="S99" i="31" s="1"/>
  <c r="R45" i="31"/>
  <c r="R99" i="31" s="1"/>
  <c r="Q45" i="31"/>
  <c r="Q99" i="31" s="1"/>
  <c r="P45" i="31"/>
  <c r="P99" i="31" s="1"/>
  <c r="O45" i="31"/>
  <c r="O99" i="31" s="1"/>
  <c r="N45" i="31"/>
  <c r="M45" i="31"/>
  <c r="L45" i="31"/>
  <c r="K45" i="31"/>
  <c r="K99" i="31" s="1"/>
  <c r="J45" i="31"/>
  <c r="J99" i="31" s="1"/>
  <c r="I45" i="31"/>
  <c r="H45" i="31"/>
  <c r="H99" i="31" s="1"/>
  <c r="G45" i="31"/>
  <c r="G99" i="31" s="1"/>
  <c r="F45" i="31"/>
  <c r="E45" i="31"/>
  <c r="D45" i="31"/>
  <c r="D99" i="31" s="1"/>
  <c r="C45" i="31"/>
  <c r="C99" i="31" s="1"/>
  <c r="B45" i="31"/>
  <c r="W25" i="31"/>
  <c r="W94" i="31" s="1"/>
  <c r="V25" i="31"/>
  <c r="U25" i="31"/>
  <c r="T25" i="31"/>
  <c r="S25" i="31"/>
  <c r="S94" i="31" s="1"/>
  <c r="R25" i="31"/>
  <c r="R94" i="31" s="1"/>
  <c r="Q25" i="31"/>
  <c r="Q94" i="31" s="1"/>
  <c r="P25" i="31"/>
  <c r="O25" i="31"/>
  <c r="O94" i="31" s="1"/>
  <c r="N25" i="31"/>
  <c r="M25" i="31"/>
  <c r="L25" i="31"/>
  <c r="K25" i="31"/>
  <c r="K94" i="31" s="1"/>
  <c r="J25" i="31"/>
  <c r="J94" i="31" s="1"/>
  <c r="I25" i="31"/>
  <c r="I94" i="31" s="1"/>
  <c r="H25" i="31"/>
  <c r="H94" i="31" s="1"/>
  <c r="G25" i="31"/>
  <c r="G94" i="31" s="1"/>
  <c r="F25" i="31"/>
  <c r="F94" i="31" s="1"/>
  <c r="E25" i="31"/>
  <c r="D25" i="31"/>
  <c r="C25" i="31"/>
  <c r="C94" i="31" s="1"/>
  <c r="B25" i="31"/>
  <c r="B94" i="31" s="1"/>
  <c r="W16" i="31"/>
  <c r="W90" i="31" s="1"/>
  <c r="V16" i="31"/>
  <c r="V90" i="31" s="1"/>
  <c r="U16" i="31"/>
  <c r="T16" i="31"/>
  <c r="T90" i="31" s="1"/>
  <c r="S16" i="31"/>
  <c r="S90" i="31" s="1"/>
  <c r="R16" i="31"/>
  <c r="Q16" i="31"/>
  <c r="P16" i="31"/>
  <c r="P90" i="31" s="1"/>
  <c r="O16" i="31"/>
  <c r="O90" i="31" s="1"/>
  <c r="N16" i="31"/>
  <c r="N90" i="31" s="1"/>
  <c r="M16" i="31"/>
  <c r="L16" i="31"/>
  <c r="K16" i="31"/>
  <c r="K90" i="31" s="1"/>
  <c r="J16" i="31"/>
  <c r="I16" i="31"/>
  <c r="I90" i="31" s="1"/>
  <c r="H16" i="31"/>
  <c r="H90" i="31" s="1"/>
  <c r="G16" i="31"/>
  <c r="G90" i="31" s="1"/>
  <c r="F16" i="31"/>
  <c r="F90" i="31" s="1"/>
  <c r="E16" i="31"/>
  <c r="D16" i="31"/>
  <c r="C16" i="31"/>
  <c r="C90" i="31" s="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F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T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U94" i="30"/>
  <c r="R94" i="30"/>
  <c r="M94" i="30"/>
  <c r="J94" i="30"/>
  <c r="B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S90" i="30"/>
  <c r="K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F84" i="30" s="1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V84" i="30" s="1"/>
  <c r="U85" i="30"/>
  <c r="T85" i="30"/>
  <c r="S85" i="30"/>
  <c r="R85" i="30"/>
  <c r="Q85" i="30"/>
  <c r="Q84" i="30" s="1"/>
  <c r="P85" i="30"/>
  <c r="O85" i="30"/>
  <c r="O84" i="30" s="1"/>
  <c r="N85" i="30"/>
  <c r="M85" i="30"/>
  <c r="L85" i="30"/>
  <c r="L84" i="30" s="1"/>
  <c r="K85" i="30"/>
  <c r="J85" i="30"/>
  <c r="I85" i="30"/>
  <c r="H85" i="30"/>
  <c r="G85" i="30"/>
  <c r="F85" i="30"/>
  <c r="E85" i="30"/>
  <c r="D85" i="30"/>
  <c r="C85" i="30"/>
  <c r="B85" i="30"/>
  <c r="W66" i="30"/>
  <c r="W105" i="30" s="1"/>
  <c r="V66" i="30"/>
  <c r="V105" i="30" s="1"/>
  <c r="U66" i="30"/>
  <c r="T66" i="30"/>
  <c r="S66" i="30"/>
  <c r="R66" i="30"/>
  <c r="Q66" i="30"/>
  <c r="Q105" i="30" s="1"/>
  <c r="P66" i="30"/>
  <c r="O66" i="30"/>
  <c r="O105" i="30" s="1"/>
  <c r="N66" i="30"/>
  <c r="N105" i="30" s="1"/>
  <c r="M66" i="30"/>
  <c r="L66" i="30"/>
  <c r="K66" i="30"/>
  <c r="J66" i="30"/>
  <c r="I66" i="30"/>
  <c r="I105" i="30" s="1"/>
  <c r="H66" i="30"/>
  <c r="G66" i="30"/>
  <c r="G105" i="30" s="1"/>
  <c r="F66" i="30"/>
  <c r="E66" i="30"/>
  <c r="D66" i="30"/>
  <c r="C66" i="30"/>
  <c r="B66" i="30"/>
  <c r="W45" i="30"/>
  <c r="W99" i="30" s="1"/>
  <c r="V45" i="30"/>
  <c r="U45" i="30"/>
  <c r="U99" i="30" s="1"/>
  <c r="T45" i="30"/>
  <c r="S45" i="30"/>
  <c r="R45" i="30"/>
  <c r="Q45" i="30"/>
  <c r="P45" i="30"/>
  <c r="O45" i="30"/>
  <c r="O99" i="30" s="1"/>
  <c r="N45" i="30"/>
  <c r="M45" i="30"/>
  <c r="M122" i="30" s="1"/>
  <c r="L45" i="30"/>
  <c r="L99" i="30" s="1"/>
  <c r="K45" i="30"/>
  <c r="J45" i="30"/>
  <c r="I45" i="30"/>
  <c r="H45" i="30"/>
  <c r="G45" i="30"/>
  <c r="G99" i="30" s="1"/>
  <c r="F45" i="30"/>
  <c r="E45" i="30"/>
  <c r="D45" i="30"/>
  <c r="D99" i="30" s="1"/>
  <c r="C45" i="30"/>
  <c r="B45" i="30"/>
  <c r="W25" i="30"/>
  <c r="W94" i="30" s="1"/>
  <c r="V25" i="30"/>
  <c r="U25" i="30"/>
  <c r="T25" i="30"/>
  <c r="S25" i="30"/>
  <c r="S94" i="30" s="1"/>
  <c r="R25" i="30"/>
  <c r="Q25" i="30"/>
  <c r="Q94" i="30" s="1"/>
  <c r="P25" i="30"/>
  <c r="O25" i="30"/>
  <c r="O94" i="30" s="1"/>
  <c r="N25" i="30"/>
  <c r="M25" i="30"/>
  <c r="L25" i="30"/>
  <c r="K25" i="30"/>
  <c r="J25" i="30"/>
  <c r="I25" i="30"/>
  <c r="I94" i="30" s="1"/>
  <c r="H25" i="30"/>
  <c r="G25" i="30"/>
  <c r="G94" i="30" s="1"/>
  <c r="F25" i="30"/>
  <c r="E25" i="30"/>
  <c r="E94" i="30" s="1"/>
  <c r="D25" i="30"/>
  <c r="C25" i="30"/>
  <c r="B25" i="30"/>
  <c r="W16" i="30"/>
  <c r="W90" i="30" s="1"/>
  <c r="V16" i="30"/>
  <c r="U16" i="30"/>
  <c r="U90" i="30" s="1"/>
  <c r="T16" i="30"/>
  <c r="S16" i="30"/>
  <c r="R16" i="30"/>
  <c r="Q16" i="30"/>
  <c r="P16" i="30"/>
  <c r="P90" i="30" s="1"/>
  <c r="O16" i="30"/>
  <c r="O90" i="30" s="1"/>
  <c r="N16" i="30"/>
  <c r="M16" i="30"/>
  <c r="M90" i="30" s="1"/>
  <c r="L16" i="30"/>
  <c r="K16" i="30"/>
  <c r="J16" i="30"/>
  <c r="J90" i="30" s="1"/>
  <c r="I16" i="30"/>
  <c r="H16" i="30"/>
  <c r="H90" i="30" s="1"/>
  <c r="G16" i="30"/>
  <c r="G90" i="30" s="1"/>
  <c r="F16" i="30"/>
  <c r="E16" i="30"/>
  <c r="E90" i="30" s="1"/>
  <c r="D16" i="30"/>
  <c r="C16" i="30"/>
  <c r="C90" i="30" s="1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P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M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R84" i="29" s="1"/>
  <c r="Q85" i="29"/>
  <c r="P85" i="29"/>
  <c r="O85" i="29"/>
  <c r="N85" i="29"/>
  <c r="M85" i="29"/>
  <c r="L85" i="29"/>
  <c r="K85" i="29"/>
  <c r="J85" i="29"/>
  <c r="I85" i="29"/>
  <c r="I84" i="29" s="1"/>
  <c r="H85" i="29"/>
  <c r="G85" i="29"/>
  <c r="F85" i="29"/>
  <c r="F84" i="29" s="1"/>
  <c r="E85" i="29"/>
  <c r="D85" i="29"/>
  <c r="C85" i="29"/>
  <c r="C84" i="29" s="1"/>
  <c r="B85" i="29"/>
  <c r="W66" i="29"/>
  <c r="W105" i="29" s="1"/>
  <c r="V66" i="29"/>
  <c r="U66" i="29"/>
  <c r="U123" i="29" s="1"/>
  <c r="T66" i="29"/>
  <c r="T123" i="29" s="1"/>
  <c r="S66" i="29"/>
  <c r="S123" i="29" s="1"/>
  <c r="R66" i="29"/>
  <c r="Q66" i="29"/>
  <c r="Q105" i="29" s="1"/>
  <c r="P66" i="29"/>
  <c r="P123" i="29" s="1"/>
  <c r="O66" i="29"/>
  <c r="O105" i="29" s="1"/>
  <c r="N66" i="29"/>
  <c r="M66" i="29"/>
  <c r="M123" i="29" s="1"/>
  <c r="L66" i="29"/>
  <c r="L123" i="29" s="1"/>
  <c r="K66" i="29"/>
  <c r="K123" i="29" s="1"/>
  <c r="J66" i="29"/>
  <c r="I66" i="29"/>
  <c r="H66" i="29"/>
  <c r="H123" i="29" s="1"/>
  <c r="G66" i="29"/>
  <c r="G105" i="29" s="1"/>
  <c r="F66" i="29"/>
  <c r="F123" i="30" s="1"/>
  <c r="E66" i="29"/>
  <c r="E123" i="29" s="1"/>
  <c r="D66" i="29"/>
  <c r="D105" i="29" s="1"/>
  <c r="C66" i="29"/>
  <c r="C123" i="29" s="1"/>
  <c r="B66" i="29"/>
  <c r="W45" i="29"/>
  <c r="W122" i="29" s="1"/>
  <c r="V45" i="29"/>
  <c r="U45" i="29"/>
  <c r="U122" i="29" s="1"/>
  <c r="T45" i="29"/>
  <c r="T122" i="30" s="1"/>
  <c r="S45" i="29"/>
  <c r="R45" i="29"/>
  <c r="R122" i="29" s="1"/>
  <c r="Q45" i="29"/>
  <c r="P45" i="29"/>
  <c r="P122" i="29" s="1"/>
  <c r="O45" i="29"/>
  <c r="O99" i="29" s="1"/>
  <c r="N45" i="29"/>
  <c r="M45" i="29"/>
  <c r="M99" i="29" s="1"/>
  <c r="L45" i="29"/>
  <c r="L122" i="30" s="1"/>
  <c r="K45" i="29"/>
  <c r="J45" i="29"/>
  <c r="J122" i="29" s="1"/>
  <c r="I45" i="29"/>
  <c r="I122" i="29" s="1"/>
  <c r="H45" i="29"/>
  <c r="H122" i="29" s="1"/>
  <c r="G45" i="29"/>
  <c r="G122" i="29" s="1"/>
  <c r="F45" i="29"/>
  <c r="E45" i="29"/>
  <c r="E122" i="29" s="1"/>
  <c r="D45" i="29"/>
  <c r="C45" i="29"/>
  <c r="B45" i="29"/>
  <c r="B99" i="29" s="1"/>
  <c r="W25" i="29"/>
  <c r="W120" i="29" s="1"/>
  <c r="V25" i="29"/>
  <c r="V120" i="29" s="1"/>
  <c r="U25" i="29"/>
  <c r="U120" i="29" s="1"/>
  <c r="T25" i="29"/>
  <c r="S25" i="29"/>
  <c r="S94" i="29" s="1"/>
  <c r="R25" i="29"/>
  <c r="R120" i="29" s="1"/>
  <c r="Q25" i="29"/>
  <c r="Q94" i="29" s="1"/>
  <c r="P25" i="29"/>
  <c r="P120" i="29" s="1"/>
  <c r="O25" i="29"/>
  <c r="O120" i="29" s="1"/>
  <c r="N25" i="29"/>
  <c r="N94" i="29" s="1"/>
  <c r="M25" i="29"/>
  <c r="M120" i="31" s="1"/>
  <c r="L25" i="29"/>
  <c r="K25" i="29"/>
  <c r="K94" i="29" s="1"/>
  <c r="J25" i="29"/>
  <c r="J120" i="29" s="1"/>
  <c r="I25" i="29"/>
  <c r="I94" i="29" s="1"/>
  <c r="H25" i="29"/>
  <c r="H94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W16" i="29"/>
  <c r="V16" i="29"/>
  <c r="V119" i="29" s="1"/>
  <c r="U16" i="29"/>
  <c r="U119" i="29" s="1"/>
  <c r="T16" i="29"/>
  <c r="T90" i="29" s="1"/>
  <c r="S16" i="29"/>
  <c r="R16" i="29"/>
  <c r="R119" i="29" s="1"/>
  <c r="Q16" i="29"/>
  <c r="Q90" i="29" s="1"/>
  <c r="P16" i="29"/>
  <c r="P119" i="29" s="1"/>
  <c r="O16" i="29"/>
  <c r="O119" i="30" s="1"/>
  <c r="N16" i="29"/>
  <c r="N119" i="29" s="1"/>
  <c r="M16" i="29"/>
  <c r="M119" i="29" s="1"/>
  <c r="L16" i="29"/>
  <c r="L90" i="29" s="1"/>
  <c r="K16" i="29"/>
  <c r="K90" i="29" s="1"/>
  <c r="J16" i="29"/>
  <c r="J119" i="29" s="1"/>
  <c r="I16" i="29"/>
  <c r="I90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90" i="29" s="1"/>
  <c r="B16" i="29"/>
  <c r="B119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U175" i="4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O175" i="4" s="1"/>
  <c r="N33" i="28"/>
  <c r="N38" i="28" s="1"/>
  <c r="M33" i="28"/>
  <c r="M38" i="28" s="1"/>
  <c r="L33" i="28"/>
  <c r="L38" i="28" s="1"/>
  <c r="L175" i="4" s="1"/>
  <c r="K33" i="28"/>
  <c r="K38" i="28" s="1"/>
  <c r="J33" i="28"/>
  <c r="J38" i="28" s="1"/>
  <c r="I33" i="28"/>
  <c r="I38" i="28" s="1"/>
  <c r="H33" i="28"/>
  <c r="H38" i="28" s="1"/>
  <c r="H175" i="4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U126" i="27" s="1"/>
  <c r="T131" i="27"/>
  <c r="S131" i="27"/>
  <c r="R131" i="27"/>
  <c r="R126" i="27" s="1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M126" i="27" s="1"/>
  <c r="L130" i="27"/>
  <c r="K130" i="27"/>
  <c r="J130" i="27"/>
  <c r="J126" i="27" s="1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K126" i="27" s="1"/>
  <c r="J129" i="27"/>
  <c r="I129" i="27"/>
  <c r="H129" i="27"/>
  <c r="G129" i="27"/>
  <c r="F129" i="27"/>
  <c r="E129" i="27"/>
  <c r="D129" i="27"/>
  <c r="C129" i="27"/>
  <c r="C126" i="27" s="1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E126" i="27" s="1"/>
  <c r="D128" i="27"/>
  <c r="C128" i="27"/>
  <c r="B128" i="27"/>
  <c r="W127" i="27"/>
  <c r="W126" i="27" s="1"/>
  <c r="V127" i="27"/>
  <c r="U127" i="27"/>
  <c r="T127" i="27"/>
  <c r="T126" i="27" s="1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O110" i="27" s="1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E110" i="27" s="1"/>
  <c r="D113" i="27"/>
  <c r="D110" i="27" s="1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W110" i="27" s="1"/>
  <c r="V111" i="27"/>
  <c r="U111" i="27"/>
  <c r="T111" i="27"/>
  <c r="T110" i="27" s="1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L110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F98" i="27" s="1"/>
  <c r="E106" i="27"/>
  <c r="D106" i="27"/>
  <c r="C106" i="27"/>
  <c r="B106" i="27"/>
  <c r="E105" i="27"/>
  <c r="D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N98" i="27" s="1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V69" i="27"/>
  <c r="U69" i="27"/>
  <c r="T69" i="27"/>
  <c r="S69" i="27"/>
  <c r="S122" i="27" s="1"/>
  <c r="R69" i="27"/>
  <c r="R122" i="27" s="1"/>
  <c r="Q69" i="27"/>
  <c r="P69" i="27"/>
  <c r="O69" i="27"/>
  <c r="N69" i="27"/>
  <c r="M69" i="27"/>
  <c r="L69" i="27"/>
  <c r="K69" i="27"/>
  <c r="K122" i="27" s="1"/>
  <c r="J69" i="27"/>
  <c r="J122" i="27" s="1"/>
  <c r="I69" i="27"/>
  <c r="H69" i="27"/>
  <c r="G69" i="27"/>
  <c r="F69" i="27"/>
  <c r="E69" i="27"/>
  <c r="D69" i="27"/>
  <c r="C69" i="27"/>
  <c r="C122" i="27" s="1"/>
  <c r="B69" i="27"/>
  <c r="B122" i="27" s="1"/>
  <c r="W56" i="27"/>
  <c r="V56" i="27"/>
  <c r="V119" i="27" s="1"/>
  <c r="U56" i="27"/>
  <c r="T56" i="27"/>
  <c r="T119" i="27" s="1"/>
  <c r="S56" i="27"/>
  <c r="R56" i="27"/>
  <c r="Q56" i="27"/>
  <c r="Q119" i="27" s="1"/>
  <c r="P56" i="27"/>
  <c r="P119" i="27" s="1"/>
  <c r="O56" i="27"/>
  <c r="N56" i="27"/>
  <c r="N119" i="27" s="1"/>
  <c r="M56" i="27"/>
  <c r="L56" i="27"/>
  <c r="L119" i="27" s="1"/>
  <c r="K56" i="27"/>
  <c r="J56" i="27"/>
  <c r="I56" i="27"/>
  <c r="I119" i="27" s="1"/>
  <c r="H56" i="27"/>
  <c r="H119" i="27" s="1"/>
  <c r="G56" i="27"/>
  <c r="F56" i="27"/>
  <c r="F119" i="27" s="1"/>
  <c r="E56" i="27"/>
  <c r="D56" i="27"/>
  <c r="D119" i="27" s="1"/>
  <c r="C56" i="27"/>
  <c r="B56" i="27"/>
  <c r="W43" i="27"/>
  <c r="W116" i="27" s="1"/>
  <c r="V43" i="27"/>
  <c r="V116" i="27" s="1"/>
  <c r="U43" i="27"/>
  <c r="T43" i="27"/>
  <c r="S43" i="27"/>
  <c r="R43" i="27"/>
  <c r="Q43" i="27"/>
  <c r="P43" i="27"/>
  <c r="O43" i="27"/>
  <c r="O116" i="27" s="1"/>
  <c r="N43" i="27"/>
  <c r="N116" i="27" s="1"/>
  <c r="M43" i="27"/>
  <c r="L43" i="27"/>
  <c r="K43" i="27"/>
  <c r="J43" i="27"/>
  <c r="I43" i="27"/>
  <c r="H43" i="27"/>
  <c r="G43" i="27"/>
  <c r="G116" i="27" s="1"/>
  <c r="F43" i="27"/>
  <c r="F116" i="27" s="1"/>
  <c r="E43" i="27"/>
  <c r="D43" i="27"/>
  <c r="C43" i="27"/>
  <c r="B43" i="27"/>
  <c r="W17" i="27"/>
  <c r="W105" i="27" s="1"/>
  <c r="V17" i="27"/>
  <c r="U17" i="27"/>
  <c r="U105" i="27" s="1"/>
  <c r="T17" i="27"/>
  <c r="T105" i="27" s="1"/>
  <c r="S17" i="27"/>
  <c r="R17" i="27"/>
  <c r="R105" i="27" s="1"/>
  <c r="Q17" i="27"/>
  <c r="P17" i="27"/>
  <c r="O17" i="27"/>
  <c r="N17" i="27"/>
  <c r="M17" i="27"/>
  <c r="M105" i="27" s="1"/>
  <c r="L17" i="27"/>
  <c r="L105" i="27" s="1"/>
  <c r="K17" i="27"/>
  <c r="J17" i="27"/>
  <c r="J105" i="27" s="1"/>
  <c r="I17" i="27"/>
  <c r="H17" i="27"/>
  <c r="G17" i="27"/>
  <c r="F17" i="27"/>
  <c r="E17" i="27"/>
  <c r="D17" i="27"/>
  <c r="C17" i="27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W126" i="26" s="1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Q126" i="26" s="1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O126" i="26" s="1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F126" i="26" s="1"/>
  <c r="E128" i="26"/>
  <c r="D128" i="26"/>
  <c r="C128" i="26"/>
  <c r="B128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M122" i="26"/>
  <c r="F122" i="26"/>
  <c r="D122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V116" i="26"/>
  <c r="O116" i="26"/>
  <c r="H116" i="26"/>
  <c r="W115" i="26"/>
  <c r="V115" i="26"/>
  <c r="V110" i="26" s="1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N110" i="26" s="1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Q110" i="26" s="1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F110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O105" i="26"/>
  <c r="N105" i="26"/>
  <c r="I105" i="26"/>
  <c r="G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H98" i="26" s="1"/>
  <c r="G101" i="26"/>
  <c r="F101" i="26"/>
  <c r="E101" i="26"/>
  <c r="D101" i="26"/>
  <c r="C101" i="26"/>
  <c r="C98" i="26" s="1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T99" i="26"/>
  <c r="T98" i="26" s="1"/>
  <c r="S99" i="26"/>
  <c r="R99" i="26"/>
  <c r="Q99" i="26"/>
  <c r="P99" i="26"/>
  <c r="P98" i="26" s="1"/>
  <c r="O99" i="26"/>
  <c r="N99" i="26"/>
  <c r="M99" i="26"/>
  <c r="M98" i="26" s="1"/>
  <c r="L99" i="26"/>
  <c r="K99" i="26"/>
  <c r="J99" i="26"/>
  <c r="J98" i="26" s="1"/>
  <c r="I99" i="26"/>
  <c r="H99" i="26"/>
  <c r="G99" i="26"/>
  <c r="F99" i="26"/>
  <c r="E99" i="26"/>
  <c r="D99" i="26"/>
  <c r="C99" i="26"/>
  <c r="B99" i="26"/>
  <c r="W69" i="26"/>
  <c r="W122" i="26" s="1"/>
  <c r="V69" i="26"/>
  <c r="U69" i="26"/>
  <c r="U122" i="26" s="1"/>
  <c r="T69" i="26"/>
  <c r="T122" i="26" s="1"/>
  <c r="S69" i="26"/>
  <c r="R69" i="26"/>
  <c r="R154" i="26" s="1"/>
  <c r="Q69" i="26"/>
  <c r="P69" i="26"/>
  <c r="P122" i="26" s="1"/>
  <c r="O69" i="26"/>
  <c r="O122" i="26" s="1"/>
  <c r="N69" i="26"/>
  <c r="N122" i="26" s="1"/>
  <c r="M69" i="26"/>
  <c r="L69" i="26"/>
  <c r="L154" i="26" s="1"/>
  <c r="K69" i="26"/>
  <c r="J69" i="26"/>
  <c r="I69" i="26"/>
  <c r="H69" i="26"/>
  <c r="G69" i="26"/>
  <c r="G122" i="26" s="1"/>
  <c r="F69" i="26"/>
  <c r="E69" i="26"/>
  <c r="E122" i="26" s="1"/>
  <c r="D69" i="26"/>
  <c r="C69" i="26"/>
  <c r="B69" i="26"/>
  <c r="B122" i="26" s="1"/>
  <c r="W56" i="26"/>
  <c r="V56" i="26"/>
  <c r="U56" i="26"/>
  <c r="U119" i="26" s="1"/>
  <c r="T56" i="26"/>
  <c r="T119" i="26" s="1"/>
  <c r="S56" i="26"/>
  <c r="S119" i="26" s="1"/>
  <c r="R56" i="26"/>
  <c r="R119" i="26" s="1"/>
  <c r="Q56" i="26"/>
  <c r="P56" i="26"/>
  <c r="P119" i="26" s="1"/>
  <c r="O56" i="26"/>
  <c r="N56" i="26"/>
  <c r="N119" i="26" s="1"/>
  <c r="M56" i="26"/>
  <c r="L56" i="26"/>
  <c r="L119" i="26" s="1"/>
  <c r="K56" i="26"/>
  <c r="J56" i="26"/>
  <c r="J153" i="26" s="1"/>
  <c r="I56" i="26"/>
  <c r="H56" i="26"/>
  <c r="H153" i="26" s="1"/>
  <c r="G56" i="26"/>
  <c r="F56" i="26"/>
  <c r="F119" i="26" s="1"/>
  <c r="E56" i="26"/>
  <c r="D56" i="26"/>
  <c r="C56" i="26"/>
  <c r="C119" i="26" s="1"/>
  <c r="B56" i="26"/>
  <c r="W43" i="26"/>
  <c r="W116" i="26" s="1"/>
  <c r="V43" i="26"/>
  <c r="U43" i="26"/>
  <c r="T43" i="26"/>
  <c r="T116" i="26" s="1"/>
  <c r="S43" i="26"/>
  <c r="S116" i="26" s="1"/>
  <c r="R43" i="26"/>
  <c r="R116" i="26" s="1"/>
  <c r="Q43" i="26"/>
  <c r="Q116" i="26" s="1"/>
  <c r="P43" i="26"/>
  <c r="P116" i="26" s="1"/>
  <c r="O43" i="26"/>
  <c r="N43" i="26"/>
  <c r="M43" i="26"/>
  <c r="L43" i="26"/>
  <c r="L116" i="26" s="1"/>
  <c r="K43" i="26"/>
  <c r="K116" i="26" s="1"/>
  <c r="J43" i="26"/>
  <c r="J116" i="26" s="1"/>
  <c r="I43" i="26"/>
  <c r="I116" i="26" s="1"/>
  <c r="H43" i="26"/>
  <c r="G43" i="26"/>
  <c r="G116" i="26" s="1"/>
  <c r="F43" i="26"/>
  <c r="F152" i="26" s="1"/>
  <c r="E43" i="26"/>
  <c r="D43" i="26"/>
  <c r="D152" i="26" s="1"/>
  <c r="C43" i="26"/>
  <c r="C116" i="26" s="1"/>
  <c r="B43" i="26"/>
  <c r="B116" i="26" s="1"/>
  <c r="W17" i="26"/>
  <c r="W143" i="26" s="1"/>
  <c r="V17" i="26"/>
  <c r="V143" i="26" s="1"/>
  <c r="U17" i="26"/>
  <c r="T17" i="26"/>
  <c r="S17" i="26"/>
  <c r="R17" i="26"/>
  <c r="Q17" i="26"/>
  <c r="Q105" i="26" s="1"/>
  <c r="P17" i="26"/>
  <c r="O17" i="26"/>
  <c r="N17" i="26"/>
  <c r="M17" i="26"/>
  <c r="M105" i="26" s="1"/>
  <c r="L17" i="26"/>
  <c r="K17" i="26"/>
  <c r="J17" i="26"/>
  <c r="I17" i="26"/>
  <c r="H17" i="26"/>
  <c r="G17" i="26"/>
  <c r="F17" i="26"/>
  <c r="F105" i="26" s="1"/>
  <c r="E17" i="26"/>
  <c r="E105" i="26" s="1"/>
  <c r="D17" i="26"/>
  <c r="D105" i="26" s="1"/>
  <c r="C17" i="26"/>
  <c r="B17" i="26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K156" i="25" s="1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C156" i="25" s="1"/>
  <c r="B157" i="25"/>
  <c r="T154" i="25"/>
  <c r="L154" i="25"/>
  <c r="J153" i="25"/>
  <c r="B153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T126" i="25" s="1"/>
  <c r="S127" i="25"/>
  <c r="R127" i="25"/>
  <c r="Q127" i="25"/>
  <c r="Q126" i="25" s="1"/>
  <c r="P127" i="25"/>
  <c r="O127" i="25"/>
  <c r="N127" i="25"/>
  <c r="M127" i="25"/>
  <c r="M126" i="25" s="1"/>
  <c r="L127" i="25"/>
  <c r="L126" i="25" s="1"/>
  <c r="K127" i="25"/>
  <c r="K126" i="25" s="1"/>
  <c r="J127" i="25"/>
  <c r="I127" i="25"/>
  <c r="I126" i="25" s="1"/>
  <c r="H127" i="25"/>
  <c r="G127" i="25"/>
  <c r="F127" i="25"/>
  <c r="F126" i="25" s="1"/>
  <c r="E127" i="25"/>
  <c r="E126" i="25" s="1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N122" i="25"/>
  <c r="F122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H119" i="25"/>
  <c r="E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Q110" i="25" s="1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C110" i="25" s="1"/>
  <c r="B112" i="25"/>
  <c r="W111" i="25"/>
  <c r="V111" i="25"/>
  <c r="V110" i="25" s="1"/>
  <c r="U111" i="25"/>
  <c r="T111" i="25"/>
  <c r="S111" i="25"/>
  <c r="S110" i="25" s="1"/>
  <c r="R111" i="25"/>
  <c r="Q111" i="25"/>
  <c r="P111" i="25"/>
  <c r="O111" i="25"/>
  <c r="O110" i="25" s="1"/>
  <c r="N111" i="25"/>
  <c r="M111" i="25"/>
  <c r="L111" i="25"/>
  <c r="K111" i="25"/>
  <c r="K110" i="25" s="1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V105" i="25"/>
  <c r="T105" i="25"/>
  <c r="S105" i="25"/>
  <c r="L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U98" i="25" s="1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M98" i="25" s="1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H98" i="25" s="1"/>
  <c r="G99" i="25"/>
  <c r="F99" i="25"/>
  <c r="E99" i="25"/>
  <c r="D99" i="25"/>
  <c r="C99" i="25"/>
  <c r="B99" i="25"/>
  <c r="E98" i="25"/>
  <c r="W69" i="25"/>
  <c r="W154" i="25" s="1"/>
  <c r="V69" i="25"/>
  <c r="V154" i="25" s="1"/>
  <c r="U69" i="25"/>
  <c r="U154" i="25" s="1"/>
  <c r="T69" i="25"/>
  <c r="T122" i="25" s="1"/>
  <c r="S69" i="25"/>
  <c r="S122" i="25" s="1"/>
  <c r="R69" i="25"/>
  <c r="R122" i="25" s="1"/>
  <c r="Q69" i="25"/>
  <c r="Q154" i="25" s="1"/>
  <c r="P69" i="25"/>
  <c r="P154" i="25" s="1"/>
  <c r="O69" i="25"/>
  <c r="O154" i="25" s="1"/>
  <c r="N69" i="25"/>
  <c r="N154" i="25" s="1"/>
  <c r="M69" i="25"/>
  <c r="M154" i="25" s="1"/>
  <c r="L69" i="25"/>
  <c r="L122" i="25" s="1"/>
  <c r="K69" i="25"/>
  <c r="K122" i="25" s="1"/>
  <c r="J69" i="25"/>
  <c r="J122" i="25" s="1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D122" i="25" s="1"/>
  <c r="C69" i="25"/>
  <c r="C122" i="25" s="1"/>
  <c r="B69" i="25"/>
  <c r="B122" i="25" s="1"/>
  <c r="W56" i="25"/>
  <c r="W153" i="25" s="1"/>
  <c r="V56" i="25"/>
  <c r="V153" i="25" s="1"/>
  <c r="U56" i="25"/>
  <c r="U153" i="25" s="1"/>
  <c r="T56" i="25"/>
  <c r="S56" i="25"/>
  <c r="S119" i="25" s="1"/>
  <c r="R56" i="25"/>
  <c r="R119" i="25" s="1"/>
  <c r="Q56" i="25"/>
  <c r="Q119" i="25" s="1"/>
  <c r="P56" i="25"/>
  <c r="P153" i="25" s="1"/>
  <c r="O56" i="25"/>
  <c r="O153" i="25" s="1"/>
  <c r="N56" i="25"/>
  <c r="N153" i="25" s="1"/>
  <c r="M56" i="25"/>
  <c r="M153" i="25" s="1"/>
  <c r="L56" i="25"/>
  <c r="K56" i="25"/>
  <c r="K119" i="25" s="1"/>
  <c r="J56" i="25"/>
  <c r="J119" i="25" s="1"/>
  <c r="I56" i="25"/>
  <c r="I119" i="25" s="1"/>
  <c r="H56" i="25"/>
  <c r="H153" i="25" s="1"/>
  <c r="G56" i="25"/>
  <c r="G153" i="25" s="1"/>
  <c r="F56" i="25"/>
  <c r="F153" i="25" s="1"/>
  <c r="E56" i="25"/>
  <c r="E153" i="25" s="1"/>
  <c r="D56" i="25"/>
  <c r="C56" i="25"/>
  <c r="C119" i="25" s="1"/>
  <c r="B56" i="25"/>
  <c r="B119" i="25" s="1"/>
  <c r="W43" i="25"/>
  <c r="W116" i="25" s="1"/>
  <c r="V43" i="25"/>
  <c r="V116" i="25" s="1"/>
  <c r="U43" i="25"/>
  <c r="U152" i="25" s="1"/>
  <c r="T43" i="25"/>
  <c r="T152" i="25" s="1"/>
  <c r="S43" i="25"/>
  <c r="S152" i="25" s="1"/>
  <c r="R43" i="25"/>
  <c r="R152" i="25" s="1"/>
  <c r="Q43" i="25"/>
  <c r="Q152" i="25" s="1"/>
  <c r="P43" i="25"/>
  <c r="P116" i="25" s="1"/>
  <c r="O43" i="25"/>
  <c r="O116" i="25" s="1"/>
  <c r="N43" i="25"/>
  <c r="N116" i="25" s="1"/>
  <c r="M43" i="25"/>
  <c r="M152" i="25" s="1"/>
  <c r="L43" i="25"/>
  <c r="L152" i="25" s="1"/>
  <c r="K43" i="25"/>
  <c r="K152" i="25" s="1"/>
  <c r="J43" i="25"/>
  <c r="J152" i="25" s="1"/>
  <c r="I43" i="25"/>
  <c r="I152" i="25" s="1"/>
  <c r="H43" i="25"/>
  <c r="H116" i="25" s="1"/>
  <c r="G43" i="25"/>
  <c r="G116" i="25" s="1"/>
  <c r="F43" i="25"/>
  <c r="F116" i="25" s="1"/>
  <c r="E43" i="25"/>
  <c r="E152" i="25" s="1"/>
  <c r="D43" i="25"/>
  <c r="D152" i="25" s="1"/>
  <c r="C43" i="25"/>
  <c r="C152" i="25" s="1"/>
  <c r="B43" i="25"/>
  <c r="B152" i="25" s="1"/>
  <c r="W17" i="25"/>
  <c r="W105" i="25" s="1"/>
  <c r="V17" i="25"/>
  <c r="V143" i="25" s="1"/>
  <c r="U17" i="25"/>
  <c r="U143" i="25" s="1"/>
  <c r="T17" i="25"/>
  <c r="T143" i="25" s="1"/>
  <c r="S17" i="25"/>
  <c r="S143" i="25" s="1"/>
  <c r="R17" i="25"/>
  <c r="R105" i="25" s="1"/>
  <c r="Q17" i="25"/>
  <c r="Q105" i="25" s="1"/>
  <c r="P17" i="25"/>
  <c r="P105" i="25" s="1"/>
  <c r="O17" i="25"/>
  <c r="O105" i="25" s="1"/>
  <c r="N17" i="25"/>
  <c r="N143" i="25" s="1"/>
  <c r="M17" i="25"/>
  <c r="M143" i="25" s="1"/>
  <c r="L17" i="25"/>
  <c r="L143" i="25" s="1"/>
  <c r="K17" i="25"/>
  <c r="K143" i="25" s="1"/>
  <c r="J17" i="25"/>
  <c r="J105" i="25" s="1"/>
  <c r="I17" i="25"/>
  <c r="I105" i="25" s="1"/>
  <c r="H17" i="25"/>
  <c r="H105" i="25" s="1"/>
  <c r="G17" i="25"/>
  <c r="G105" i="25" s="1"/>
  <c r="F17" i="25"/>
  <c r="F143" i="25" s="1"/>
  <c r="E17" i="25"/>
  <c r="E143" i="25" s="1"/>
  <c r="D17" i="25"/>
  <c r="D143" i="25" s="1"/>
  <c r="C17" i="25"/>
  <c r="C143" i="25" s="1"/>
  <c r="B17" i="25"/>
  <c r="B105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Q69" i="24"/>
  <c r="P69" i="24"/>
  <c r="O69" i="24"/>
  <c r="N69" i="24"/>
  <c r="I69" i="24"/>
  <c r="G69" i="24"/>
  <c r="G68" i="24"/>
  <c r="F68" i="24"/>
  <c r="E68" i="24"/>
  <c r="D68" i="24"/>
  <c r="E67" i="24"/>
  <c r="C67" i="24"/>
  <c r="B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W119" i="4" s="1"/>
  <c r="V60" i="24"/>
  <c r="V119" i="4" s="1"/>
  <c r="U60" i="24"/>
  <c r="T60" i="24"/>
  <c r="T119" i="4" s="1"/>
  <c r="S60" i="24"/>
  <c r="R60" i="24"/>
  <c r="Q60" i="24"/>
  <c r="P60" i="24"/>
  <c r="P119" i="4" s="1"/>
  <c r="O60" i="24"/>
  <c r="O77" i="24" s="1"/>
  <c r="O174" i="4" s="1"/>
  <c r="N60" i="24"/>
  <c r="N119" i="4" s="1"/>
  <c r="M60" i="24"/>
  <c r="M57" i="24" s="1"/>
  <c r="M116" i="4" s="1"/>
  <c r="L60" i="24"/>
  <c r="L77" i="24" s="1"/>
  <c r="L174" i="4" s="1"/>
  <c r="K60" i="24"/>
  <c r="K119" i="4" s="1"/>
  <c r="J60" i="24"/>
  <c r="I60" i="24"/>
  <c r="I77" i="24" s="1"/>
  <c r="I174" i="4" s="1"/>
  <c r="H60" i="24"/>
  <c r="H119" i="4" s="1"/>
  <c r="G60" i="24"/>
  <c r="F60" i="24"/>
  <c r="E60" i="24"/>
  <c r="E57" i="24" s="1"/>
  <c r="E116" i="4" s="1"/>
  <c r="D60" i="24"/>
  <c r="D119" i="4" s="1"/>
  <c r="C60" i="24"/>
  <c r="B60" i="24"/>
  <c r="W59" i="24"/>
  <c r="V59" i="24"/>
  <c r="U59" i="24"/>
  <c r="T59" i="24"/>
  <c r="S59" i="24"/>
  <c r="R59" i="24"/>
  <c r="R118" i="4" s="1"/>
  <c r="Q59" i="24"/>
  <c r="Q118" i="4" s="1"/>
  <c r="P59" i="24"/>
  <c r="P118" i="4" s="1"/>
  <c r="O59" i="24"/>
  <c r="N59" i="24"/>
  <c r="N118" i="4" s="1"/>
  <c r="M59" i="24"/>
  <c r="M118" i="4" s="1"/>
  <c r="L59" i="24"/>
  <c r="L118" i="4" s="1"/>
  <c r="K59" i="24"/>
  <c r="J59" i="24"/>
  <c r="I59" i="24"/>
  <c r="H59" i="24"/>
  <c r="H118" i="4" s="1"/>
  <c r="G59" i="24"/>
  <c r="G118" i="4" s="1"/>
  <c r="F59" i="24"/>
  <c r="F118" i="4" s="1"/>
  <c r="E59" i="24"/>
  <c r="E118" i="4" s="1"/>
  <c r="D59" i="24"/>
  <c r="D76" i="24" s="1"/>
  <c r="D173" i="4" s="1"/>
  <c r="C59" i="24"/>
  <c r="B59" i="24"/>
  <c r="B118" i="4" s="1"/>
  <c r="W58" i="24"/>
  <c r="W57" i="24" s="1"/>
  <c r="W116" i="4" s="1"/>
  <c r="V58" i="24"/>
  <c r="U58" i="24"/>
  <c r="U117" i="4" s="1"/>
  <c r="T58" i="24"/>
  <c r="T57" i="24" s="1"/>
  <c r="T116" i="4" s="1"/>
  <c r="S58" i="24"/>
  <c r="R58" i="24"/>
  <c r="Q58" i="24"/>
  <c r="P58" i="24"/>
  <c r="O58" i="24"/>
  <c r="N58" i="24"/>
  <c r="M58" i="24"/>
  <c r="L58" i="24"/>
  <c r="K58" i="24"/>
  <c r="J58" i="24"/>
  <c r="I58" i="24"/>
  <c r="I117" i="4" s="1"/>
  <c r="H58" i="24"/>
  <c r="H117" i="4" s="1"/>
  <c r="G58" i="24"/>
  <c r="F58" i="24"/>
  <c r="F117" i="4" s="1"/>
  <c r="E58" i="24"/>
  <c r="E117" i="4" s="1"/>
  <c r="D58" i="24"/>
  <c r="C58" i="24"/>
  <c r="C117" i="4" s="1"/>
  <c r="B58" i="24"/>
  <c r="B117" i="4" s="1"/>
  <c r="O57" i="24"/>
  <c r="W55" i="24"/>
  <c r="W77" i="24" s="1"/>
  <c r="W174" i="4" s="1"/>
  <c r="V55" i="24"/>
  <c r="U55" i="24"/>
  <c r="T55" i="24"/>
  <c r="T69" i="24" s="1"/>
  <c r="S55" i="24"/>
  <c r="S77" i="24" s="1"/>
  <c r="R55" i="24"/>
  <c r="Q55" i="24"/>
  <c r="P55" i="24"/>
  <c r="O55" i="24"/>
  <c r="O72" i="4" s="1"/>
  <c r="O145" i="4" s="1"/>
  <c r="N55" i="24"/>
  <c r="M55" i="24"/>
  <c r="L55" i="24"/>
  <c r="L69" i="24" s="1"/>
  <c r="K55" i="24"/>
  <c r="K72" i="4" s="1"/>
  <c r="J55" i="24"/>
  <c r="I55" i="24"/>
  <c r="H55" i="24"/>
  <c r="H72" i="4" s="1"/>
  <c r="G55" i="24"/>
  <c r="F55" i="24"/>
  <c r="E55" i="24"/>
  <c r="E72" i="4" s="1"/>
  <c r="E145" i="4" s="1"/>
  <c r="D55" i="24"/>
  <c r="D69" i="24" s="1"/>
  <c r="C55" i="24"/>
  <c r="B55" i="24"/>
  <c r="B77" i="24" s="1"/>
  <c r="B174" i="4" s="1"/>
  <c r="W54" i="24"/>
  <c r="W68" i="24" s="1"/>
  <c r="V54" i="24"/>
  <c r="V76" i="24" s="1"/>
  <c r="V173" i="4" s="1"/>
  <c r="U54" i="24"/>
  <c r="U68" i="24" s="1"/>
  <c r="T54" i="24"/>
  <c r="T68" i="24" s="1"/>
  <c r="S54" i="24"/>
  <c r="R54" i="24"/>
  <c r="R68" i="24" s="1"/>
  <c r="Q54" i="24"/>
  <c r="Q76" i="24" s="1"/>
  <c r="Q173" i="4" s="1"/>
  <c r="P54" i="24"/>
  <c r="O54" i="24"/>
  <c r="O68" i="24" s="1"/>
  <c r="N54" i="24"/>
  <c r="N76" i="24" s="1"/>
  <c r="N173" i="4" s="1"/>
  <c r="M54" i="24"/>
  <c r="M68" i="24" s="1"/>
  <c r="L54" i="24"/>
  <c r="L68" i="24" s="1"/>
  <c r="K54" i="24"/>
  <c r="J54" i="24"/>
  <c r="J68" i="24" s="1"/>
  <c r="I54" i="24"/>
  <c r="I71" i="4" s="1"/>
  <c r="H54" i="24"/>
  <c r="G54" i="24"/>
  <c r="F54" i="24"/>
  <c r="F71" i="4" s="1"/>
  <c r="E54" i="24"/>
  <c r="D54" i="24"/>
  <c r="C54" i="24"/>
  <c r="B54" i="24"/>
  <c r="B68" i="24" s="1"/>
  <c r="W53" i="24"/>
  <c r="W70" i="4" s="1"/>
  <c r="V53" i="24"/>
  <c r="V70" i="4" s="1"/>
  <c r="U53" i="24"/>
  <c r="U67" i="24" s="1"/>
  <c r="T53" i="24"/>
  <c r="T70" i="4" s="1"/>
  <c r="S53" i="24"/>
  <c r="S70" i="4" s="1"/>
  <c r="R53" i="24"/>
  <c r="R67" i="24" s="1"/>
  <c r="Q53" i="24"/>
  <c r="Q70" i="4" s="1"/>
  <c r="P53" i="24"/>
  <c r="P67" i="24" s="1"/>
  <c r="O53" i="24"/>
  <c r="O75" i="24" s="1"/>
  <c r="O172" i="4" s="1"/>
  <c r="N53" i="24"/>
  <c r="N75" i="24" s="1"/>
  <c r="N172" i="4" s="1"/>
  <c r="M53" i="24"/>
  <c r="M75" i="24" s="1"/>
  <c r="M172" i="4" s="1"/>
  <c r="L53" i="24"/>
  <c r="L75" i="24" s="1"/>
  <c r="L172" i="4" s="1"/>
  <c r="K53" i="24"/>
  <c r="K52" i="24" s="1"/>
  <c r="J53" i="24"/>
  <c r="I53" i="24"/>
  <c r="H53" i="24"/>
  <c r="H67" i="24" s="1"/>
  <c r="G53" i="24"/>
  <c r="G75" i="24" s="1"/>
  <c r="G172" i="4" s="1"/>
  <c r="F53" i="24"/>
  <c r="E53" i="24"/>
  <c r="D53" i="24"/>
  <c r="D67" i="24" s="1"/>
  <c r="C53" i="24"/>
  <c r="C70" i="4" s="1"/>
  <c r="C143" i="4" s="1"/>
  <c r="B5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V3" i="24" s="1"/>
  <c r="U4" i="24"/>
  <c r="U3" i="24" s="1"/>
  <c r="T4" i="24"/>
  <c r="T3" i="24" s="1"/>
  <c r="T17" i="4" s="1"/>
  <c r="S4" i="24"/>
  <c r="S3" i="24" s="1"/>
  <c r="S17" i="4" s="1"/>
  <c r="R4" i="24"/>
  <c r="R3" i="24" s="1"/>
  <c r="Q4" i="24"/>
  <c r="Q3" i="24" s="1"/>
  <c r="Q17" i="4" s="1"/>
  <c r="P4" i="24"/>
  <c r="P3" i="24" s="1"/>
  <c r="O4" i="24"/>
  <c r="O3" i="24" s="1"/>
  <c r="N4" i="24"/>
  <c r="N3" i="24" s="1"/>
  <c r="M4" i="24"/>
  <c r="M3" i="24" s="1"/>
  <c r="M3" i="4" s="1"/>
  <c r="L4" i="24"/>
  <c r="L3" i="24" s="1"/>
  <c r="L17" i="4" s="1"/>
  <c r="K4" i="24"/>
  <c r="K3" i="24" s="1"/>
  <c r="K17" i="4" s="1"/>
  <c r="J4" i="24"/>
  <c r="J3" i="24" s="1"/>
  <c r="I4" i="24"/>
  <c r="H4" i="24"/>
  <c r="H3" i="24" s="1"/>
  <c r="G4" i="24"/>
  <c r="G3" i="24" s="1"/>
  <c r="F4" i="24"/>
  <c r="F3" i="24" s="1"/>
  <c r="F17" i="4" s="1"/>
  <c r="E4" i="24"/>
  <c r="E3" i="24" s="1"/>
  <c r="D4" i="24"/>
  <c r="C4" i="24"/>
  <c r="B4" i="24"/>
  <c r="B3" i="24" s="1"/>
  <c r="I3" i="24"/>
  <c r="D3" i="24"/>
  <c r="C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U143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T119" i="23"/>
  <c r="S119" i="23"/>
  <c r="S213" i="23" s="1"/>
  <c r="R119" i="23"/>
  <c r="Q119" i="23"/>
  <c r="P119" i="23"/>
  <c r="P213" i="23" s="1"/>
  <c r="O119" i="23"/>
  <c r="O213" i="23" s="1"/>
  <c r="N119" i="23"/>
  <c r="M119" i="23"/>
  <c r="L119" i="23"/>
  <c r="K119" i="23"/>
  <c r="J119" i="23"/>
  <c r="I119" i="23"/>
  <c r="I213" i="23" s="1"/>
  <c r="H119" i="23"/>
  <c r="H213" i="23" s="1"/>
  <c r="G119" i="23"/>
  <c r="G213" i="23" s="1"/>
  <c r="F119" i="23"/>
  <c r="F99" i="23" s="1"/>
  <c r="E119" i="23"/>
  <c r="D119" i="23"/>
  <c r="C119" i="23"/>
  <c r="B119" i="23"/>
  <c r="W110" i="23"/>
  <c r="W99" i="23" s="1"/>
  <c r="V110" i="23"/>
  <c r="V211" i="23" s="1"/>
  <c r="U110" i="23"/>
  <c r="U211" i="23" s="1"/>
  <c r="T110" i="23"/>
  <c r="S110" i="23"/>
  <c r="R110" i="23"/>
  <c r="Q110" i="23"/>
  <c r="Q211" i="23" s="1"/>
  <c r="P110" i="23"/>
  <c r="O110" i="23"/>
  <c r="O99" i="23" s="1"/>
  <c r="O62" i="20" s="1"/>
  <c r="O115" i="4" s="1"/>
  <c r="N110" i="23"/>
  <c r="N211" i="23" s="1"/>
  <c r="M110" i="23"/>
  <c r="M211" i="23" s="1"/>
  <c r="L110" i="23"/>
  <c r="L211" i="23" s="1"/>
  <c r="K110" i="23"/>
  <c r="J110" i="23"/>
  <c r="I110" i="23"/>
  <c r="H110" i="23"/>
  <c r="G110" i="23"/>
  <c r="G211" i="23" s="1"/>
  <c r="F110" i="23"/>
  <c r="F211" i="23" s="1"/>
  <c r="E110" i="23"/>
  <c r="E211" i="23" s="1"/>
  <c r="D110" i="23"/>
  <c r="C110" i="23"/>
  <c r="B110" i="23"/>
  <c r="U99" i="23"/>
  <c r="U172" i="23" s="1"/>
  <c r="P99" i="23"/>
  <c r="G99" i="23"/>
  <c r="E99" i="23"/>
  <c r="B99" i="23"/>
  <c r="W89" i="23"/>
  <c r="W203" i="23" s="1"/>
  <c r="V89" i="23"/>
  <c r="U89" i="23"/>
  <c r="T89" i="23"/>
  <c r="S89" i="23"/>
  <c r="R89" i="23"/>
  <c r="R203" i="23" s="1"/>
  <c r="Q89" i="23"/>
  <c r="P89" i="23"/>
  <c r="O89" i="23"/>
  <c r="O203" i="23" s="1"/>
  <c r="N89" i="23"/>
  <c r="M89" i="23"/>
  <c r="L89" i="23"/>
  <c r="L203" i="23" s="1"/>
  <c r="K89" i="23"/>
  <c r="K203" i="23" s="1"/>
  <c r="J89" i="23"/>
  <c r="J203" i="23" s="1"/>
  <c r="I89" i="23"/>
  <c r="I203" i="23" s="1"/>
  <c r="H89" i="23"/>
  <c r="G89" i="23"/>
  <c r="F89" i="23"/>
  <c r="E89" i="23"/>
  <c r="D89" i="23"/>
  <c r="D203" i="23" s="1"/>
  <c r="C89" i="23"/>
  <c r="C203" i="23" s="1"/>
  <c r="B89" i="23"/>
  <c r="B203" i="23" s="1"/>
  <c r="W79" i="23"/>
  <c r="V79" i="23"/>
  <c r="U79" i="23"/>
  <c r="U202" i="23" s="1"/>
  <c r="T79" i="23"/>
  <c r="T202" i="23" s="1"/>
  <c r="S79" i="23"/>
  <c r="R79" i="23"/>
  <c r="Q79" i="23"/>
  <c r="P79" i="23"/>
  <c r="O79" i="23"/>
  <c r="O202" i="23" s="1"/>
  <c r="N79" i="23"/>
  <c r="M79" i="23"/>
  <c r="L79" i="23"/>
  <c r="K79" i="23"/>
  <c r="J79" i="23"/>
  <c r="I79" i="23"/>
  <c r="I202" i="23" s="1"/>
  <c r="H79" i="23"/>
  <c r="G79" i="23"/>
  <c r="G202" i="23" s="1"/>
  <c r="F79" i="23"/>
  <c r="E79" i="23"/>
  <c r="E202" i="23" s="1"/>
  <c r="D79" i="23"/>
  <c r="D202" i="23" s="1"/>
  <c r="C79" i="23"/>
  <c r="B79" i="23"/>
  <c r="W60" i="23"/>
  <c r="W201" i="23" s="1"/>
  <c r="V60" i="23"/>
  <c r="V201" i="23" s="1"/>
  <c r="U60" i="23"/>
  <c r="T60" i="23"/>
  <c r="S60" i="23"/>
  <c r="S201" i="23" s="1"/>
  <c r="R60" i="23"/>
  <c r="R48" i="23" s="1"/>
  <c r="R61" i="20" s="1"/>
  <c r="R114" i="4" s="1"/>
  <c r="Q60" i="23"/>
  <c r="P60" i="23"/>
  <c r="O60" i="23"/>
  <c r="O201" i="23" s="1"/>
  <c r="N60" i="23"/>
  <c r="N201" i="23" s="1"/>
  <c r="M60" i="23"/>
  <c r="M201" i="23" s="1"/>
  <c r="L60" i="23"/>
  <c r="K60" i="23"/>
  <c r="K201" i="23" s="1"/>
  <c r="J60" i="23"/>
  <c r="J48" i="23" s="1"/>
  <c r="J61" i="20" s="1"/>
  <c r="J114" i="4" s="1"/>
  <c r="I60" i="23"/>
  <c r="H60" i="23"/>
  <c r="G60" i="23"/>
  <c r="G201" i="23" s="1"/>
  <c r="F60" i="23"/>
  <c r="F201" i="23" s="1"/>
  <c r="E60" i="23"/>
  <c r="E48" i="23" s="1"/>
  <c r="E61" i="20" s="1"/>
  <c r="E114" i="4" s="1"/>
  <c r="D60" i="23"/>
  <c r="C60" i="23"/>
  <c r="C201" i="23" s="1"/>
  <c r="B60" i="23"/>
  <c r="B48" i="23" s="1"/>
  <c r="U48" i="23"/>
  <c r="U161" i="23" s="1"/>
  <c r="W33" i="23"/>
  <c r="V33" i="23"/>
  <c r="V192" i="23" s="1"/>
  <c r="U33" i="23"/>
  <c r="U192" i="23" s="1"/>
  <c r="T33" i="23"/>
  <c r="T5" i="23" s="1"/>
  <c r="S33" i="23"/>
  <c r="R33" i="23"/>
  <c r="Q33" i="23"/>
  <c r="Q192" i="23" s="1"/>
  <c r="P33" i="23"/>
  <c r="O33" i="23"/>
  <c r="N33" i="23"/>
  <c r="N192" i="23" s="1"/>
  <c r="M33" i="23"/>
  <c r="M192" i="23" s="1"/>
  <c r="L33" i="23"/>
  <c r="L5" i="23" s="1"/>
  <c r="K33" i="23"/>
  <c r="J33" i="23"/>
  <c r="I33" i="23"/>
  <c r="I192" i="23" s="1"/>
  <c r="H33" i="23"/>
  <c r="G33" i="23"/>
  <c r="G192" i="23" s="1"/>
  <c r="F33" i="23"/>
  <c r="F192" i="23" s="1"/>
  <c r="E33" i="23"/>
  <c r="E192" i="23" s="1"/>
  <c r="D33" i="23"/>
  <c r="D5" i="23" s="1"/>
  <c r="C33" i="23"/>
  <c r="B33" i="23"/>
  <c r="B192" i="23" s="1"/>
  <c r="V5" i="23"/>
  <c r="U5" i="23"/>
  <c r="U144" i="23" s="1"/>
  <c r="Q5" i="23"/>
  <c r="Q139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S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V165" i="22" s="1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R165" i="22" s="1"/>
  <c r="Q166" i="22"/>
  <c r="P166" i="22"/>
  <c r="O166" i="22"/>
  <c r="O165" i="22" s="1"/>
  <c r="N166" i="22"/>
  <c r="N165" i="22" s="1"/>
  <c r="M166" i="22"/>
  <c r="L166" i="22"/>
  <c r="K166" i="22"/>
  <c r="J166" i="22"/>
  <c r="J165" i="22" s="1"/>
  <c r="I166" i="22"/>
  <c r="H166" i="22"/>
  <c r="G166" i="22"/>
  <c r="F166" i="22"/>
  <c r="F165" i="22" s="1"/>
  <c r="E166" i="22"/>
  <c r="D166" i="22"/>
  <c r="C166" i="22"/>
  <c r="B166" i="22"/>
  <c r="B165" i="22" s="1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Q160" i="22"/>
  <c r="P160" i="22"/>
  <c r="I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K157" i="22"/>
  <c r="J157" i="22"/>
  <c r="C157" i="22"/>
  <c r="B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M146" i="22" s="1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T146" i="22" s="1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H146" i="22" s="1"/>
  <c r="G148" i="22"/>
  <c r="F148" i="22"/>
  <c r="E148" i="22"/>
  <c r="D148" i="22"/>
  <c r="C148" i="22"/>
  <c r="B148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L146" i="22" s="1"/>
  <c r="K147" i="22"/>
  <c r="J147" i="22"/>
  <c r="I147" i="22"/>
  <c r="H147" i="22"/>
  <c r="G147" i="22"/>
  <c r="F147" i="22"/>
  <c r="E147" i="22"/>
  <c r="D147" i="22"/>
  <c r="D146" i="22" s="1"/>
  <c r="C147" i="22"/>
  <c r="B147" i="22"/>
  <c r="B146" i="22" s="1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W141" i="22"/>
  <c r="V141" i="22"/>
  <c r="R141" i="22"/>
  <c r="J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W132" i="22" s="1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J132" i="22" s="1"/>
  <c r="I133" i="22"/>
  <c r="H133" i="22"/>
  <c r="G133" i="22"/>
  <c r="F133" i="22"/>
  <c r="E133" i="22"/>
  <c r="D133" i="22"/>
  <c r="C133" i="22"/>
  <c r="B133" i="22"/>
  <c r="W119" i="22"/>
  <c r="V119" i="22"/>
  <c r="U119" i="22"/>
  <c r="T119" i="22"/>
  <c r="S119" i="22"/>
  <c r="S213" i="22" s="1"/>
  <c r="R119" i="22"/>
  <c r="Q119" i="22"/>
  <c r="P119" i="22"/>
  <c r="O119" i="22"/>
  <c r="O213" i="22" s="1"/>
  <c r="N119" i="22"/>
  <c r="M119" i="22"/>
  <c r="L119" i="22"/>
  <c r="K119" i="22"/>
  <c r="K175" i="22" s="1"/>
  <c r="J119" i="22"/>
  <c r="I119" i="22"/>
  <c r="H119" i="22"/>
  <c r="G119" i="22"/>
  <c r="G213" i="22" s="1"/>
  <c r="F119" i="22"/>
  <c r="E119" i="22"/>
  <c r="D119" i="22"/>
  <c r="C119" i="22"/>
  <c r="C175" i="22" s="1"/>
  <c r="B119" i="22"/>
  <c r="W110" i="22"/>
  <c r="W171" i="22" s="1"/>
  <c r="V110" i="22"/>
  <c r="V171" i="22" s="1"/>
  <c r="U110" i="22"/>
  <c r="U171" i="22" s="1"/>
  <c r="T110" i="22"/>
  <c r="S110" i="22"/>
  <c r="S171" i="22" s="1"/>
  <c r="R110" i="22"/>
  <c r="Q110" i="22"/>
  <c r="P110" i="22"/>
  <c r="P171" i="22" s="1"/>
  <c r="O110" i="22"/>
  <c r="O171" i="22" s="1"/>
  <c r="N110" i="22"/>
  <c r="N171" i="22" s="1"/>
  <c r="M110" i="22"/>
  <c r="M171" i="22" s="1"/>
  <c r="L110" i="22"/>
  <c r="K110" i="22"/>
  <c r="K171" i="22" s="1"/>
  <c r="J110" i="22"/>
  <c r="I110" i="22"/>
  <c r="H110" i="22"/>
  <c r="H171" i="22" s="1"/>
  <c r="G110" i="22"/>
  <c r="G171" i="22" s="1"/>
  <c r="F110" i="22"/>
  <c r="F171" i="22" s="1"/>
  <c r="E110" i="22"/>
  <c r="E171" i="22" s="1"/>
  <c r="D110" i="22"/>
  <c r="C110" i="22"/>
  <c r="C171" i="22" s="1"/>
  <c r="B110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H160" i="22" s="1"/>
  <c r="G89" i="22"/>
  <c r="F89" i="22"/>
  <c r="E89" i="22"/>
  <c r="D89" i="22"/>
  <c r="C89" i="22"/>
  <c r="C203" i="22" s="1"/>
  <c r="B89" i="22"/>
  <c r="W79" i="22"/>
  <c r="W157" i="22" s="1"/>
  <c r="V79" i="22"/>
  <c r="V157" i="22" s="1"/>
  <c r="U79" i="22"/>
  <c r="T79" i="22"/>
  <c r="S79" i="22"/>
  <c r="S157" i="22" s="1"/>
  <c r="R79" i="22"/>
  <c r="R157" i="22" s="1"/>
  <c r="Q79" i="22"/>
  <c r="Q202" i="22" s="1"/>
  <c r="P79" i="22"/>
  <c r="P157" i="22" s="1"/>
  <c r="O79" i="22"/>
  <c r="O157" i="22" s="1"/>
  <c r="N79" i="22"/>
  <c r="N157" i="22" s="1"/>
  <c r="M79" i="22"/>
  <c r="L79" i="22"/>
  <c r="K79" i="22"/>
  <c r="J79" i="22"/>
  <c r="I79" i="22"/>
  <c r="H79" i="22"/>
  <c r="H157" i="22" s="1"/>
  <c r="G79" i="22"/>
  <c r="G157" i="22" s="1"/>
  <c r="F79" i="22"/>
  <c r="F157" i="22" s="1"/>
  <c r="E79" i="22"/>
  <c r="D79" i="22"/>
  <c r="C79" i="22"/>
  <c r="B79" i="22"/>
  <c r="W60" i="22"/>
  <c r="W153" i="22" s="1"/>
  <c r="V60" i="22"/>
  <c r="V153" i="22" s="1"/>
  <c r="U60" i="22"/>
  <c r="U153" i="22" s="1"/>
  <c r="T60" i="22"/>
  <c r="T153" i="22" s="1"/>
  <c r="S60" i="22"/>
  <c r="S201" i="22" s="1"/>
  <c r="R60" i="22"/>
  <c r="Q60" i="22"/>
  <c r="P60" i="22"/>
  <c r="P153" i="22" s="1"/>
  <c r="O60" i="22"/>
  <c r="O153" i="22" s="1"/>
  <c r="N60" i="22"/>
  <c r="N153" i="22" s="1"/>
  <c r="M60" i="22"/>
  <c r="M153" i="22" s="1"/>
  <c r="L60" i="22"/>
  <c r="L153" i="22" s="1"/>
  <c r="K60" i="22"/>
  <c r="K201" i="22" s="1"/>
  <c r="J60" i="22"/>
  <c r="I60" i="22"/>
  <c r="H60" i="22"/>
  <c r="H153" i="22" s="1"/>
  <c r="G60" i="22"/>
  <c r="G153" i="22" s="1"/>
  <c r="F60" i="22"/>
  <c r="F153" i="22" s="1"/>
  <c r="E60" i="22"/>
  <c r="E153" i="22" s="1"/>
  <c r="D60" i="22"/>
  <c r="D153" i="22" s="1"/>
  <c r="C60" i="22"/>
  <c r="B60" i="22"/>
  <c r="W33" i="22"/>
  <c r="V33" i="22"/>
  <c r="U33" i="22"/>
  <c r="U141" i="22" s="1"/>
  <c r="T33" i="22"/>
  <c r="T141" i="22" s="1"/>
  <c r="S33" i="22"/>
  <c r="S141" i="22" s="1"/>
  <c r="R33" i="22"/>
  <c r="Q33" i="22"/>
  <c r="P33" i="22"/>
  <c r="O33" i="22"/>
  <c r="O141" i="22" s="1"/>
  <c r="N33" i="22"/>
  <c r="N141" i="22" s="1"/>
  <c r="M33" i="22"/>
  <c r="M141" i="22" s="1"/>
  <c r="L33" i="22"/>
  <c r="L141" i="22" s="1"/>
  <c r="K33" i="22"/>
  <c r="K141" i="22" s="1"/>
  <c r="J33" i="22"/>
  <c r="I33" i="22"/>
  <c r="H33" i="22"/>
  <c r="G33" i="22"/>
  <c r="G141" i="22" s="1"/>
  <c r="F33" i="22"/>
  <c r="F141" i="22" s="1"/>
  <c r="E33" i="22"/>
  <c r="E141" i="22" s="1"/>
  <c r="E132" i="22" s="1"/>
  <c r="D33" i="22"/>
  <c r="D141" i="22" s="1"/>
  <c r="D132" i="22" s="1"/>
  <c r="C33" i="22"/>
  <c r="C141" i="22" s="1"/>
  <c r="B33" i="22"/>
  <c r="B141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H192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M171" i="21"/>
  <c r="I171" i="21"/>
  <c r="F171" i="21"/>
  <c r="E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I165" i="21" s="1"/>
  <c r="H167" i="21"/>
  <c r="G167" i="21"/>
  <c r="F167" i="21"/>
  <c r="F165" i="21" s="1"/>
  <c r="E167" i="21"/>
  <c r="D167" i="21"/>
  <c r="C167" i="21"/>
  <c r="B167" i="21"/>
  <c r="W166" i="21"/>
  <c r="V166" i="21"/>
  <c r="U166" i="21"/>
  <c r="T166" i="21"/>
  <c r="S166" i="21"/>
  <c r="R166" i="21"/>
  <c r="R165" i="21" s="1"/>
  <c r="Q166" i="21"/>
  <c r="Q165" i="21" s="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O160" i="21"/>
  <c r="H160" i="21"/>
  <c r="C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V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U153" i="21"/>
  <c r="T153" i="21"/>
  <c r="R153" i="21"/>
  <c r="H153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N146" i="21" s="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F146" i="21" s="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R146" i="21" s="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C146" i="21" s="1"/>
  <c r="B147" i="21"/>
  <c r="O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Q141" i="21"/>
  <c r="P141" i="21"/>
  <c r="M141" i="21"/>
  <c r="J141" i="21"/>
  <c r="H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J132" i="21" s="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213" i="21" s="1"/>
  <c r="V119" i="21"/>
  <c r="V175" i="21" s="1"/>
  <c r="U119" i="21"/>
  <c r="T119" i="21"/>
  <c r="S119" i="21"/>
  <c r="S213" i="21" s="1"/>
  <c r="R119" i="21"/>
  <c r="Q119" i="21"/>
  <c r="P119" i="21"/>
  <c r="O119" i="21"/>
  <c r="O213" i="21" s="1"/>
  <c r="N119" i="21"/>
  <c r="N213" i="21" s="1"/>
  <c r="M119" i="21"/>
  <c r="L119" i="21"/>
  <c r="K119" i="21"/>
  <c r="K213" i="21" s="1"/>
  <c r="J119" i="21"/>
  <c r="I119" i="21"/>
  <c r="H119" i="21"/>
  <c r="G119" i="21"/>
  <c r="G213" i="21" s="1"/>
  <c r="F119" i="21"/>
  <c r="F213" i="21" s="1"/>
  <c r="E119" i="21"/>
  <c r="D119" i="21"/>
  <c r="C119" i="21"/>
  <c r="C213" i="21" s="1"/>
  <c r="B119" i="21"/>
  <c r="W110" i="21"/>
  <c r="W211" i="22" s="1"/>
  <c r="V110" i="21"/>
  <c r="V211" i="21" s="1"/>
  <c r="U110" i="21"/>
  <c r="U211" i="21" s="1"/>
  <c r="T110" i="21"/>
  <c r="S110" i="21"/>
  <c r="R110" i="21"/>
  <c r="R171" i="21" s="1"/>
  <c r="Q110" i="21"/>
  <c r="Q211" i="21" s="1"/>
  <c r="P110" i="21"/>
  <c r="O110" i="21"/>
  <c r="N110" i="21"/>
  <c r="N211" i="21" s="1"/>
  <c r="M110" i="21"/>
  <c r="M211" i="21" s="1"/>
  <c r="L110" i="21"/>
  <c r="K110" i="21"/>
  <c r="J110" i="21"/>
  <c r="J171" i="21" s="1"/>
  <c r="I110" i="21"/>
  <c r="I211" i="21" s="1"/>
  <c r="H110" i="21"/>
  <c r="G110" i="21"/>
  <c r="F110" i="21"/>
  <c r="F211" i="21" s="1"/>
  <c r="E110" i="21"/>
  <c r="E211" i="21" s="1"/>
  <c r="D110" i="21"/>
  <c r="C110" i="21"/>
  <c r="B110" i="21"/>
  <c r="B171" i="21" s="1"/>
  <c r="W89" i="21"/>
  <c r="W203" i="21" s="1"/>
  <c r="V89" i="21"/>
  <c r="U89" i="21"/>
  <c r="T89" i="21"/>
  <c r="T203" i="21" s="1"/>
  <c r="S89" i="21"/>
  <c r="S203" i="21" s="1"/>
  <c r="R89" i="21"/>
  <c r="Q89" i="21"/>
  <c r="P89" i="21"/>
  <c r="P203" i="21" s="1"/>
  <c r="O89" i="21"/>
  <c r="O203" i="21" s="1"/>
  <c r="N89" i="21"/>
  <c r="M89" i="21"/>
  <c r="L89" i="21"/>
  <c r="L160" i="21" s="1"/>
  <c r="K89" i="21"/>
  <c r="K203" i="21" s="1"/>
  <c r="J89" i="21"/>
  <c r="I89" i="21"/>
  <c r="I203" i="22" s="1"/>
  <c r="H89" i="21"/>
  <c r="H203" i="21" s="1"/>
  <c r="G89" i="21"/>
  <c r="G203" i="21" s="1"/>
  <c r="F89" i="21"/>
  <c r="E89" i="21"/>
  <c r="D89" i="21"/>
  <c r="D203" i="21" s="1"/>
  <c r="C89" i="21"/>
  <c r="C203" i="21" s="1"/>
  <c r="B89" i="21"/>
  <c r="W79" i="21"/>
  <c r="V79" i="21"/>
  <c r="V202" i="21" s="1"/>
  <c r="U79" i="21"/>
  <c r="U202" i="21" s="1"/>
  <c r="T79" i="21"/>
  <c r="S79" i="21"/>
  <c r="R79" i="21"/>
  <c r="R202" i="21" s="1"/>
  <c r="Q79" i="21"/>
  <c r="Q202" i="21" s="1"/>
  <c r="P79" i="21"/>
  <c r="O79" i="21"/>
  <c r="N79" i="21"/>
  <c r="N202" i="21" s="1"/>
  <c r="M79" i="21"/>
  <c r="M202" i="21" s="1"/>
  <c r="L79" i="21"/>
  <c r="K79" i="21"/>
  <c r="J79" i="21"/>
  <c r="J202" i="21" s="1"/>
  <c r="I79" i="21"/>
  <c r="I202" i="21" s="1"/>
  <c r="H79" i="21"/>
  <c r="G79" i="21"/>
  <c r="F79" i="21"/>
  <c r="F202" i="21" s="1"/>
  <c r="E79" i="21"/>
  <c r="E202" i="21" s="1"/>
  <c r="D79" i="21"/>
  <c r="C79" i="21"/>
  <c r="B79" i="21"/>
  <c r="B202" i="21" s="1"/>
  <c r="W60" i="21"/>
  <c r="W153" i="21" s="1"/>
  <c r="V60" i="21"/>
  <c r="V201" i="21" s="1"/>
  <c r="U60" i="21"/>
  <c r="U201" i="21" s="1"/>
  <c r="T60" i="21"/>
  <c r="T201" i="21" s="1"/>
  <c r="S60" i="21"/>
  <c r="S153" i="21" s="1"/>
  <c r="R60" i="21"/>
  <c r="R201" i="21" s="1"/>
  <c r="Q60" i="21"/>
  <c r="Q201" i="21" s="1"/>
  <c r="P60" i="21"/>
  <c r="P201" i="21" s="1"/>
  <c r="O60" i="21"/>
  <c r="O153" i="21" s="1"/>
  <c r="N60" i="21"/>
  <c r="N201" i="21" s="1"/>
  <c r="M60" i="21"/>
  <c r="M201" i="21" s="1"/>
  <c r="L60" i="21"/>
  <c r="L201" i="21" s="1"/>
  <c r="K60" i="21"/>
  <c r="K153" i="21" s="1"/>
  <c r="J60" i="21"/>
  <c r="J201" i="21" s="1"/>
  <c r="I60" i="21"/>
  <c r="I201" i="21" s="1"/>
  <c r="H60" i="21"/>
  <c r="H201" i="21" s="1"/>
  <c r="G60" i="21"/>
  <c r="G153" i="21" s="1"/>
  <c r="F60" i="21"/>
  <c r="F201" i="21" s="1"/>
  <c r="E60" i="21"/>
  <c r="E201" i="21" s="1"/>
  <c r="D60" i="21"/>
  <c r="D201" i="21" s="1"/>
  <c r="C60" i="21"/>
  <c r="C153" i="21" s="1"/>
  <c r="B60" i="21"/>
  <c r="B201" i="21" s="1"/>
  <c r="W33" i="21"/>
  <c r="V33" i="21"/>
  <c r="V192" i="21" s="1"/>
  <c r="U33" i="21"/>
  <c r="U192" i="21" s="1"/>
  <c r="T33" i="21"/>
  <c r="T192" i="21" s="1"/>
  <c r="S33" i="21"/>
  <c r="R33" i="21"/>
  <c r="R192" i="21" s="1"/>
  <c r="Q33" i="21"/>
  <c r="Q192" i="21" s="1"/>
  <c r="P33" i="21"/>
  <c r="P192" i="21" s="1"/>
  <c r="O33" i="21"/>
  <c r="N33" i="21"/>
  <c r="N192" i="21" s="1"/>
  <c r="M33" i="21"/>
  <c r="M192" i="21" s="1"/>
  <c r="L33" i="21"/>
  <c r="L192" i="21" s="1"/>
  <c r="K33" i="21"/>
  <c r="J33" i="21"/>
  <c r="J192" i="21" s="1"/>
  <c r="I33" i="21"/>
  <c r="I192" i="21" s="1"/>
  <c r="H33" i="21"/>
  <c r="G33" i="21"/>
  <c r="F33" i="21"/>
  <c r="F192" i="21" s="1"/>
  <c r="E33" i="21"/>
  <c r="E192" i="21" s="1"/>
  <c r="D33" i="21"/>
  <c r="D192" i="21" s="1"/>
  <c r="C33" i="2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C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P62" i="20"/>
  <c r="P115" i="4" s="1"/>
  <c r="G62" i="20"/>
  <c r="G79" i="20" s="1"/>
  <c r="G170" i="4" s="1"/>
  <c r="E62" i="20"/>
  <c r="E115" i="4" s="1"/>
  <c r="U61" i="20"/>
  <c r="U114" i="4" s="1"/>
  <c r="Q60" i="20"/>
  <c r="W58" i="20"/>
  <c r="V58" i="20"/>
  <c r="V42" i="7" s="1"/>
  <c r="U58" i="20"/>
  <c r="T58" i="20"/>
  <c r="T42" i="7" s="1"/>
  <c r="S58" i="20"/>
  <c r="S42" i="7" s="1"/>
  <c r="R58" i="20"/>
  <c r="Q58" i="20"/>
  <c r="P58" i="20"/>
  <c r="O58" i="20"/>
  <c r="N58" i="20"/>
  <c r="M58" i="20"/>
  <c r="L58" i="20"/>
  <c r="L42" i="7" s="1"/>
  <c r="K58" i="20"/>
  <c r="J58" i="20"/>
  <c r="I58" i="20"/>
  <c r="H58" i="20"/>
  <c r="G58" i="20"/>
  <c r="F58" i="20"/>
  <c r="E58" i="20"/>
  <c r="D58" i="20"/>
  <c r="C58" i="20"/>
  <c r="B58" i="20"/>
  <c r="W54" i="20"/>
  <c r="W71" i="20" s="1"/>
  <c r="V54" i="20"/>
  <c r="V71" i="20" s="1"/>
  <c r="U54" i="20"/>
  <c r="U71" i="20" s="1"/>
  <c r="T54" i="20"/>
  <c r="S54" i="20"/>
  <c r="S71" i="20" s="1"/>
  <c r="R54" i="20"/>
  <c r="R71" i="20" s="1"/>
  <c r="Q54" i="20"/>
  <c r="Q71" i="20" s="1"/>
  <c r="P54" i="20"/>
  <c r="O54" i="20"/>
  <c r="N54" i="20"/>
  <c r="N71" i="20" s="1"/>
  <c r="M54" i="20"/>
  <c r="L54" i="20"/>
  <c r="L71" i="20" s="1"/>
  <c r="K54" i="20"/>
  <c r="J54" i="20"/>
  <c r="J71" i="20" s="1"/>
  <c r="I54" i="20"/>
  <c r="I71" i="20" s="1"/>
  <c r="H54" i="20"/>
  <c r="G54" i="20"/>
  <c r="G71" i="20" s="1"/>
  <c r="F54" i="20"/>
  <c r="F68" i="4" s="1"/>
  <c r="F141" i="4" s="1"/>
  <c r="E54" i="20"/>
  <c r="E71" i="20" s="1"/>
  <c r="D54" i="20"/>
  <c r="D71" i="20" s="1"/>
  <c r="C54" i="20"/>
  <c r="C71" i="20" s="1"/>
  <c r="B54" i="20"/>
  <c r="B71" i="20" s="1"/>
  <c r="W53" i="20"/>
  <c r="W70" i="20" s="1"/>
  <c r="V53" i="20"/>
  <c r="V70" i="20" s="1"/>
  <c r="U53" i="20"/>
  <c r="U70" i="20" s="1"/>
  <c r="T53" i="20"/>
  <c r="S53" i="20"/>
  <c r="S70" i="20" s="1"/>
  <c r="R53" i="20"/>
  <c r="R67" i="4" s="1"/>
  <c r="R140" i="4" s="1"/>
  <c r="Q53" i="20"/>
  <c r="Q70" i="20" s="1"/>
  <c r="P53" i="20"/>
  <c r="P70" i="20" s="1"/>
  <c r="O53" i="20"/>
  <c r="O70" i="20" s="1"/>
  <c r="N53" i="20"/>
  <c r="N70" i="20" s="1"/>
  <c r="M53" i="20"/>
  <c r="M70" i="20" s="1"/>
  <c r="L53" i="20"/>
  <c r="K53" i="20"/>
  <c r="K70" i="20" s="1"/>
  <c r="J53" i="20"/>
  <c r="I53" i="20"/>
  <c r="I70" i="20" s="1"/>
  <c r="H53" i="20"/>
  <c r="H70" i="20" s="1"/>
  <c r="G53" i="20"/>
  <c r="G70" i="20" s="1"/>
  <c r="F53" i="20"/>
  <c r="E53" i="20"/>
  <c r="E70" i="20" s="1"/>
  <c r="D53" i="20"/>
  <c r="D67" i="4" s="1"/>
  <c r="C53" i="20"/>
  <c r="C70" i="20" s="1"/>
  <c r="B53" i="20"/>
  <c r="B70" i="20" s="1"/>
  <c r="W52" i="20"/>
  <c r="W66" i="4" s="1"/>
  <c r="V52" i="20"/>
  <c r="V69" i="20" s="1"/>
  <c r="U52" i="20"/>
  <c r="T52" i="20"/>
  <c r="S52" i="20"/>
  <c r="S69" i="20" s="1"/>
  <c r="R52" i="20"/>
  <c r="Q52" i="20"/>
  <c r="Q69" i="20" s="1"/>
  <c r="P52" i="20"/>
  <c r="O52" i="20"/>
  <c r="O69" i="20" s="1"/>
  <c r="N52" i="20"/>
  <c r="N69" i="20" s="1"/>
  <c r="M52" i="20"/>
  <c r="L52" i="20"/>
  <c r="K52" i="20"/>
  <c r="J52" i="20"/>
  <c r="J66" i="4" s="1"/>
  <c r="J139" i="4" s="1"/>
  <c r="I52" i="20"/>
  <c r="I69" i="20" s="1"/>
  <c r="H52" i="20"/>
  <c r="G52" i="20"/>
  <c r="G69" i="20" s="1"/>
  <c r="F52" i="20"/>
  <c r="F69" i="20" s="1"/>
  <c r="E52" i="20"/>
  <c r="E69" i="20" s="1"/>
  <c r="D52" i="20"/>
  <c r="D66" i="4" s="1"/>
  <c r="C52" i="20"/>
  <c r="B52" i="20"/>
  <c r="B66" i="4" s="1"/>
  <c r="B139" i="4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F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I197" i="19" s="1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Q197" i="19" s="1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D197" i="19" s="1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S171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V209" i="19" s="1"/>
  <c r="U142" i="19"/>
  <c r="U209" i="19" s="1"/>
  <c r="T142" i="19"/>
  <c r="S142" i="19"/>
  <c r="R142" i="19"/>
  <c r="R209" i="19" s="1"/>
  <c r="Q142" i="19"/>
  <c r="P142" i="19"/>
  <c r="O142" i="19"/>
  <c r="N142" i="19"/>
  <c r="N209" i="19" s="1"/>
  <c r="M142" i="19"/>
  <c r="M209" i="19" s="1"/>
  <c r="L142" i="19"/>
  <c r="K142" i="19"/>
  <c r="J142" i="19"/>
  <c r="J209" i="19" s="1"/>
  <c r="I142" i="19"/>
  <c r="H142" i="19"/>
  <c r="G142" i="19"/>
  <c r="F142" i="19"/>
  <c r="F209" i="19" s="1"/>
  <c r="E142" i="19"/>
  <c r="E209" i="19" s="1"/>
  <c r="D142" i="19"/>
  <c r="C142" i="19"/>
  <c r="B142" i="19"/>
  <c r="W121" i="19"/>
  <c r="V121" i="19"/>
  <c r="V203" i="19" s="1"/>
  <c r="U121" i="19"/>
  <c r="T121" i="19"/>
  <c r="S121" i="19"/>
  <c r="S203" i="19" s="1"/>
  <c r="R121" i="19"/>
  <c r="R203" i="19" s="1"/>
  <c r="Q121" i="19"/>
  <c r="P121" i="19"/>
  <c r="O121" i="19"/>
  <c r="N121" i="19"/>
  <c r="N203" i="19" s="1"/>
  <c r="M121" i="19"/>
  <c r="L121" i="19"/>
  <c r="K121" i="19"/>
  <c r="K203" i="19" s="1"/>
  <c r="J121" i="19"/>
  <c r="J203" i="19" s="1"/>
  <c r="I121" i="19"/>
  <c r="H121" i="19"/>
  <c r="H203" i="19" s="1"/>
  <c r="G121" i="19"/>
  <c r="F121" i="19"/>
  <c r="E121" i="19"/>
  <c r="D121" i="19"/>
  <c r="C121" i="19"/>
  <c r="C203" i="19" s="1"/>
  <c r="B121" i="19"/>
  <c r="B203" i="19" s="1"/>
  <c r="W93" i="19"/>
  <c r="V93" i="19"/>
  <c r="U93" i="19"/>
  <c r="T93" i="19"/>
  <c r="S93" i="19"/>
  <c r="R93" i="19"/>
  <c r="Q93" i="19"/>
  <c r="Q61" i="19" s="1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K61" i="19" s="1"/>
  <c r="K81" i="16" s="1"/>
  <c r="K110" i="4" s="1"/>
  <c r="J72" i="19"/>
  <c r="J61" i="19" s="1"/>
  <c r="I72" i="19"/>
  <c r="H72" i="19"/>
  <c r="G72" i="19"/>
  <c r="G61" i="19" s="1"/>
  <c r="F72" i="19"/>
  <c r="E72" i="19"/>
  <c r="E61" i="19" s="1"/>
  <c r="E81" i="16" s="1"/>
  <c r="E110" i="4" s="1"/>
  <c r="D72" i="19"/>
  <c r="D61" i="19" s="1"/>
  <c r="D81" i="16" s="1"/>
  <c r="C72" i="19"/>
  <c r="C61" i="19" s="1"/>
  <c r="C81" i="16" s="1"/>
  <c r="B72" i="19"/>
  <c r="B61" i="19" s="1"/>
  <c r="U61" i="19"/>
  <c r="U81" i="16" s="1"/>
  <c r="U110" i="4" s="1"/>
  <c r="S61" i="19"/>
  <c r="S81" i="16" s="1"/>
  <c r="S110" i="4" s="1"/>
  <c r="R61" i="19"/>
  <c r="R185" i="19" s="1"/>
  <c r="M61" i="19"/>
  <c r="M81" i="16" s="1"/>
  <c r="M110" i="4" s="1"/>
  <c r="W44" i="19"/>
  <c r="V44" i="19"/>
  <c r="U44" i="19"/>
  <c r="U5" i="19" s="1"/>
  <c r="T44" i="19"/>
  <c r="T5" i="19" s="1"/>
  <c r="S44" i="19"/>
  <c r="S5" i="19" s="1"/>
  <c r="S167" i="19" s="1"/>
  <c r="R44" i="19"/>
  <c r="Q44" i="19"/>
  <c r="P44" i="19"/>
  <c r="P5" i="19" s="1"/>
  <c r="P80" i="16" s="1"/>
  <c r="P109" i="4" s="1"/>
  <c r="O44" i="19"/>
  <c r="N44" i="19"/>
  <c r="N5" i="19" s="1"/>
  <c r="M44" i="19"/>
  <c r="L44" i="19"/>
  <c r="L5" i="19" s="1"/>
  <c r="K44" i="19"/>
  <c r="K5" i="19" s="1"/>
  <c r="J44" i="19"/>
  <c r="I44" i="19"/>
  <c r="I5" i="19" s="1"/>
  <c r="H44" i="19"/>
  <c r="H5" i="19" s="1"/>
  <c r="G44" i="19"/>
  <c r="F44" i="19"/>
  <c r="F5" i="19" s="1"/>
  <c r="E44" i="19"/>
  <c r="E5" i="19" s="1"/>
  <c r="D44" i="19"/>
  <c r="D5" i="19" s="1"/>
  <c r="C44" i="19"/>
  <c r="C5" i="19" s="1"/>
  <c r="B44" i="19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V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R203" i="18"/>
  <c r="J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O197" i="18" s="1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W197" i="18" s="1"/>
  <c r="V198" i="18"/>
  <c r="U198" i="18"/>
  <c r="T198" i="18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G197" i="18" s="1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L190" i="18"/>
  <c r="D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P184" i="18"/>
  <c r="H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U178" i="18" s="1"/>
  <c r="T180" i="18"/>
  <c r="S180" i="18"/>
  <c r="R180" i="18"/>
  <c r="Q180" i="18"/>
  <c r="P180" i="18"/>
  <c r="O180" i="18"/>
  <c r="N180" i="18"/>
  <c r="M180" i="18"/>
  <c r="M178" i="18" s="1"/>
  <c r="L180" i="18"/>
  <c r="K180" i="18"/>
  <c r="J180" i="18"/>
  <c r="I180" i="18"/>
  <c r="I178" i="18" s="1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E178" i="18" s="1"/>
  <c r="D179" i="18"/>
  <c r="D178" i="18" s="1"/>
  <c r="C179" i="18"/>
  <c r="C178" i="18" s="1"/>
  <c r="B179" i="18"/>
  <c r="T178" i="18"/>
  <c r="W142" i="18"/>
  <c r="W209" i="18" s="1"/>
  <c r="V142" i="18"/>
  <c r="U142" i="18"/>
  <c r="T142" i="18"/>
  <c r="S142" i="18"/>
  <c r="R142" i="18"/>
  <c r="Q142" i="18"/>
  <c r="P142" i="18"/>
  <c r="P248" i="18" s="1"/>
  <c r="O142" i="18"/>
  <c r="O209" i="18" s="1"/>
  <c r="N142" i="18"/>
  <c r="N209" i="18" s="1"/>
  <c r="M142" i="18"/>
  <c r="L142" i="18"/>
  <c r="L209" i="18" s="1"/>
  <c r="K142" i="18"/>
  <c r="K209" i="18" s="1"/>
  <c r="J142" i="18"/>
  <c r="I142" i="18"/>
  <c r="H142" i="18"/>
  <c r="H248" i="18" s="1"/>
  <c r="G142" i="18"/>
  <c r="G209" i="18" s="1"/>
  <c r="F142" i="18"/>
  <c r="F209" i="18" s="1"/>
  <c r="E142" i="18"/>
  <c r="D142" i="18"/>
  <c r="C142" i="18"/>
  <c r="C209" i="18" s="1"/>
  <c r="B142" i="18"/>
  <c r="B209" i="18" s="1"/>
  <c r="W121" i="18"/>
  <c r="W203" i="18" s="1"/>
  <c r="V121" i="18"/>
  <c r="V203" i="18" s="1"/>
  <c r="U121" i="18"/>
  <c r="U203" i="18" s="1"/>
  <c r="T121" i="18"/>
  <c r="T203" i="18" s="1"/>
  <c r="S121" i="18"/>
  <c r="S203" i="18" s="1"/>
  <c r="R121" i="18"/>
  <c r="Q121" i="18"/>
  <c r="P121" i="18"/>
  <c r="O121" i="18"/>
  <c r="O203" i="18" s="1"/>
  <c r="N121" i="18"/>
  <c r="N203" i="18" s="1"/>
  <c r="M121" i="18"/>
  <c r="M203" i="18" s="1"/>
  <c r="L121" i="18"/>
  <c r="L203" i="18" s="1"/>
  <c r="K121" i="18"/>
  <c r="K203" i="18" s="1"/>
  <c r="J121" i="18"/>
  <c r="I121" i="18"/>
  <c r="H121" i="18"/>
  <c r="G121" i="18"/>
  <c r="F121" i="18"/>
  <c r="F246" i="18" s="1"/>
  <c r="E121" i="18"/>
  <c r="E203" i="18" s="1"/>
  <c r="D121" i="18"/>
  <c r="C121" i="18"/>
  <c r="C203" i="18" s="1"/>
  <c r="B121" i="18"/>
  <c r="B203" i="18" s="1"/>
  <c r="W93" i="18"/>
  <c r="W190" i="18" s="1"/>
  <c r="V93" i="18"/>
  <c r="U93" i="18"/>
  <c r="T93" i="18"/>
  <c r="T190" i="18" s="1"/>
  <c r="S93" i="18"/>
  <c r="S190" i="18" s="1"/>
  <c r="R93" i="18"/>
  <c r="Q93" i="18"/>
  <c r="Q190" i="18" s="1"/>
  <c r="P93" i="18"/>
  <c r="P190" i="18" s="1"/>
  <c r="O93" i="18"/>
  <c r="O190" i="18" s="1"/>
  <c r="N93" i="18"/>
  <c r="N190" i="18" s="1"/>
  <c r="M93" i="18"/>
  <c r="M190" i="18" s="1"/>
  <c r="L93" i="18"/>
  <c r="K93" i="18"/>
  <c r="J93" i="18"/>
  <c r="I93" i="18"/>
  <c r="I190" i="18" s="1"/>
  <c r="H93" i="18"/>
  <c r="H190" i="18" s="1"/>
  <c r="G93" i="18"/>
  <c r="G190" i="18" s="1"/>
  <c r="F93" i="18"/>
  <c r="F190" i="18" s="1"/>
  <c r="E93" i="18"/>
  <c r="E190" i="18" s="1"/>
  <c r="D93" i="18"/>
  <c r="D237" i="18" s="1"/>
  <c r="C93" i="18"/>
  <c r="B93" i="18"/>
  <c r="W72" i="18"/>
  <c r="V72" i="18"/>
  <c r="U72" i="18"/>
  <c r="U184" i="18" s="1"/>
  <c r="T72" i="18"/>
  <c r="S72" i="18"/>
  <c r="S184" i="18" s="1"/>
  <c r="R72" i="18"/>
  <c r="R184" i="18" s="1"/>
  <c r="Q72" i="18"/>
  <c r="Q184" i="18" s="1"/>
  <c r="P72" i="18"/>
  <c r="O72" i="18"/>
  <c r="N72" i="18"/>
  <c r="M72" i="18"/>
  <c r="M184" i="18" s="1"/>
  <c r="L72" i="18"/>
  <c r="K72" i="18"/>
  <c r="K184" i="18" s="1"/>
  <c r="J72" i="18"/>
  <c r="J184" i="18" s="1"/>
  <c r="I72" i="18"/>
  <c r="I184" i="18" s="1"/>
  <c r="H72" i="18"/>
  <c r="G72" i="18"/>
  <c r="F72" i="18"/>
  <c r="E72" i="18"/>
  <c r="E184" i="18" s="1"/>
  <c r="D72" i="18"/>
  <c r="C72" i="18"/>
  <c r="C184" i="18" s="1"/>
  <c r="B72" i="18"/>
  <c r="B184" i="18" s="1"/>
  <c r="W44" i="18"/>
  <c r="V44" i="18"/>
  <c r="U44" i="18"/>
  <c r="T44" i="18"/>
  <c r="S44" i="18"/>
  <c r="R44" i="18"/>
  <c r="Q44" i="18"/>
  <c r="P44" i="18"/>
  <c r="P226" i="18" s="1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U96" i="16" s="1"/>
  <c r="T16" i="18"/>
  <c r="T96" i="16" s="1"/>
  <c r="S16" i="18"/>
  <c r="R16" i="18"/>
  <c r="Q16" i="18"/>
  <c r="Q223" i="18" s="1"/>
  <c r="P16" i="18"/>
  <c r="P96" i="16" s="1"/>
  <c r="O16" i="18"/>
  <c r="O223" i="18" s="1"/>
  <c r="N16" i="18"/>
  <c r="N223" i="18" s="1"/>
  <c r="M16" i="18"/>
  <c r="L16" i="18"/>
  <c r="L96" i="16" s="1"/>
  <c r="K16" i="18"/>
  <c r="K5" i="18" s="1"/>
  <c r="J16" i="18"/>
  <c r="J96" i="16" s="1"/>
  <c r="I16" i="18"/>
  <c r="I223" i="18" s="1"/>
  <c r="H16" i="18"/>
  <c r="H96" i="16" s="1"/>
  <c r="G16" i="18"/>
  <c r="G223" i="18" s="1"/>
  <c r="F16" i="18"/>
  <c r="F223" i="18" s="1"/>
  <c r="E16" i="18"/>
  <c r="E96" i="16" s="1"/>
  <c r="D16" i="18"/>
  <c r="D223" i="18" s="1"/>
  <c r="C16" i="18"/>
  <c r="C5" i="18" s="1"/>
  <c r="B16" i="18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G246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R217" i="17" s="1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O197" i="17" s="1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S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F197" i="17" s="1"/>
  <c r="E198" i="17"/>
  <c r="D198" i="17"/>
  <c r="C198" i="17"/>
  <c r="B198" i="17"/>
  <c r="G197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T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S178" i="17" s="1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W178" i="17" s="1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W142" i="17"/>
  <c r="W248" i="17" s="1"/>
  <c r="V142" i="17"/>
  <c r="V248" i="18" s="1"/>
  <c r="U142" i="17"/>
  <c r="T142" i="17"/>
  <c r="T248" i="17" s="1"/>
  <c r="S142" i="17"/>
  <c r="R142" i="17"/>
  <c r="Q142" i="17"/>
  <c r="Q248" i="17" s="1"/>
  <c r="P142" i="17"/>
  <c r="P248" i="17" s="1"/>
  <c r="O142" i="17"/>
  <c r="O248" i="17" s="1"/>
  <c r="N142" i="17"/>
  <c r="M142" i="17"/>
  <c r="L142" i="17"/>
  <c r="L248" i="17" s="1"/>
  <c r="K142" i="17"/>
  <c r="J142" i="17"/>
  <c r="I142" i="17"/>
  <c r="I248" i="17" s="1"/>
  <c r="H142" i="17"/>
  <c r="H248" i="17" s="1"/>
  <c r="G142" i="17"/>
  <c r="G248" i="17" s="1"/>
  <c r="F142" i="17"/>
  <c r="E142" i="17"/>
  <c r="D142" i="17"/>
  <c r="D248" i="17" s="1"/>
  <c r="C142" i="17"/>
  <c r="B142" i="17"/>
  <c r="W121" i="17"/>
  <c r="W203" i="17" s="1"/>
  <c r="V121" i="17"/>
  <c r="U121" i="17"/>
  <c r="U246" i="17" s="1"/>
  <c r="T121" i="17"/>
  <c r="T246" i="17" s="1"/>
  <c r="S121" i="17"/>
  <c r="S246" i="17" s="1"/>
  <c r="R121" i="17"/>
  <c r="Q121" i="17"/>
  <c r="P121" i="17"/>
  <c r="P246" i="17" s="1"/>
  <c r="O121" i="17"/>
  <c r="O203" i="17" s="1"/>
  <c r="N121" i="17"/>
  <c r="M121" i="17"/>
  <c r="M246" i="17" s="1"/>
  <c r="L121" i="17"/>
  <c r="L246" i="17" s="1"/>
  <c r="K121" i="17"/>
  <c r="K246" i="17" s="1"/>
  <c r="J121" i="17"/>
  <c r="I121" i="17"/>
  <c r="H121" i="17"/>
  <c r="H246" i="17" s="1"/>
  <c r="G121" i="17"/>
  <c r="G203" i="17" s="1"/>
  <c r="F121" i="17"/>
  <c r="E121" i="17"/>
  <c r="E246" i="17" s="1"/>
  <c r="D121" i="17"/>
  <c r="D246" i="17" s="1"/>
  <c r="C121" i="17"/>
  <c r="C246" i="17" s="1"/>
  <c r="B121" i="17"/>
  <c r="W93" i="17"/>
  <c r="W190" i="17" s="1"/>
  <c r="V93" i="17"/>
  <c r="V237" i="17" s="1"/>
  <c r="U93" i="17"/>
  <c r="U237" i="17" s="1"/>
  <c r="T93" i="17"/>
  <c r="S93" i="17"/>
  <c r="S237" i="17" s="1"/>
  <c r="R93" i="17"/>
  <c r="R190" i="17" s="1"/>
  <c r="Q93" i="17"/>
  <c r="Q237" i="17" s="1"/>
  <c r="P93" i="17"/>
  <c r="O93" i="17"/>
  <c r="N93" i="17"/>
  <c r="N237" i="17" s="1"/>
  <c r="M93" i="17"/>
  <c r="M237" i="17" s="1"/>
  <c r="L93" i="17"/>
  <c r="L190" i="17" s="1"/>
  <c r="K93" i="17"/>
  <c r="K237" i="17" s="1"/>
  <c r="J93" i="17"/>
  <c r="J190" i="17" s="1"/>
  <c r="I93" i="17"/>
  <c r="I237" i="17" s="1"/>
  <c r="H93" i="17"/>
  <c r="G93" i="17"/>
  <c r="F93" i="17"/>
  <c r="F237" i="17" s="1"/>
  <c r="E93" i="17"/>
  <c r="E237" i="17" s="1"/>
  <c r="D93" i="17"/>
  <c r="D190" i="17" s="1"/>
  <c r="C93" i="17"/>
  <c r="C237" i="17" s="1"/>
  <c r="B93" i="17"/>
  <c r="B190" i="17" s="1"/>
  <c r="W72" i="17"/>
  <c r="W235" i="17" s="1"/>
  <c r="V72" i="17"/>
  <c r="V235" i="17" s="1"/>
  <c r="U72" i="17"/>
  <c r="T72" i="17"/>
  <c r="S72" i="17"/>
  <c r="S235" i="17" s="1"/>
  <c r="R72" i="17"/>
  <c r="R235" i="17" s="1"/>
  <c r="Q72" i="17"/>
  <c r="Q235" i="17" s="1"/>
  <c r="P72" i="17"/>
  <c r="O72" i="17"/>
  <c r="O235" i="17" s="1"/>
  <c r="N72" i="17"/>
  <c r="N235" i="17" s="1"/>
  <c r="M72" i="17"/>
  <c r="M235" i="17" s="1"/>
  <c r="L72" i="17"/>
  <c r="K72" i="17"/>
  <c r="K184" i="17" s="1"/>
  <c r="J72" i="17"/>
  <c r="J235" i="17" s="1"/>
  <c r="I72" i="17"/>
  <c r="I235" i="17" s="1"/>
  <c r="H72" i="17"/>
  <c r="G72" i="17"/>
  <c r="G235" i="17" s="1"/>
  <c r="F72" i="17"/>
  <c r="F235" i="17" s="1"/>
  <c r="E72" i="17"/>
  <c r="D72" i="17"/>
  <c r="C72" i="17"/>
  <c r="C235" i="17" s="1"/>
  <c r="B72" i="17"/>
  <c r="B235" i="17" s="1"/>
  <c r="W44" i="17"/>
  <c r="W226" i="17" s="1"/>
  <c r="V44" i="17"/>
  <c r="U44" i="17"/>
  <c r="U226" i="17" s="1"/>
  <c r="T44" i="17"/>
  <c r="T226" i="17" s="1"/>
  <c r="S44" i="17"/>
  <c r="R44" i="17"/>
  <c r="R226" i="17" s="1"/>
  <c r="Q44" i="17"/>
  <c r="Q226" i="17" s="1"/>
  <c r="P44" i="17"/>
  <c r="P226" i="17" s="1"/>
  <c r="O44" i="17"/>
  <c r="O226" i="17" s="1"/>
  <c r="N44" i="17"/>
  <c r="M44" i="17"/>
  <c r="M226" i="17" s="1"/>
  <c r="L44" i="17"/>
  <c r="L226" i="17" s="1"/>
  <c r="K44" i="17"/>
  <c r="J44" i="17"/>
  <c r="J226" i="17" s="1"/>
  <c r="I44" i="17"/>
  <c r="I226" i="17" s="1"/>
  <c r="H44" i="17"/>
  <c r="H226" i="17" s="1"/>
  <c r="G44" i="17"/>
  <c r="G226" i="17" s="1"/>
  <c r="F44" i="17"/>
  <c r="F226" i="17" s="1"/>
  <c r="E44" i="17"/>
  <c r="E226" i="17" s="1"/>
  <c r="D44" i="17"/>
  <c r="D226" i="17" s="1"/>
  <c r="C44" i="17"/>
  <c r="B44" i="17"/>
  <c r="B226" i="17" s="1"/>
  <c r="T5" i="17"/>
  <c r="Q5" i="17"/>
  <c r="Q174" i="17" s="1"/>
  <c r="P5" i="17"/>
  <c r="P175" i="17" s="1"/>
  <c r="L5" i="17"/>
  <c r="I5" i="17"/>
  <c r="I166" i="17" s="1"/>
  <c r="H5" i="17"/>
  <c r="H175" i="17" s="1"/>
  <c r="E5" i="17"/>
  <c r="E174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S96" i="16"/>
  <c r="M96" i="16"/>
  <c r="K96" i="16"/>
  <c r="G96" i="16"/>
  <c r="F96" i="16"/>
  <c r="D96" i="16"/>
  <c r="C96" i="16"/>
  <c r="B96" i="16"/>
  <c r="F93" i="16"/>
  <c r="W92" i="16"/>
  <c r="V92" i="16"/>
  <c r="N92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V111" i="4" s="1"/>
  <c r="U82" i="16"/>
  <c r="T82" i="16"/>
  <c r="S82" i="16"/>
  <c r="R82" i="16"/>
  <c r="Q82" i="16"/>
  <c r="Q111" i="4" s="1"/>
  <c r="P82" i="16"/>
  <c r="O82" i="16"/>
  <c r="N82" i="16"/>
  <c r="M82" i="16"/>
  <c r="M111" i="4" s="1"/>
  <c r="L82" i="16"/>
  <c r="L111" i="4" s="1"/>
  <c r="K82" i="16"/>
  <c r="K111" i="4" s="1"/>
  <c r="J82" i="16"/>
  <c r="I82" i="16"/>
  <c r="I111" i="4" s="1"/>
  <c r="H82" i="16"/>
  <c r="H111" i="4" s="1"/>
  <c r="G82" i="16"/>
  <c r="G111" i="4" s="1"/>
  <c r="F82" i="16"/>
  <c r="F111" i="4" s="1"/>
  <c r="E82" i="16"/>
  <c r="D82" i="16"/>
  <c r="C82" i="16"/>
  <c r="B82" i="16"/>
  <c r="S80" i="16"/>
  <c r="S109" i="4" s="1"/>
  <c r="K80" i="16"/>
  <c r="K79" i="16" s="1"/>
  <c r="K108" i="4" s="1"/>
  <c r="W78" i="16"/>
  <c r="V78" i="16"/>
  <c r="U78" i="16"/>
  <c r="T78" i="16"/>
  <c r="T41" i="7" s="1"/>
  <c r="S78" i="16"/>
  <c r="S41" i="7" s="1"/>
  <c r="R78" i="16"/>
  <c r="Q78" i="16"/>
  <c r="Q41" i="7" s="1"/>
  <c r="P78" i="16"/>
  <c r="P41" i="7" s="1"/>
  <c r="O78" i="16"/>
  <c r="O41" i="7" s="1"/>
  <c r="N78" i="16"/>
  <c r="N41" i="7" s="1"/>
  <c r="M78" i="16"/>
  <c r="M41" i="7" s="1"/>
  <c r="L78" i="16"/>
  <c r="L41" i="7" s="1"/>
  <c r="K78" i="16"/>
  <c r="K41" i="7" s="1"/>
  <c r="J78" i="16"/>
  <c r="J41" i="7" s="1"/>
  <c r="I78" i="16"/>
  <c r="I41" i="7" s="1"/>
  <c r="H78" i="16"/>
  <c r="H41" i="7" s="1"/>
  <c r="G78" i="16"/>
  <c r="G41" i="7" s="1"/>
  <c r="F78" i="16"/>
  <c r="F41" i="7" s="1"/>
  <c r="E78" i="16"/>
  <c r="E41" i="7" s="1"/>
  <c r="D78" i="16"/>
  <c r="C78" i="16"/>
  <c r="B78" i="16"/>
  <c r="B41" i="7" s="1"/>
  <c r="A74" i="16"/>
  <c r="A73" i="16"/>
  <c r="W72" i="16"/>
  <c r="W90" i="16" s="1"/>
  <c r="V72" i="16"/>
  <c r="V71" i="16" s="1"/>
  <c r="U72" i="16"/>
  <c r="U90" i="16" s="1"/>
  <c r="T72" i="16"/>
  <c r="T90" i="16" s="1"/>
  <c r="S72" i="16"/>
  <c r="S90" i="16" s="1"/>
  <c r="R72" i="16"/>
  <c r="Q72" i="16"/>
  <c r="Q90" i="16" s="1"/>
  <c r="P72" i="16"/>
  <c r="P90" i="16" s="1"/>
  <c r="O72" i="16"/>
  <c r="O90" i="16" s="1"/>
  <c r="N72" i="16"/>
  <c r="N71" i="16" s="1"/>
  <c r="M72" i="16"/>
  <c r="M90" i="16" s="1"/>
  <c r="L72" i="16"/>
  <c r="L90" i="16" s="1"/>
  <c r="K72" i="16"/>
  <c r="K90" i="16" s="1"/>
  <c r="J72" i="16"/>
  <c r="I72" i="16"/>
  <c r="I90" i="16" s="1"/>
  <c r="H72" i="16"/>
  <c r="H90" i="16" s="1"/>
  <c r="G72" i="16"/>
  <c r="G90" i="16" s="1"/>
  <c r="F72" i="16"/>
  <c r="F71" i="16" s="1"/>
  <c r="E72" i="16"/>
  <c r="E90" i="16" s="1"/>
  <c r="D72" i="16"/>
  <c r="D90" i="16" s="1"/>
  <c r="C72" i="16"/>
  <c r="C90" i="16" s="1"/>
  <c r="B72" i="16"/>
  <c r="A72" i="16"/>
  <c r="U71" i="16"/>
  <c r="I71" i="16"/>
  <c r="H71" i="16"/>
  <c r="G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V93" i="16" s="1"/>
  <c r="U55" i="16"/>
  <c r="T55" i="16"/>
  <c r="T93" i="16" s="1"/>
  <c r="S55" i="16"/>
  <c r="R55" i="16"/>
  <c r="R93" i="16" s="1"/>
  <c r="Q55" i="16"/>
  <c r="P55" i="16"/>
  <c r="O55" i="16"/>
  <c r="O93" i="16" s="1"/>
  <c r="N55" i="16"/>
  <c r="N93" i="16" s="1"/>
  <c r="M55" i="16"/>
  <c r="L55" i="16"/>
  <c r="L93" i="16" s="1"/>
  <c r="K55" i="16"/>
  <c r="J55" i="16"/>
  <c r="J93" i="16" s="1"/>
  <c r="I55" i="16"/>
  <c r="H55" i="16"/>
  <c r="G55" i="16"/>
  <c r="G93" i="16" s="1"/>
  <c r="F55" i="16"/>
  <c r="E55" i="16"/>
  <c r="E103" i="16" s="1"/>
  <c r="E166" i="4" s="1"/>
  <c r="D55" i="16"/>
  <c r="D93" i="16" s="1"/>
  <c r="C55" i="16"/>
  <c r="C64" i="4" s="1"/>
  <c r="B55" i="16"/>
  <c r="B93" i="16" s="1"/>
  <c r="W54" i="16"/>
  <c r="V54" i="16"/>
  <c r="U54" i="16"/>
  <c r="U92" i="16" s="1"/>
  <c r="T54" i="16"/>
  <c r="S54" i="16"/>
  <c r="R54" i="16"/>
  <c r="R92" i="16" s="1"/>
  <c r="Q54" i="16"/>
  <c r="P54" i="16"/>
  <c r="P92" i="16" s="1"/>
  <c r="O54" i="16"/>
  <c r="O92" i="16" s="1"/>
  <c r="N54" i="16"/>
  <c r="M54" i="16"/>
  <c r="M92" i="16" s="1"/>
  <c r="L54" i="16"/>
  <c r="K54" i="16"/>
  <c r="J54" i="16"/>
  <c r="J92" i="16" s="1"/>
  <c r="I54" i="16"/>
  <c r="H54" i="16"/>
  <c r="H92" i="16" s="1"/>
  <c r="G54" i="16"/>
  <c r="F54" i="16"/>
  <c r="F92" i="16" s="1"/>
  <c r="E54" i="16"/>
  <c r="E92" i="16" s="1"/>
  <c r="D54" i="16"/>
  <c r="D92" i="16" s="1"/>
  <c r="C54" i="16"/>
  <c r="B54" i="16"/>
  <c r="B92" i="16" s="1"/>
  <c r="T5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V4" i="16"/>
  <c r="V3" i="16" s="1"/>
  <c r="U4" i="16"/>
  <c r="U3" i="16" s="1"/>
  <c r="T4" i="16"/>
  <c r="T3" i="16" s="1"/>
  <c r="T9" i="4" s="1"/>
  <c r="S4" i="16"/>
  <c r="S3" i="16" s="1"/>
  <c r="S9" i="4" s="1"/>
  <c r="R4" i="16"/>
  <c r="R3" i="16" s="1"/>
  <c r="Q4" i="16"/>
  <c r="Q3" i="16" s="1"/>
  <c r="P4" i="16"/>
  <c r="P3" i="16" s="1"/>
  <c r="P9" i="4" s="1"/>
  <c r="O4" i="16"/>
  <c r="O3" i="16" s="1"/>
  <c r="O9" i="4" s="1"/>
  <c r="N4" i="16"/>
  <c r="N3" i="16" s="1"/>
  <c r="M4" i="16"/>
  <c r="M3" i="16" s="1"/>
  <c r="L4" i="16"/>
  <c r="L3" i="16" s="1"/>
  <c r="L9" i="4" s="1"/>
  <c r="K4" i="16"/>
  <c r="K3" i="16" s="1"/>
  <c r="K9" i="4" s="1"/>
  <c r="J4" i="16"/>
  <c r="J3" i="16" s="1"/>
  <c r="J9" i="4" s="1"/>
  <c r="I4" i="16"/>
  <c r="I3" i="16" s="1"/>
  <c r="I9" i="4" s="1"/>
  <c r="H4" i="16"/>
  <c r="H3" i="16" s="1"/>
  <c r="H9" i="4" s="1"/>
  <c r="G4" i="16"/>
  <c r="G3" i="16" s="1"/>
  <c r="G9" i="4" s="1"/>
  <c r="F4" i="16"/>
  <c r="F3" i="16" s="1"/>
  <c r="E4" i="16"/>
  <c r="E3" i="16" s="1"/>
  <c r="D4" i="16"/>
  <c r="C4" i="16"/>
  <c r="B4" i="16"/>
  <c r="B3" i="16" s="1"/>
  <c r="W3" i="16"/>
  <c r="D3" i="16"/>
  <c r="D9" i="4" s="1"/>
  <c r="C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Q241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O216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O214" i="15"/>
  <c r="N214" i="15"/>
  <c r="M214" i="15"/>
  <c r="L214" i="15"/>
  <c r="K214" i="15"/>
  <c r="J214" i="15"/>
  <c r="I214" i="15"/>
  <c r="H214" i="15"/>
  <c r="H204" i="15" s="1"/>
  <c r="G214" i="15"/>
  <c r="F214" i="15"/>
  <c r="E214" i="15"/>
  <c r="D214" i="15"/>
  <c r="C214" i="15"/>
  <c r="B214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D187" i="15" s="1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T187" i="15" s="1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L187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T181" i="15"/>
  <c r="R181" i="15"/>
  <c r="L181" i="15"/>
  <c r="J181" i="15"/>
  <c r="D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V171" i="15" s="1"/>
  <c r="U172" i="15"/>
  <c r="U171" i="15" s="1"/>
  <c r="T172" i="15"/>
  <c r="S172" i="15"/>
  <c r="R172" i="15"/>
  <c r="R171" i="15" s="1"/>
  <c r="Q172" i="15"/>
  <c r="P172" i="15"/>
  <c r="O172" i="15"/>
  <c r="N172" i="15"/>
  <c r="N171" i="15" s="1"/>
  <c r="M172" i="15"/>
  <c r="M171" i="15" s="1"/>
  <c r="L172" i="15"/>
  <c r="K172" i="15"/>
  <c r="J172" i="15"/>
  <c r="I172" i="15"/>
  <c r="H172" i="15"/>
  <c r="G172" i="15"/>
  <c r="F172" i="15"/>
  <c r="F171" i="15" s="1"/>
  <c r="E172" i="15"/>
  <c r="E171" i="15" s="1"/>
  <c r="D172" i="15"/>
  <c r="C172" i="15"/>
  <c r="B172" i="15"/>
  <c r="B171" i="15" s="1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S162" i="15" s="1"/>
  <c r="R165" i="15"/>
  <c r="Q165" i="15"/>
  <c r="P165" i="15"/>
  <c r="O165" i="15"/>
  <c r="N165" i="15"/>
  <c r="M165" i="15"/>
  <c r="L165" i="15"/>
  <c r="K165" i="15"/>
  <c r="K162" i="15" s="1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M162" i="15" s="1"/>
  <c r="L164" i="15"/>
  <c r="K164" i="15"/>
  <c r="J164" i="15"/>
  <c r="I164" i="15"/>
  <c r="H164" i="15"/>
  <c r="G164" i="15"/>
  <c r="F164" i="15"/>
  <c r="F162" i="15" s="1"/>
  <c r="E164" i="15"/>
  <c r="D164" i="15"/>
  <c r="C164" i="15"/>
  <c r="B164" i="15"/>
  <c r="W163" i="15"/>
  <c r="V163" i="15"/>
  <c r="V162" i="15" s="1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J162" i="15" s="1"/>
  <c r="I163" i="15"/>
  <c r="H163" i="15"/>
  <c r="G163" i="15"/>
  <c r="F163" i="15"/>
  <c r="E163" i="15"/>
  <c r="E162" i="15" s="1"/>
  <c r="D163" i="15"/>
  <c r="C163" i="15"/>
  <c r="B163" i="15"/>
  <c r="U162" i="15"/>
  <c r="N162" i="15"/>
  <c r="W141" i="15"/>
  <c r="W216" i="15" s="1"/>
  <c r="V141" i="15"/>
  <c r="U141" i="15"/>
  <c r="T141" i="15"/>
  <c r="S141" i="15"/>
  <c r="R141" i="15"/>
  <c r="Q141" i="15"/>
  <c r="P141" i="15"/>
  <c r="O141" i="15"/>
  <c r="O261" i="15" s="1"/>
  <c r="N141" i="15"/>
  <c r="M141" i="15"/>
  <c r="M261" i="15" s="1"/>
  <c r="L141" i="15"/>
  <c r="L261" i="15" s="1"/>
  <c r="K141" i="15"/>
  <c r="K216" i="15" s="1"/>
  <c r="J141" i="15"/>
  <c r="I141" i="15"/>
  <c r="I261" i="15" s="1"/>
  <c r="H141" i="15"/>
  <c r="H261" i="15" s="1"/>
  <c r="G141" i="15"/>
  <c r="G261" i="15" s="1"/>
  <c r="F141" i="15"/>
  <c r="E141" i="15"/>
  <c r="E261" i="15" s="1"/>
  <c r="D141" i="15"/>
  <c r="D261" i="15" s="1"/>
  <c r="C141" i="15"/>
  <c r="C261" i="15" s="1"/>
  <c r="B141" i="15"/>
  <c r="B115" i="15" s="1"/>
  <c r="W115" i="15"/>
  <c r="W211" i="15" s="1"/>
  <c r="U115" i="15"/>
  <c r="U214" i="15" s="1"/>
  <c r="R115" i="15"/>
  <c r="Q115" i="15"/>
  <c r="Q253" i="15" s="1"/>
  <c r="P115" i="15"/>
  <c r="P214" i="15" s="1"/>
  <c r="O115" i="15"/>
  <c r="O253" i="15" s="1"/>
  <c r="M115" i="15"/>
  <c r="M253" i="15" s="1"/>
  <c r="J115" i="15"/>
  <c r="J253" i="15" s="1"/>
  <c r="W97" i="15"/>
  <c r="V97" i="15"/>
  <c r="U97" i="15"/>
  <c r="T97" i="15"/>
  <c r="S97" i="15"/>
  <c r="R97" i="15"/>
  <c r="Q97" i="15"/>
  <c r="P97" i="15"/>
  <c r="O97" i="15"/>
  <c r="O199" i="15" s="1"/>
  <c r="N97" i="15"/>
  <c r="M97" i="15"/>
  <c r="M199" i="15" s="1"/>
  <c r="L97" i="15"/>
  <c r="K97" i="15"/>
  <c r="J97" i="15"/>
  <c r="I97" i="15"/>
  <c r="H97" i="15"/>
  <c r="G97" i="15"/>
  <c r="G199" i="15" s="1"/>
  <c r="F97" i="15"/>
  <c r="E97" i="15"/>
  <c r="E199" i="15" s="1"/>
  <c r="D97" i="15"/>
  <c r="D199" i="15" s="1"/>
  <c r="C97" i="15"/>
  <c r="B97" i="15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R241" i="15" s="1"/>
  <c r="Q53" i="15"/>
  <c r="Q181" i="15" s="1"/>
  <c r="P53" i="15"/>
  <c r="P241" i="15" s="1"/>
  <c r="O53" i="15"/>
  <c r="O181" i="15" s="1"/>
  <c r="N53" i="15"/>
  <c r="N181" i="15" s="1"/>
  <c r="M53" i="15"/>
  <c r="M241" i="15" s="1"/>
  <c r="L53" i="15"/>
  <c r="L241" i="15" s="1"/>
  <c r="K53" i="15"/>
  <c r="K241" i="15" s="1"/>
  <c r="J53" i="15"/>
  <c r="J241" i="15" s="1"/>
  <c r="I53" i="15"/>
  <c r="I18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241" i="15" s="1"/>
  <c r="T34" i="15"/>
  <c r="T233" i="15" s="1"/>
  <c r="S34" i="15"/>
  <c r="S233" i="15" s="1"/>
  <c r="R34" i="15"/>
  <c r="R233" i="15" s="1"/>
  <c r="Q34" i="15"/>
  <c r="Q233" i="15" s="1"/>
  <c r="O34" i="15"/>
  <c r="O233" i="15" s="1"/>
  <c r="L34" i="15"/>
  <c r="L233" i="15" s="1"/>
  <c r="A1" i="15"/>
  <c r="M261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G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R204" i="14" s="1"/>
  <c r="Q205" i="14"/>
  <c r="P205" i="14"/>
  <c r="O205" i="14"/>
  <c r="N205" i="14"/>
  <c r="M205" i="14"/>
  <c r="L205" i="14"/>
  <c r="K205" i="14"/>
  <c r="J205" i="14"/>
  <c r="J204" i="14" s="1"/>
  <c r="I205" i="14"/>
  <c r="I204" i="14" s="1"/>
  <c r="H205" i="14"/>
  <c r="G205" i="14"/>
  <c r="F205" i="14"/>
  <c r="F204" i="14" s="1"/>
  <c r="E205" i="14"/>
  <c r="D205" i="14"/>
  <c r="C205" i="14"/>
  <c r="B205" i="14"/>
  <c r="B204" i="14" s="1"/>
  <c r="W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B187" i="14" s="1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W187" i="14" s="1"/>
  <c r="V188" i="14"/>
  <c r="U188" i="14"/>
  <c r="T188" i="14"/>
  <c r="S188" i="14"/>
  <c r="R188" i="14"/>
  <c r="R187" i="14" s="1"/>
  <c r="Q188" i="14"/>
  <c r="P188" i="14"/>
  <c r="O188" i="14"/>
  <c r="N188" i="14"/>
  <c r="M188" i="14"/>
  <c r="L188" i="14"/>
  <c r="L187" i="14" s="1"/>
  <c r="K188" i="14"/>
  <c r="J188" i="14"/>
  <c r="J187" i="14" s="1"/>
  <c r="I188" i="14"/>
  <c r="H188" i="14"/>
  <c r="G188" i="14"/>
  <c r="G187" i="14" s="1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1" i="14"/>
  <c r="Q181" i="14"/>
  <c r="G181" i="14"/>
  <c r="F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V171" i="14" s="1"/>
  <c r="U172" i="14"/>
  <c r="T172" i="14"/>
  <c r="S172" i="14"/>
  <c r="R172" i="14"/>
  <c r="Q172" i="14"/>
  <c r="P172" i="14"/>
  <c r="O172" i="14"/>
  <c r="N172" i="14"/>
  <c r="N171" i="14" s="1"/>
  <c r="M172" i="14"/>
  <c r="L172" i="14"/>
  <c r="L171" i="14" s="1"/>
  <c r="K172" i="14"/>
  <c r="J172" i="14"/>
  <c r="I172" i="14"/>
  <c r="H172" i="14"/>
  <c r="G172" i="14"/>
  <c r="F172" i="14"/>
  <c r="F171" i="14" s="1"/>
  <c r="E172" i="14"/>
  <c r="D172" i="14"/>
  <c r="D171" i="14" s="1"/>
  <c r="C172" i="14"/>
  <c r="C171" i="14" s="1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S162" i="14" s="1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I162" i="14" s="1"/>
  <c r="H164" i="14"/>
  <c r="G164" i="14"/>
  <c r="F164" i="14"/>
  <c r="E164" i="14"/>
  <c r="D164" i="14"/>
  <c r="C164" i="14"/>
  <c r="B164" i="14"/>
  <c r="W163" i="14"/>
  <c r="V163" i="14"/>
  <c r="V162" i="14" s="1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F162" i="14" s="1"/>
  <c r="E163" i="14"/>
  <c r="D163" i="14"/>
  <c r="D162" i="14" s="1"/>
  <c r="C163" i="14"/>
  <c r="C162" i="14" s="1"/>
  <c r="B163" i="14"/>
  <c r="N162" i="14"/>
  <c r="W141" i="14"/>
  <c r="W216" i="14" s="1"/>
  <c r="V141" i="14"/>
  <c r="V216" i="14" s="1"/>
  <c r="U141" i="14"/>
  <c r="U216" i="14" s="1"/>
  <c r="T141" i="14"/>
  <c r="T216" i="14" s="1"/>
  <c r="S141" i="14"/>
  <c r="S216" i="14" s="1"/>
  <c r="R141" i="14"/>
  <c r="Q141" i="14"/>
  <c r="P141" i="14"/>
  <c r="O141" i="14"/>
  <c r="O261" i="14" s="1"/>
  <c r="N141" i="14"/>
  <c r="N216" i="14" s="1"/>
  <c r="M141" i="14"/>
  <c r="M216" i="14" s="1"/>
  <c r="L141" i="14"/>
  <c r="L216" i="14" s="1"/>
  <c r="K141" i="14"/>
  <c r="K216" i="14" s="1"/>
  <c r="J141" i="14"/>
  <c r="J261" i="14" s="1"/>
  <c r="I141" i="14"/>
  <c r="H141" i="14"/>
  <c r="H261" i="14" s="1"/>
  <c r="G141" i="14"/>
  <c r="G261" i="14" s="1"/>
  <c r="F141" i="14"/>
  <c r="F216" i="14" s="1"/>
  <c r="E141" i="14"/>
  <c r="E216" i="14" s="1"/>
  <c r="D141" i="14"/>
  <c r="D216" i="14" s="1"/>
  <c r="C141" i="14"/>
  <c r="C216" i="14" s="1"/>
  <c r="B141" i="14"/>
  <c r="B261" i="14" s="1"/>
  <c r="W97" i="14"/>
  <c r="W199" i="14" s="1"/>
  <c r="V97" i="14"/>
  <c r="V199" i="14" s="1"/>
  <c r="U97" i="14"/>
  <c r="U199" i="14" s="1"/>
  <c r="T97" i="14"/>
  <c r="T199" i="14" s="1"/>
  <c r="S97" i="14"/>
  <c r="S199" i="14" s="1"/>
  <c r="R97" i="14"/>
  <c r="R199" i="14" s="1"/>
  <c r="Q97" i="14"/>
  <c r="Q199" i="14" s="1"/>
  <c r="P97" i="14"/>
  <c r="O97" i="14"/>
  <c r="O199" i="14" s="1"/>
  <c r="N97" i="14"/>
  <c r="N199" i="14" s="1"/>
  <c r="M97" i="14"/>
  <c r="M199" i="14" s="1"/>
  <c r="L97" i="14"/>
  <c r="L199" i="14" s="1"/>
  <c r="K97" i="14"/>
  <c r="K199" i="14" s="1"/>
  <c r="J97" i="14"/>
  <c r="J199" i="14" s="1"/>
  <c r="I97" i="14"/>
  <c r="I199" i="14" s="1"/>
  <c r="H97" i="14"/>
  <c r="G97" i="14"/>
  <c r="F97" i="14"/>
  <c r="F199" i="14" s="1"/>
  <c r="E97" i="14"/>
  <c r="E199" i="14" s="1"/>
  <c r="D97" i="14"/>
  <c r="D199" i="14" s="1"/>
  <c r="C97" i="14"/>
  <c r="C199" i="14" s="1"/>
  <c r="B97" i="14"/>
  <c r="B199" i="14" s="1"/>
  <c r="W53" i="14"/>
  <c r="W241" i="14" s="1"/>
  <c r="V53" i="14"/>
  <c r="V241" i="14" s="1"/>
  <c r="U53" i="14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F53" i="14"/>
  <c r="F241" i="14" s="1"/>
  <c r="E53" i="14"/>
  <c r="D53" i="14"/>
  <c r="D241" i="14" s="1"/>
  <c r="C53" i="14"/>
  <c r="C241" i="14" s="1"/>
  <c r="B53" i="14"/>
  <c r="B241" i="14" s="1"/>
  <c r="A1" i="14"/>
  <c r="F261" i="13"/>
  <c r="D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R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C224" i="13" s="1"/>
  <c r="B228" i="13"/>
  <c r="W227" i="13"/>
  <c r="V227" i="13"/>
  <c r="U227" i="13"/>
  <c r="T227" i="13"/>
  <c r="S227" i="13"/>
  <c r="R227" i="13"/>
  <c r="R224" i="13" s="1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S204" i="13" s="1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C204" i="13" s="1"/>
  <c r="B205" i="13"/>
  <c r="K204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S187" i="13" s="1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H187" i="13" s="1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K187" i="13" s="1"/>
  <c r="J188" i="13"/>
  <c r="I188" i="13"/>
  <c r="H188" i="13"/>
  <c r="G188" i="13"/>
  <c r="F188" i="13"/>
  <c r="E188" i="13"/>
  <c r="D188" i="13"/>
  <c r="C188" i="13"/>
  <c r="C187" i="13" s="1"/>
  <c r="B188" i="13"/>
  <c r="M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W181" i="13"/>
  <c r="U181" i="13"/>
  <c r="R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W169" i="13"/>
  <c r="V169" i="13"/>
  <c r="U169" i="13"/>
  <c r="T169" i="13"/>
  <c r="S169" i="13"/>
  <c r="R169" i="13"/>
  <c r="R162" i="13" s="1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L162" i="13" s="1"/>
  <c r="K165" i="13"/>
  <c r="J165" i="13"/>
  <c r="I165" i="13"/>
  <c r="H165" i="13"/>
  <c r="G165" i="13"/>
  <c r="F165" i="13"/>
  <c r="E165" i="13"/>
  <c r="D165" i="13"/>
  <c r="D162" i="13" s="1"/>
  <c r="C165" i="13"/>
  <c r="B165" i="13"/>
  <c r="W164" i="13"/>
  <c r="V164" i="13"/>
  <c r="U164" i="13"/>
  <c r="T164" i="13"/>
  <c r="S164" i="13"/>
  <c r="S162" i="13" s="1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B162" i="13" s="1"/>
  <c r="W163" i="13"/>
  <c r="W162" i="13" s="1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W141" i="13"/>
  <c r="V141" i="13"/>
  <c r="V216" i="13" s="1"/>
  <c r="U141" i="13"/>
  <c r="T141" i="13"/>
  <c r="T216" i="13" s="1"/>
  <c r="S141" i="13"/>
  <c r="S261" i="13" s="1"/>
  <c r="R141" i="13"/>
  <c r="R261" i="13" s="1"/>
  <c r="Q141" i="13"/>
  <c r="P141" i="13"/>
  <c r="O141" i="13"/>
  <c r="N141" i="13"/>
  <c r="N216" i="13" s="1"/>
  <c r="M141" i="13"/>
  <c r="L141" i="13"/>
  <c r="L216" i="13" s="1"/>
  <c r="K141" i="13"/>
  <c r="K261" i="13" s="1"/>
  <c r="J141" i="13"/>
  <c r="J261" i="13" s="1"/>
  <c r="I141" i="13"/>
  <c r="H141" i="13"/>
  <c r="G141" i="13"/>
  <c r="F141" i="13"/>
  <c r="F216" i="13" s="1"/>
  <c r="E141" i="13"/>
  <c r="D141" i="13"/>
  <c r="D216" i="13" s="1"/>
  <c r="C141" i="13"/>
  <c r="C261" i="13" s="1"/>
  <c r="B141" i="13"/>
  <c r="B261" i="13" s="1"/>
  <c r="W97" i="13"/>
  <c r="V97" i="13"/>
  <c r="U97" i="13"/>
  <c r="T97" i="13"/>
  <c r="T199" i="13" s="1"/>
  <c r="S97" i="13"/>
  <c r="R97" i="13"/>
  <c r="R199" i="13" s="1"/>
  <c r="Q97" i="13"/>
  <c r="Q251" i="13" s="1"/>
  <c r="P97" i="13"/>
  <c r="P251" i="13" s="1"/>
  <c r="O97" i="13"/>
  <c r="N97" i="13"/>
  <c r="M97" i="13"/>
  <c r="L97" i="13"/>
  <c r="L199" i="13" s="1"/>
  <c r="K97" i="13"/>
  <c r="J97" i="13"/>
  <c r="J251" i="13" s="1"/>
  <c r="I97" i="13"/>
  <c r="I251" i="13" s="1"/>
  <c r="H97" i="13"/>
  <c r="H251" i="13" s="1"/>
  <c r="G97" i="13"/>
  <c r="F97" i="13"/>
  <c r="E97" i="13"/>
  <c r="D97" i="13"/>
  <c r="D199" i="13" s="1"/>
  <c r="C97" i="13"/>
  <c r="B97" i="13"/>
  <c r="B251" i="13" s="1"/>
  <c r="W53" i="13"/>
  <c r="W241" i="13" s="1"/>
  <c r="V53" i="13"/>
  <c r="V241" i="13" s="1"/>
  <c r="U53" i="13"/>
  <c r="U241" i="13" s="1"/>
  <c r="T53" i="13"/>
  <c r="S53" i="13"/>
  <c r="S241" i="13" s="1"/>
  <c r="R53" i="13"/>
  <c r="Q53" i="13"/>
  <c r="P53" i="13"/>
  <c r="P241" i="13" s="1"/>
  <c r="O53" i="13"/>
  <c r="O241" i="13" s="1"/>
  <c r="N53" i="13"/>
  <c r="N241" i="13" s="1"/>
  <c r="M53" i="13"/>
  <c r="M241" i="13" s="1"/>
  <c r="L53" i="13"/>
  <c r="K53" i="13"/>
  <c r="K241" i="13" s="1"/>
  <c r="J53" i="13"/>
  <c r="J181" i="13" s="1"/>
  <c r="I53" i="13"/>
  <c r="H53" i="13"/>
  <c r="H181" i="13" s="1"/>
  <c r="G53" i="13"/>
  <c r="G241" i="13" s="1"/>
  <c r="F53" i="13"/>
  <c r="F241" i="13" s="1"/>
  <c r="E53" i="13"/>
  <c r="E241" i="13" s="1"/>
  <c r="D53" i="13"/>
  <c r="C53" i="13"/>
  <c r="C241" i="13" s="1"/>
  <c r="B53" i="13"/>
  <c r="B181" i="13" s="1"/>
  <c r="A1" i="13"/>
  <c r="M101" i="12"/>
  <c r="M162" i="4" s="1"/>
  <c r="S99" i="12"/>
  <c r="S160" i="4" s="1"/>
  <c r="T97" i="12"/>
  <c r="T158" i="4" s="1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Q89" i="12"/>
  <c r="F89" i="12"/>
  <c r="S87" i="12"/>
  <c r="E87" i="12"/>
  <c r="U85" i="12"/>
  <c r="Q85" i="12"/>
  <c r="D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V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8" i="12"/>
  <c r="R78" i="12"/>
  <c r="O78" i="12"/>
  <c r="O107" i="4" s="1"/>
  <c r="W77" i="12"/>
  <c r="W106" i="4" s="1"/>
  <c r="V77" i="12"/>
  <c r="V106" i="4" s="1"/>
  <c r="U77" i="12"/>
  <c r="U106" i="4" s="1"/>
  <c r="T77" i="12"/>
  <c r="T106" i="4" s="1"/>
  <c r="S77" i="12"/>
  <c r="S106" i="4" s="1"/>
  <c r="R77" i="12"/>
  <c r="Q77" i="12"/>
  <c r="P77" i="12"/>
  <c r="P106" i="4" s="1"/>
  <c r="O77" i="12"/>
  <c r="O106" i="4" s="1"/>
  <c r="N77" i="12"/>
  <c r="M77" i="12"/>
  <c r="M106" i="4" s="1"/>
  <c r="L77" i="12"/>
  <c r="L106" i="4" s="1"/>
  <c r="K77" i="12"/>
  <c r="K106" i="4" s="1"/>
  <c r="J77" i="12"/>
  <c r="J106" i="4" s="1"/>
  <c r="I77" i="12"/>
  <c r="I106" i="4" s="1"/>
  <c r="H77" i="12"/>
  <c r="H106" i="4" s="1"/>
  <c r="G77" i="12"/>
  <c r="F77" i="12"/>
  <c r="F106" i="4" s="1"/>
  <c r="E77" i="12"/>
  <c r="D77" i="12"/>
  <c r="C77" i="12"/>
  <c r="C106" i="4" s="1"/>
  <c r="B77" i="12"/>
  <c r="W74" i="12"/>
  <c r="V74" i="12"/>
  <c r="V103" i="4" s="1"/>
  <c r="U74" i="12"/>
  <c r="U103" i="4" s="1"/>
  <c r="T74" i="12"/>
  <c r="S74" i="12"/>
  <c r="R74" i="12"/>
  <c r="R103" i="4" s="1"/>
  <c r="Q74" i="12"/>
  <c r="P74" i="12"/>
  <c r="P103" i="4" s="1"/>
  <c r="O74" i="12"/>
  <c r="O103" i="4" s="1"/>
  <c r="N74" i="12"/>
  <c r="N103" i="4" s="1"/>
  <c r="M74" i="12"/>
  <c r="M103" i="4" s="1"/>
  <c r="L74" i="12"/>
  <c r="L103" i="4" s="1"/>
  <c r="K74" i="12"/>
  <c r="K103" i="4" s="1"/>
  <c r="J74" i="12"/>
  <c r="I74" i="12"/>
  <c r="H74" i="12"/>
  <c r="H103" i="4" s="1"/>
  <c r="G74" i="12"/>
  <c r="F74" i="12"/>
  <c r="E74" i="12"/>
  <c r="D74" i="12"/>
  <c r="C74" i="12"/>
  <c r="B74" i="12"/>
  <c r="W72" i="12"/>
  <c r="V72" i="12"/>
  <c r="U72" i="12"/>
  <c r="U40" i="7" s="1"/>
  <c r="T72" i="12"/>
  <c r="S72" i="12"/>
  <c r="R72" i="12"/>
  <c r="Q72" i="12"/>
  <c r="P72" i="12"/>
  <c r="P40" i="7" s="1"/>
  <c r="O72" i="12"/>
  <c r="N72" i="12"/>
  <c r="M72" i="12"/>
  <c r="L72" i="12"/>
  <c r="L40" i="7" s="1"/>
  <c r="K72" i="12"/>
  <c r="K40" i="7" s="1"/>
  <c r="J72" i="12"/>
  <c r="J40" i="7" s="1"/>
  <c r="I72" i="12"/>
  <c r="I40" i="7" s="1"/>
  <c r="H72" i="12"/>
  <c r="H40" i="7" s="1"/>
  <c r="G72" i="12"/>
  <c r="G40" i="7" s="1"/>
  <c r="F72" i="12"/>
  <c r="F40" i="7" s="1"/>
  <c r="E72" i="12"/>
  <c r="E40" i="7" s="1"/>
  <c r="D72" i="12"/>
  <c r="C72" i="12"/>
  <c r="B72" i="12"/>
  <c r="W68" i="12"/>
  <c r="V68" i="12"/>
  <c r="V60" i="4" s="1"/>
  <c r="V133" i="4" s="1"/>
  <c r="U68" i="12"/>
  <c r="U89" i="12" s="1"/>
  <c r="T68" i="12"/>
  <c r="T89" i="12" s="1"/>
  <c r="S68" i="12"/>
  <c r="S60" i="4" s="1"/>
  <c r="R68" i="12"/>
  <c r="Q68" i="12"/>
  <c r="Q60" i="4" s="1"/>
  <c r="Q133" i="4" s="1"/>
  <c r="P68" i="12"/>
  <c r="P89" i="12" s="1"/>
  <c r="O68" i="12"/>
  <c r="O101" i="12" s="1"/>
  <c r="O162" i="4" s="1"/>
  <c r="N68" i="12"/>
  <c r="N101" i="12" s="1"/>
  <c r="N162" i="4" s="1"/>
  <c r="M68" i="12"/>
  <c r="M89" i="12" s="1"/>
  <c r="L68" i="12"/>
  <c r="L101" i="12" s="1"/>
  <c r="L162" i="4" s="1"/>
  <c r="K68" i="12"/>
  <c r="J68" i="12"/>
  <c r="J89" i="12" s="1"/>
  <c r="I68" i="12"/>
  <c r="I101" i="12" s="1"/>
  <c r="I162" i="4" s="1"/>
  <c r="H68" i="12"/>
  <c r="H89" i="12" s="1"/>
  <c r="G68" i="12"/>
  <c r="G60" i="4" s="1"/>
  <c r="G133" i="4" s="1"/>
  <c r="F68" i="12"/>
  <c r="F101" i="12" s="1"/>
  <c r="F162" i="4" s="1"/>
  <c r="E68" i="12"/>
  <c r="E101" i="12" s="1"/>
  <c r="E162" i="4" s="1"/>
  <c r="D68" i="12"/>
  <c r="D101" i="12" s="1"/>
  <c r="D162" i="4" s="1"/>
  <c r="C68" i="12"/>
  <c r="C60" i="4" s="1"/>
  <c r="C133" i="4" s="1"/>
  <c r="B68" i="12"/>
  <c r="B101" i="12" s="1"/>
  <c r="B162" i="4" s="1"/>
  <c r="W67" i="12"/>
  <c r="V67" i="12"/>
  <c r="V88" i="12" s="1"/>
  <c r="U67" i="12"/>
  <c r="U88" i="12" s="1"/>
  <c r="T67" i="12"/>
  <c r="T59" i="4" s="1"/>
  <c r="S67" i="12"/>
  <c r="S100" i="12" s="1"/>
  <c r="S161" i="4" s="1"/>
  <c r="R67" i="12"/>
  <c r="R88" i="12" s="1"/>
  <c r="Q67" i="12"/>
  <c r="Q59" i="4" s="1"/>
  <c r="P67" i="12"/>
  <c r="P59" i="4" s="1"/>
  <c r="O67" i="12"/>
  <c r="O100" i="12" s="1"/>
  <c r="O161" i="4" s="1"/>
  <c r="N67" i="12"/>
  <c r="N88" i="12" s="1"/>
  <c r="M67" i="12"/>
  <c r="M100" i="12" s="1"/>
  <c r="L67" i="12"/>
  <c r="L88" i="12" s="1"/>
  <c r="K67" i="12"/>
  <c r="K88" i="12" s="1"/>
  <c r="J67" i="12"/>
  <c r="J88" i="12" s="1"/>
  <c r="I67" i="12"/>
  <c r="I59" i="4" s="1"/>
  <c r="H67" i="12"/>
  <c r="H88" i="12" s="1"/>
  <c r="G67" i="12"/>
  <c r="G88" i="12" s="1"/>
  <c r="F67" i="12"/>
  <c r="F88" i="12" s="1"/>
  <c r="E67" i="12"/>
  <c r="D67" i="12"/>
  <c r="D88" i="12" s="1"/>
  <c r="C67" i="12"/>
  <c r="C88" i="12" s="1"/>
  <c r="B67" i="12"/>
  <c r="B88" i="12" s="1"/>
  <c r="W66" i="12"/>
  <c r="V66" i="12"/>
  <c r="V87" i="12" s="1"/>
  <c r="U66" i="12"/>
  <c r="U99" i="12" s="1"/>
  <c r="U160" i="4" s="1"/>
  <c r="T66" i="12"/>
  <c r="T87" i="12" s="1"/>
  <c r="S66" i="12"/>
  <c r="R66" i="12"/>
  <c r="R99" i="12" s="1"/>
  <c r="Q66" i="12"/>
  <c r="Q99" i="12" s="1"/>
  <c r="P66" i="12"/>
  <c r="P99" i="12" s="1"/>
  <c r="P160" i="4" s="1"/>
  <c r="O66" i="12"/>
  <c r="O58" i="4" s="1"/>
  <c r="N66" i="12"/>
  <c r="N99" i="12" s="1"/>
  <c r="N160" i="4" s="1"/>
  <c r="M66" i="12"/>
  <c r="M99" i="12" s="1"/>
  <c r="M160" i="4" s="1"/>
  <c r="L66" i="12"/>
  <c r="L87" i="12" s="1"/>
  <c r="K66" i="12"/>
  <c r="K87" i="12" s="1"/>
  <c r="J66" i="12"/>
  <c r="J99" i="12" s="1"/>
  <c r="J160" i="4" s="1"/>
  <c r="I66" i="12"/>
  <c r="I99" i="12" s="1"/>
  <c r="I160" i="4" s="1"/>
  <c r="H66" i="12"/>
  <c r="H87" i="12" s="1"/>
  <c r="G66" i="12"/>
  <c r="G58" i="4" s="1"/>
  <c r="F66" i="12"/>
  <c r="F99" i="12" s="1"/>
  <c r="F160" i="4" s="1"/>
  <c r="E66" i="12"/>
  <c r="E99" i="12" s="1"/>
  <c r="E160" i="4" s="1"/>
  <c r="D66" i="12"/>
  <c r="D87" i="12" s="1"/>
  <c r="C66" i="12"/>
  <c r="B66" i="12"/>
  <c r="B99" i="12" s="1"/>
  <c r="B160" i="4" s="1"/>
  <c r="W64" i="12"/>
  <c r="W85" i="12" s="1"/>
  <c r="V64" i="12"/>
  <c r="V97" i="12" s="1"/>
  <c r="V158" i="4" s="1"/>
  <c r="U64" i="12"/>
  <c r="U97" i="12" s="1"/>
  <c r="U158" i="4" s="1"/>
  <c r="T64" i="12"/>
  <c r="T85" i="12" s="1"/>
  <c r="S64" i="12"/>
  <c r="R64" i="12"/>
  <c r="R97" i="12" s="1"/>
  <c r="Q64" i="12"/>
  <c r="Q97" i="12" s="1"/>
  <c r="P64" i="12"/>
  <c r="P85" i="12" s="1"/>
  <c r="O64" i="12"/>
  <c r="O56" i="4" s="1"/>
  <c r="O131" i="4" s="1"/>
  <c r="N64" i="12"/>
  <c r="N97" i="12" s="1"/>
  <c r="N158" i="4" s="1"/>
  <c r="M64" i="12"/>
  <c r="M85" i="12" s="1"/>
  <c r="L64" i="12"/>
  <c r="L85" i="12" s="1"/>
  <c r="K64" i="12"/>
  <c r="K56" i="4" s="1"/>
  <c r="K131" i="4" s="1"/>
  <c r="J64" i="12"/>
  <c r="J56" i="4" s="1"/>
  <c r="J131" i="4" s="1"/>
  <c r="I64" i="12"/>
  <c r="I97" i="12" s="1"/>
  <c r="I158" i="4" s="1"/>
  <c r="H64" i="12"/>
  <c r="H85" i="12" s="1"/>
  <c r="G64" i="12"/>
  <c r="G97" i="12" s="1"/>
  <c r="G158" i="4" s="1"/>
  <c r="F64" i="12"/>
  <c r="F97" i="12" s="1"/>
  <c r="F158" i="4" s="1"/>
  <c r="E64" i="12"/>
  <c r="E97" i="12" s="1"/>
  <c r="E158" i="4" s="1"/>
  <c r="D64" i="12"/>
  <c r="D97" i="12" s="1"/>
  <c r="C64" i="12"/>
  <c r="C56" i="4" s="1"/>
  <c r="C131" i="4" s="1"/>
  <c r="B64" i="12"/>
  <c r="B85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T37" i="12" s="1"/>
  <c r="S39" i="12"/>
  <c r="R39" i="12"/>
  <c r="Q39" i="12"/>
  <c r="P39" i="12"/>
  <c r="O39" i="12"/>
  <c r="O37" i="12" s="1"/>
  <c r="N39" i="12"/>
  <c r="M39" i="12"/>
  <c r="L39" i="12"/>
  <c r="L37" i="12" s="1"/>
  <c r="K39" i="12"/>
  <c r="K37" i="12" s="1"/>
  <c r="J39" i="12"/>
  <c r="I39" i="12"/>
  <c r="H39" i="12"/>
  <c r="H37" i="12" s="1"/>
  <c r="G39" i="12"/>
  <c r="G37" i="12" s="1"/>
  <c r="F39" i="12"/>
  <c r="E39" i="12"/>
  <c r="D39" i="12"/>
  <c r="D37" i="12" s="1"/>
  <c r="C39" i="12"/>
  <c r="B39" i="12"/>
  <c r="W38" i="12"/>
  <c r="V38" i="12"/>
  <c r="V37" i="12" s="1"/>
  <c r="U38" i="12"/>
  <c r="T38" i="12"/>
  <c r="S38" i="12"/>
  <c r="R38" i="12"/>
  <c r="R37" i="12" s="1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E37" i="12" s="1"/>
  <c r="D38" i="12"/>
  <c r="C38" i="12"/>
  <c r="C37" i="12" s="1"/>
  <c r="B38" i="12"/>
  <c r="B37" i="12" s="1"/>
  <c r="S37" i="12"/>
  <c r="P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T31" i="12" s="1"/>
  <c r="S33" i="12"/>
  <c r="R33" i="12"/>
  <c r="Q33" i="12"/>
  <c r="P33" i="12"/>
  <c r="P31" i="12" s="1"/>
  <c r="O33" i="12"/>
  <c r="N33" i="12"/>
  <c r="M33" i="12"/>
  <c r="L33" i="12"/>
  <c r="L31" i="12" s="1"/>
  <c r="K33" i="12"/>
  <c r="J33" i="12"/>
  <c r="I33" i="12"/>
  <c r="H33" i="12"/>
  <c r="H31" i="12" s="1"/>
  <c r="G33" i="12"/>
  <c r="F33" i="12"/>
  <c r="E33" i="12"/>
  <c r="D33" i="12"/>
  <c r="C33" i="12"/>
  <c r="W32" i="12"/>
  <c r="V32" i="12"/>
  <c r="U32" i="12"/>
  <c r="T32" i="12"/>
  <c r="S32" i="12"/>
  <c r="S31" i="12" s="1"/>
  <c r="R32" i="12"/>
  <c r="R31" i="12" s="1"/>
  <c r="Q32" i="12"/>
  <c r="P32" i="12"/>
  <c r="O32" i="12"/>
  <c r="O31" i="12" s="1"/>
  <c r="N32" i="12"/>
  <c r="N31" i="12" s="1"/>
  <c r="M32" i="12"/>
  <c r="M31" i="12" s="1"/>
  <c r="L32" i="12"/>
  <c r="K32" i="12"/>
  <c r="K31" i="12" s="1"/>
  <c r="J32" i="12"/>
  <c r="J31" i="12" s="1"/>
  <c r="I32" i="12"/>
  <c r="H32" i="12"/>
  <c r="G32" i="12"/>
  <c r="G31" i="12" s="1"/>
  <c r="F32" i="12"/>
  <c r="F31" i="12" s="1"/>
  <c r="E32" i="12"/>
  <c r="E31" i="12" s="1"/>
  <c r="D32" i="12"/>
  <c r="C32" i="12"/>
  <c r="C31" i="12" s="1"/>
  <c r="W31" i="12"/>
  <c r="V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W5" i="12"/>
  <c r="W3" i="12" s="1"/>
  <c r="V5" i="12"/>
  <c r="V3" i="12" s="1"/>
  <c r="U5" i="12"/>
  <c r="T5" i="12"/>
  <c r="T7" i="4" s="1"/>
  <c r="S5" i="12"/>
  <c r="R5" i="12"/>
  <c r="R82" i="12" s="1"/>
  <c r="Q5" i="12"/>
  <c r="Q7" i="4" s="1"/>
  <c r="P5" i="12"/>
  <c r="P82" i="12" s="1"/>
  <c r="O5" i="12"/>
  <c r="O7" i="4" s="1"/>
  <c r="N5" i="12"/>
  <c r="N3" i="12" s="1"/>
  <c r="M5" i="12"/>
  <c r="M3" i="12" s="1"/>
  <c r="M5" i="4" s="1"/>
  <c r="L5" i="12"/>
  <c r="L3" i="12" s="1"/>
  <c r="K5" i="12"/>
  <c r="K7" i="4" s="1"/>
  <c r="J5" i="12"/>
  <c r="J82" i="12" s="1"/>
  <c r="I5" i="12"/>
  <c r="H5" i="12"/>
  <c r="H7" i="4" s="1"/>
  <c r="G5" i="12"/>
  <c r="G3" i="12" s="1"/>
  <c r="G5" i="4" s="1"/>
  <c r="F5" i="12"/>
  <c r="F3" i="12" s="1"/>
  <c r="E5" i="12"/>
  <c r="E3" i="12" s="1"/>
  <c r="D5" i="12"/>
  <c r="C5" i="12"/>
  <c r="C82" i="12" s="1"/>
  <c r="B5" i="12"/>
  <c r="B3" i="12" s="1"/>
  <c r="D3" i="12"/>
  <c r="D5" i="4" s="1"/>
  <c r="C3" i="12"/>
  <c r="C5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5" i="11"/>
  <c r="B145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S111" i="11"/>
  <c r="R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S100" i="11" s="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R100" i="11" s="1"/>
  <c r="Q101" i="11"/>
  <c r="P101" i="11"/>
  <c r="O101" i="11"/>
  <c r="O100" i="11" s="1"/>
  <c r="N101" i="11"/>
  <c r="M101" i="11"/>
  <c r="L101" i="11"/>
  <c r="K101" i="11"/>
  <c r="K100" i="11" s="1"/>
  <c r="J101" i="11"/>
  <c r="J100" i="11" s="1"/>
  <c r="I101" i="11"/>
  <c r="H101" i="11"/>
  <c r="G101" i="11"/>
  <c r="G100" i="11" s="1"/>
  <c r="F101" i="11"/>
  <c r="E101" i="11"/>
  <c r="D101" i="11"/>
  <c r="C101" i="11"/>
  <c r="C100" i="11" s="1"/>
  <c r="B101" i="11"/>
  <c r="B100" i="11" s="1"/>
  <c r="W100" i="11"/>
  <c r="W79" i="11"/>
  <c r="V79" i="11"/>
  <c r="U79" i="11"/>
  <c r="T79" i="11"/>
  <c r="S79" i="11"/>
  <c r="S54" i="11" s="1"/>
  <c r="R79" i="11"/>
  <c r="Q79" i="11"/>
  <c r="P79" i="11"/>
  <c r="O79" i="11"/>
  <c r="O54" i="11" s="1"/>
  <c r="O56" i="8" s="1"/>
  <c r="O101" i="4" s="1"/>
  <c r="N79" i="11"/>
  <c r="N54" i="11" s="1"/>
  <c r="M79" i="11"/>
  <c r="L79" i="11"/>
  <c r="K79" i="11"/>
  <c r="K54" i="11" s="1"/>
  <c r="J79" i="11"/>
  <c r="I79" i="11"/>
  <c r="H79" i="11"/>
  <c r="G79" i="11"/>
  <c r="G54" i="11" s="1"/>
  <c r="G56" i="8" s="1"/>
  <c r="G101" i="4" s="1"/>
  <c r="F79" i="11"/>
  <c r="E79" i="11"/>
  <c r="D79" i="11"/>
  <c r="C79" i="11"/>
  <c r="B79" i="11"/>
  <c r="V54" i="11"/>
  <c r="V132" i="11" s="1"/>
  <c r="C54" i="11"/>
  <c r="W35" i="11"/>
  <c r="W111" i="11" s="1"/>
  <c r="V35" i="11"/>
  <c r="V145" i="11" s="1"/>
  <c r="U35" i="11"/>
  <c r="T35" i="11"/>
  <c r="T5" i="11" s="1"/>
  <c r="S35" i="11"/>
  <c r="S145" i="11" s="1"/>
  <c r="R35" i="11"/>
  <c r="R145" i="11" s="1"/>
  <c r="Q35" i="11"/>
  <c r="P35" i="11"/>
  <c r="P145" i="11" s="1"/>
  <c r="O35" i="11"/>
  <c r="O145" i="11" s="1"/>
  <c r="N35" i="11"/>
  <c r="N145" i="11" s="1"/>
  <c r="M35" i="11"/>
  <c r="L35" i="11"/>
  <c r="L5" i="11" s="1"/>
  <c r="K35" i="11"/>
  <c r="K145" i="11" s="1"/>
  <c r="J35" i="11"/>
  <c r="J111" i="11" s="1"/>
  <c r="I35" i="11"/>
  <c r="H35" i="11"/>
  <c r="H145" i="11" s="1"/>
  <c r="G35" i="11"/>
  <c r="G145" i="11" s="1"/>
  <c r="F35" i="11"/>
  <c r="F111" i="11" s="1"/>
  <c r="E35" i="11"/>
  <c r="D35" i="11"/>
  <c r="D5" i="11" s="1"/>
  <c r="C35" i="11"/>
  <c r="C145" i="11" s="1"/>
  <c r="B35" i="11"/>
  <c r="B111" i="11" s="1"/>
  <c r="J5" i="11"/>
  <c r="J136" i="11" s="1"/>
  <c r="B5" i="11"/>
  <c r="B136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V117" i="10" s="1"/>
  <c r="U118" i="10"/>
  <c r="U117" i="10" s="1"/>
  <c r="T118" i="10"/>
  <c r="S118" i="10"/>
  <c r="R118" i="10"/>
  <c r="Q118" i="10"/>
  <c r="P118" i="10"/>
  <c r="O118" i="10"/>
  <c r="N118" i="10"/>
  <c r="N117" i="10" s="1"/>
  <c r="M118" i="10"/>
  <c r="M117" i="10" s="1"/>
  <c r="L118" i="10"/>
  <c r="K118" i="10"/>
  <c r="J118" i="10"/>
  <c r="I118" i="10"/>
  <c r="H118" i="10"/>
  <c r="H117" i="10" s="1"/>
  <c r="G118" i="10"/>
  <c r="G117" i="10" s="1"/>
  <c r="F118" i="10"/>
  <c r="F117" i="10" s="1"/>
  <c r="E118" i="10"/>
  <c r="E117" i="10" s="1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W100" i="10" s="1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R111" i="10"/>
  <c r="N111" i="10"/>
  <c r="M111" i="10"/>
  <c r="J111" i="10"/>
  <c r="F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O100" i="10" s="1"/>
  <c r="N102" i="10"/>
  <c r="M102" i="10"/>
  <c r="L102" i="10"/>
  <c r="K102" i="10"/>
  <c r="J102" i="10"/>
  <c r="I102" i="10"/>
  <c r="H102" i="10"/>
  <c r="H100" i="10" s="1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G100" i="10" s="1"/>
  <c r="F101" i="10"/>
  <c r="E101" i="10"/>
  <c r="D101" i="10"/>
  <c r="C101" i="10"/>
  <c r="B101" i="10"/>
  <c r="P100" i="10"/>
  <c r="W79" i="10"/>
  <c r="V79" i="10"/>
  <c r="U79" i="10"/>
  <c r="T79" i="10"/>
  <c r="T128" i="10" s="1"/>
  <c r="S79" i="10"/>
  <c r="S128" i="10" s="1"/>
  <c r="R79" i="10"/>
  <c r="R128" i="10" s="1"/>
  <c r="Q79" i="10"/>
  <c r="P79" i="10"/>
  <c r="O79" i="10"/>
  <c r="N79" i="10"/>
  <c r="M79" i="10"/>
  <c r="L79" i="10"/>
  <c r="L128" i="10" s="1"/>
  <c r="K79" i="10"/>
  <c r="K156" i="10" s="1"/>
  <c r="J79" i="10"/>
  <c r="J128" i="10" s="1"/>
  <c r="I79" i="10"/>
  <c r="I156" i="10" s="1"/>
  <c r="H79" i="10"/>
  <c r="H156" i="10" s="1"/>
  <c r="G79" i="10"/>
  <c r="G156" i="10" s="1"/>
  <c r="F79" i="10"/>
  <c r="F156" i="10" s="1"/>
  <c r="E79" i="10"/>
  <c r="E156" i="10" s="1"/>
  <c r="D79" i="10"/>
  <c r="D156" i="10" s="1"/>
  <c r="C79" i="10"/>
  <c r="C156" i="10" s="1"/>
  <c r="B79" i="10"/>
  <c r="B128" i="10" s="1"/>
  <c r="W35" i="10"/>
  <c r="W145" i="10" s="1"/>
  <c r="V35" i="10"/>
  <c r="V145" i="10" s="1"/>
  <c r="U35" i="10"/>
  <c r="U145" i="10" s="1"/>
  <c r="T35" i="10"/>
  <c r="T145" i="10" s="1"/>
  <c r="S35" i="10"/>
  <c r="S145" i="10" s="1"/>
  <c r="R35" i="10"/>
  <c r="R145" i="10" s="1"/>
  <c r="Q35" i="10"/>
  <c r="Q145" i="10" s="1"/>
  <c r="P35" i="10"/>
  <c r="P145" i="10" s="1"/>
  <c r="O35" i="10"/>
  <c r="O145" i="10" s="1"/>
  <c r="N35" i="10"/>
  <c r="N145" i="10" s="1"/>
  <c r="M35" i="10"/>
  <c r="M145" i="10" s="1"/>
  <c r="L35" i="10"/>
  <c r="L145" i="10" s="1"/>
  <c r="K35" i="10"/>
  <c r="K145" i="10" s="1"/>
  <c r="J35" i="10"/>
  <c r="J145" i="10" s="1"/>
  <c r="I35" i="10"/>
  <c r="I145" i="10" s="1"/>
  <c r="H35" i="10"/>
  <c r="H145" i="10" s="1"/>
  <c r="G35" i="10"/>
  <c r="G145" i="10" s="1"/>
  <c r="F35" i="10"/>
  <c r="F145" i="10" s="1"/>
  <c r="E35" i="10"/>
  <c r="E145" i="10" s="1"/>
  <c r="D35" i="10"/>
  <c r="D145" i="10" s="1"/>
  <c r="C35" i="10"/>
  <c r="C145" i="10" s="1"/>
  <c r="B35" i="10"/>
  <c r="B145" i="10" s="1"/>
  <c r="A1" i="10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U128" i="9"/>
  <c r="M128" i="9"/>
  <c r="L128" i="9"/>
  <c r="E128" i="9"/>
  <c r="D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N117" i="9" s="1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O117" i="9" s="1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G117" i="9" s="1"/>
  <c r="F119" i="9"/>
  <c r="E119" i="9"/>
  <c r="D119" i="9"/>
  <c r="C119" i="9"/>
  <c r="B119" i="9"/>
  <c r="W118" i="9"/>
  <c r="W117" i="9" s="1"/>
  <c r="V118" i="9"/>
  <c r="V117" i="9" s="1"/>
  <c r="U118" i="9"/>
  <c r="U117" i="9" s="1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F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W111" i="9"/>
  <c r="V111" i="9"/>
  <c r="G111" i="9"/>
  <c r="F111" i="9"/>
  <c r="C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H100" i="9" s="1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I100" i="9" s="1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V100" i="9" s="1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S100" i="9" s="1"/>
  <c r="R101" i="9"/>
  <c r="Q101" i="9"/>
  <c r="Q100" i="9" s="1"/>
  <c r="P101" i="9"/>
  <c r="P100" i="9" s="1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W156" i="9" s="1"/>
  <c r="V79" i="9"/>
  <c r="V156" i="9" s="1"/>
  <c r="U79" i="9"/>
  <c r="U156" i="9" s="1"/>
  <c r="T79" i="9"/>
  <c r="T156" i="9" s="1"/>
  <c r="S79" i="9"/>
  <c r="S128" i="9" s="1"/>
  <c r="R79" i="9"/>
  <c r="R156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L156" i="9" s="1"/>
  <c r="K79" i="9"/>
  <c r="K128" i="9" s="1"/>
  <c r="J79" i="9"/>
  <c r="J156" i="9" s="1"/>
  <c r="I79" i="9"/>
  <c r="I156" i="9" s="1"/>
  <c r="H79" i="9"/>
  <c r="H156" i="9" s="1"/>
  <c r="G79" i="9"/>
  <c r="G156" i="9" s="1"/>
  <c r="F79" i="9"/>
  <c r="F156" i="11" s="1"/>
  <c r="E79" i="9"/>
  <c r="E156" i="9" s="1"/>
  <c r="D79" i="9"/>
  <c r="D156" i="9" s="1"/>
  <c r="C79" i="9"/>
  <c r="C128" i="9" s="1"/>
  <c r="B79" i="9"/>
  <c r="B156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N35" i="9"/>
  <c r="N145" i="9" s="1"/>
  <c r="M35" i="9"/>
  <c r="M145" i="9" s="1"/>
  <c r="M136" i="9" s="1"/>
  <c r="L35" i="9"/>
  <c r="L145" i="9" s="1"/>
  <c r="K35" i="9"/>
  <c r="K145" i="9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Q61" i="8"/>
  <c r="I61" i="8"/>
  <c r="W60" i="8"/>
  <c r="E60" i="8"/>
  <c r="V56" i="8"/>
  <c r="V101" i="4" s="1"/>
  <c r="C56" i="8"/>
  <c r="C101" i="4" s="1"/>
  <c r="W53" i="8"/>
  <c r="W39" i="7" s="1"/>
  <c r="V53" i="8"/>
  <c r="V39" i="7" s="1"/>
  <c r="U53" i="8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I53" i="8"/>
  <c r="H53" i="8"/>
  <c r="G53" i="8"/>
  <c r="G39" i="7" s="1"/>
  <c r="F53" i="8"/>
  <c r="F39" i="7" s="1"/>
  <c r="E53" i="8"/>
  <c r="E39" i="7" s="1"/>
  <c r="D53" i="8"/>
  <c r="D39" i="7" s="1"/>
  <c r="C53" i="8"/>
  <c r="B53" i="8"/>
  <c r="B39" i="7" s="1"/>
  <c r="W49" i="8"/>
  <c r="V49" i="8"/>
  <c r="V61" i="8" s="1"/>
  <c r="U49" i="8"/>
  <c r="U61" i="8" s="1"/>
  <c r="T49" i="8"/>
  <c r="T61" i="8" s="1"/>
  <c r="S49" i="8"/>
  <c r="R49" i="8"/>
  <c r="Q49" i="8"/>
  <c r="P49" i="8"/>
  <c r="O49" i="8"/>
  <c r="N49" i="8"/>
  <c r="N61" i="8" s="1"/>
  <c r="M49" i="8"/>
  <c r="M61" i="8" s="1"/>
  <c r="L49" i="8"/>
  <c r="L61" i="8" s="1"/>
  <c r="K49" i="8"/>
  <c r="J49" i="8"/>
  <c r="I49" i="8"/>
  <c r="H49" i="8"/>
  <c r="G49" i="8"/>
  <c r="F49" i="8"/>
  <c r="F61" i="8" s="1"/>
  <c r="E49" i="8"/>
  <c r="E61" i="8" s="1"/>
  <c r="D49" i="8"/>
  <c r="D61" i="8" s="1"/>
  <c r="C49" i="8"/>
  <c r="B49" i="8"/>
  <c r="B54" i="4" s="1"/>
  <c r="W48" i="8"/>
  <c r="W66" i="8" s="1"/>
  <c r="V48" i="8"/>
  <c r="U48" i="8"/>
  <c r="T48" i="8"/>
  <c r="T60" i="8" s="1"/>
  <c r="S48" i="8"/>
  <c r="S60" i="8" s="1"/>
  <c r="R48" i="8"/>
  <c r="R60" i="8" s="1"/>
  <c r="Q48" i="8"/>
  <c r="Q66" i="8" s="1"/>
  <c r="Q155" i="4" s="1"/>
  <c r="P48" i="8"/>
  <c r="P66" i="8" s="1"/>
  <c r="P155" i="4" s="1"/>
  <c r="O48" i="8"/>
  <c r="O66" i="8" s="1"/>
  <c r="N48" i="8"/>
  <c r="N53" i="4" s="1"/>
  <c r="M48" i="8"/>
  <c r="M47" i="8" s="1"/>
  <c r="L48" i="8"/>
  <c r="L60" i="8" s="1"/>
  <c r="K48" i="8"/>
  <c r="K60" i="8" s="1"/>
  <c r="J48" i="8"/>
  <c r="J60" i="8" s="1"/>
  <c r="I48" i="8"/>
  <c r="I66" i="8" s="1"/>
  <c r="I155" i="4" s="1"/>
  <c r="H48" i="8"/>
  <c r="H66" i="8" s="1"/>
  <c r="G48" i="8"/>
  <c r="G66" i="8" s="1"/>
  <c r="G155" i="4" s="1"/>
  <c r="F48" i="8"/>
  <c r="E48" i="8"/>
  <c r="D48" i="8"/>
  <c r="D60" i="8" s="1"/>
  <c r="C48" i="8"/>
  <c r="C60" i="8" s="1"/>
  <c r="B48" i="8"/>
  <c r="B60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W21" i="8"/>
  <c r="W20" i="8" s="1"/>
  <c r="V21" i="8"/>
  <c r="V20" i="8" s="1"/>
  <c r="U21" i="8"/>
  <c r="U20" i="8" s="1"/>
  <c r="T21" i="8"/>
  <c r="T20" i="8" s="1"/>
  <c r="S21" i="8"/>
  <c r="S20" i="8" s="1"/>
  <c r="R21" i="8"/>
  <c r="R20" i="8" s="1"/>
  <c r="Q21" i="8"/>
  <c r="P21" i="8"/>
  <c r="P20" i="8" s="1"/>
  <c r="O21" i="8"/>
  <c r="O20" i="8" s="1"/>
  <c r="N21" i="8"/>
  <c r="M21" i="8"/>
  <c r="M20" i="8" s="1"/>
  <c r="L21" i="8"/>
  <c r="K21" i="8"/>
  <c r="K20" i="8" s="1"/>
  <c r="J21" i="8"/>
  <c r="I21" i="8"/>
  <c r="H21" i="8"/>
  <c r="G21" i="8"/>
  <c r="F21" i="8"/>
  <c r="E21" i="8"/>
  <c r="D21" i="8"/>
  <c r="C21" i="8"/>
  <c r="B21" i="8"/>
  <c r="Q20" i="8"/>
  <c r="N20" i="8"/>
  <c r="J20" i="8"/>
  <c r="I20" i="8"/>
  <c r="F20" i="8"/>
  <c r="B20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G17" i="8" s="1"/>
  <c r="F19" i="8"/>
  <c r="E19" i="8"/>
  <c r="D19" i="8"/>
  <c r="C19" i="8"/>
  <c r="C17" i="8" s="1"/>
  <c r="W18" i="8"/>
  <c r="V18" i="8"/>
  <c r="V17" i="8" s="1"/>
  <c r="U18" i="8"/>
  <c r="U17" i="8" s="1"/>
  <c r="T18" i="8"/>
  <c r="S18" i="8"/>
  <c r="S17" i="8" s="1"/>
  <c r="R18" i="8"/>
  <c r="R17" i="8" s="1"/>
  <c r="Q18" i="8"/>
  <c r="Q17" i="8" s="1"/>
  <c r="P18" i="8"/>
  <c r="P17" i="8" s="1"/>
  <c r="O18" i="8"/>
  <c r="N18" i="8"/>
  <c r="M18" i="8"/>
  <c r="M17" i="8" s="1"/>
  <c r="L18" i="8"/>
  <c r="L17" i="8" s="1"/>
  <c r="K18" i="8"/>
  <c r="K17" i="8" s="1"/>
  <c r="J18" i="8"/>
  <c r="I18" i="8"/>
  <c r="H18" i="8"/>
  <c r="G18" i="8"/>
  <c r="F18" i="8"/>
  <c r="E18" i="8"/>
  <c r="D18" i="8"/>
  <c r="C18" i="8"/>
  <c r="N17" i="8"/>
  <c r="J17" i="8"/>
  <c r="I17" i="8"/>
  <c r="F17" i="8"/>
  <c r="E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W3" i="8"/>
  <c r="V3" i="8"/>
  <c r="U3" i="8"/>
  <c r="T3" i="8"/>
  <c r="S3" i="8"/>
  <c r="R3" i="8"/>
  <c r="Q3" i="8"/>
  <c r="Q4" i="4" s="1"/>
  <c r="P3" i="8"/>
  <c r="P4" i="4" s="1"/>
  <c r="O3" i="8"/>
  <c r="O4" i="4" s="1"/>
  <c r="N3" i="8"/>
  <c r="M3" i="8"/>
  <c r="M4" i="4" s="1"/>
  <c r="L3" i="8"/>
  <c r="L4" i="4" s="1"/>
  <c r="K3" i="8"/>
  <c r="K4" i="4" s="1"/>
  <c r="J3" i="8"/>
  <c r="J4" i="4" s="1"/>
  <c r="I3" i="8"/>
  <c r="I4" i="4" s="1"/>
  <c r="H3" i="8"/>
  <c r="H4" i="4" s="1"/>
  <c r="G3" i="8"/>
  <c r="F3" i="8"/>
  <c r="E3" i="8"/>
  <c r="D3" i="8"/>
  <c r="C3" i="8"/>
  <c r="C3" i="4" s="1"/>
  <c r="B3" i="8"/>
  <c r="B3" i="4" s="1"/>
  <c r="A1" i="8"/>
  <c r="A54" i="7"/>
  <c r="A53" i="7"/>
  <c r="A47" i="7"/>
  <c r="W42" i="7"/>
  <c r="U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W41" i="7"/>
  <c r="V41" i="7"/>
  <c r="U41" i="7"/>
  <c r="R41" i="7"/>
  <c r="D41" i="7"/>
  <c r="C41" i="7"/>
  <c r="W40" i="7"/>
  <c r="V40" i="7"/>
  <c r="T40" i="7"/>
  <c r="S40" i="7"/>
  <c r="R40" i="7"/>
  <c r="Q40" i="7"/>
  <c r="N40" i="7"/>
  <c r="M40" i="7"/>
  <c r="D40" i="7"/>
  <c r="C40" i="7"/>
  <c r="B40" i="7"/>
  <c r="U39" i="7"/>
  <c r="J39" i="7"/>
  <c r="I39" i="7"/>
  <c r="H39" i="7"/>
  <c r="E27" i="7"/>
  <c r="D27" i="7"/>
  <c r="U27" i="7"/>
  <c r="T27" i="7"/>
  <c r="M27" i="7"/>
  <c r="L27" i="7"/>
  <c r="G16" i="7"/>
  <c r="F16" i="7"/>
  <c r="W16" i="7"/>
  <c r="O16" i="7"/>
  <c r="N16" i="7"/>
  <c r="V16" i="7"/>
  <c r="B10" i="7"/>
  <c r="J10" i="7"/>
  <c r="G10" i="7"/>
  <c r="U10" i="7"/>
  <c r="S10" i="7"/>
  <c r="R10" i="7"/>
  <c r="M10" i="7"/>
  <c r="D10" i="7"/>
  <c r="C10" i="7"/>
  <c r="K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W48" i="7"/>
  <c r="V48" i="7"/>
  <c r="U48" i="7"/>
  <c r="R48" i="7"/>
  <c r="Q48" i="7"/>
  <c r="P48" i="7"/>
  <c r="O48" i="7"/>
  <c r="N48" i="7"/>
  <c r="M48" i="7"/>
  <c r="J48" i="7"/>
  <c r="I48" i="7"/>
  <c r="H48" i="7"/>
  <c r="F48" i="7"/>
  <c r="E48" i="7"/>
  <c r="B48" i="7"/>
  <c r="A1" i="7"/>
  <c r="A48" i="6"/>
  <c r="A47" i="6"/>
  <c r="A41" i="6"/>
  <c r="E27" i="6"/>
  <c r="V27" i="6"/>
  <c r="D27" i="6"/>
  <c r="N27" i="6"/>
  <c r="I27" i="6"/>
  <c r="F27" i="6"/>
  <c r="U27" i="6"/>
  <c r="M27" i="6"/>
  <c r="G16" i="6"/>
  <c r="V16" i="6"/>
  <c r="W16" i="6"/>
  <c r="P16" i="6"/>
  <c r="O16" i="6"/>
  <c r="J16" i="6"/>
  <c r="H16" i="6"/>
  <c r="C16" i="6"/>
  <c r="U16" i="6"/>
  <c r="K10" i="6"/>
  <c r="R10" i="6"/>
  <c r="W10" i="6"/>
  <c r="T10" i="6"/>
  <c r="S10" i="6"/>
  <c r="Q10" i="6"/>
  <c r="N10" i="6"/>
  <c r="L10" i="6"/>
  <c r="G10" i="6"/>
  <c r="F10" i="6"/>
  <c r="D10" i="6"/>
  <c r="C10" i="6"/>
  <c r="A1" i="6"/>
  <c r="A48" i="5"/>
  <c r="A47" i="5"/>
  <c r="A41" i="5"/>
  <c r="C16" i="5"/>
  <c r="E16" i="5"/>
  <c r="M16" i="5"/>
  <c r="J16" i="5"/>
  <c r="S16" i="5"/>
  <c r="R16" i="5"/>
  <c r="Q16" i="5"/>
  <c r="O16" i="5"/>
  <c r="K16" i="5"/>
  <c r="B16" i="5"/>
  <c r="E10" i="5"/>
  <c r="L10" i="5"/>
  <c r="U10" i="5"/>
  <c r="O10" i="5"/>
  <c r="N10" i="5"/>
  <c r="M10" i="5"/>
  <c r="K10" i="5"/>
  <c r="I10" i="5"/>
  <c r="H10" i="5"/>
  <c r="F10" i="5"/>
  <c r="C10" i="5"/>
  <c r="W10" i="5"/>
  <c r="V10" i="5"/>
  <c r="S10" i="5"/>
  <c r="Q10" i="5"/>
  <c r="A1" i="5"/>
  <c r="W180" i="4"/>
  <c r="V180" i="4"/>
  <c r="U180" i="4"/>
  <c r="T180" i="4"/>
  <c r="S180" i="4"/>
  <c r="R180" i="4"/>
  <c r="Q180" i="4"/>
  <c r="P180" i="4"/>
  <c r="O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E179" i="4"/>
  <c r="D179" i="4"/>
  <c r="C179" i="4"/>
  <c r="B179" i="4"/>
  <c r="W178" i="4"/>
  <c r="V178" i="4"/>
  <c r="U178" i="4"/>
  <c r="T178" i="4"/>
  <c r="S178" i="4"/>
  <c r="R178" i="4"/>
  <c r="P178" i="4"/>
  <c r="O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V177" i="4"/>
  <c r="U177" i="4"/>
  <c r="S177" i="4"/>
  <c r="R177" i="4"/>
  <c r="Q177" i="4"/>
  <c r="P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V176" i="4"/>
  <c r="T176" i="4"/>
  <c r="S176" i="4"/>
  <c r="R176" i="4"/>
  <c r="P176" i="4"/>
  <c r="N176" i="4"/>
  <c r="M176" i="4"/>
  <c r="L176" i="4"/>
  <c r="K176" i="4"/>
  <c r="J176" i="4"/>
  <c r="I176" i="4"/>
  <c r="H176" i="4"/>
  <c r="E176" i="4"/>
  <c r="D176" i="4"/>
  <c r="C176" i="4"/>
  <c r="B176" i="4"/>
  <c r="W175" i="4"/>
  <c r="V175" i="4"/>
  <c r="T175" i="4"/>
  <c r="S175" i="4"/>
  <c r="R175" i="4"/>
  <c r="Q175" i="4"/>
  <c r="P175" i="4"/>
  <c r="N175" i="4"/>
  <c r="M175" i="4"/>
  <c r="K175" i="4"/>
  <c r="J175" i="4"/>
  <c r="I175" i="4"/>
  <c r="G175" i="4"/>
  <c r="F175" i="4"/>
  <c r="E175" i="4"/>
  <c r="D175" i="4"/>
  <c r="C175" i="4"/>
  <c r="B175" i="4"/>
  <c r="S174" i="4"/>
  <c r="M161" i="4"/>
  <c r="R160" i="4"/>
  <c r="Q160" i="4"/>
  <c r="R158" i="4"/>
  <c r="Q158" i="4"/>
  <c r="D158" i="4"/>
  <c r="W155" i="4"/>
  <c r="O155" i="4"/>
  <c r="H155" i="4"/>
  <c r="K133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P125" i="4"/>
  <c r="M125" i="4"/>
  <c r="L125" i="4"/>
  <c r="K125" i="4"/>
  <c r="J125" i="4"/>
  <c r="H125" i="4"/>
  <c r="G125" i="4"/>
  <c r="E125" i="4"/>
  <c r="D125" i="4"/>
  <c r="C125" i="4"/>
  <c r="B125" i="4"/>
  <c r="W124" i="4"/>
  <c r="V124" i="4"/>
  <c r="U124" i="4"/>
  <c r="T124" i="4"/>
  <c r="S124" i="4"/>
  <c r="R124" i="4"/>
  <c r="Q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V122" i="4"/>
  <c r="U122" i="4"/>
  <c r="S122" i="4"/>
  <c r="P122" i="4"/>
  <c r="O122" i="4"/>
  <c r="N122" i="4"/>
  <c r="M122" i="4"/>
  <c r="L122" i="4"/>
  <c r="K122" i="4"/>
  <c r="H122" i="4"/>
  <c r="G122" i="4"/>
  <c r="F122" i="4"/>
  <c r="E122" i="4"/>
  <c r="D122" i="4"/>
  <c r="C122" i="4"/>
  <c r="B122" i="4"/>
  <c r="W121" i="4"/>
  <c r="V121" i="4"/>
  <c r="U121" i="4"/>
  <c r="T121" i="4"/>
  <c r="S121" i="4"/>
  <c r="R121" i="4"/>
  <c r="P121" i="4"/>
  <c r="N121" i="4"/>
  <c r="L121" i="4"/>
  <c r="J121" i="4"/>
  <c r="I121" i="4"/>
  <c r="H121" i="4"/>
  <c r="G121" i="4"/>
  <c r="E121" i="4"/>
  <c r="B121" i="4"/>
  <c r="W120" i="4"/>
  <c r="T120" i="4"/>
  <c r="S120" i="4"/>
  <c r="Q120" i="4"/>
  <c r="P120" i="4"/>
  <c r="M120" i="4"/>
  <c r="L120" i="4"/>
  <c r="K120" i="4"/>
  <c r="J120" i="4"/>
  <c r="I120" i="4"/>
  <c r="H120" i="4"/>
  <c r="G120" i="4"/>
  <c r="F120" i="4"/>
  <c r="D120" i="4"/>
  <c r="C120" i="4"/>
  <c r="B120" i="4"/>
  <c r="U119" i="4"/>
  <c r="S119" i="4"/>
  <c r="R119" i="4"/>
  <c r="Q119" i="4"/>
  <c r="O119" i="4"/>
  <c r="M119" i="4"/>
  <c r="L119" i="4"/>
  <c r="J119" i="4"/>
  <c r="I119" i="4"/>
  <c r="G119" i="4"/>
  <c r="F119" i="4"/>
  <c r="C119" i="4"/>
  <c r="B119" i="4"/>
  <c r="W118" i="4"/>
  <c r="V118" i="4"/>
  <c r="U118" i="4"/>
  <c r="T118" i="4"/>
  <c r="S118" i="4"/>
  <c r="O118" i="4"/>
  <c r="K118" i="4"/>
  <c r="J118" i="4"/>
  <c r="I118" i="4"/>
  <c r="D118" i="4"/>
  <c r="C118" i="4"/>
  <c r="W117" i="4"/>
  <c r="V117" i="4"/>
  <c r="S117" i="4"/>
  <c r="R117" i="4"/>
  <c r="Q117" i="4"/>
  <c r="P117" i="4"/>
  <c r="O117" i="4"/>
  <c r="N117" i="4"/>
  <c r="M117" i="4"/>
  <c r="L117" i="4"/>
  <c r="K117" i="4"/>
  <c r="J117" i="4"/>
  <c r="G117" i="4"/>
  <c r="O116" i="4"/>
  <c r="G115" i="4"/>
  <c r="Q113" i="4"/>
  <c r="W111" i="4"/>
  <c r="U111" i="4"/>
  <c r="T111" i="4"/>
  <c r="S111" i="4"/>
  <c r="R111" i="4"/>
  <c r="P111" i="4"/>
  <c r="O111" i="4"/>
  <c r="N111" i="4"/>
  <c r="J111" i="4"/>
  <c r="E111" i="4"/>
  <c r="D111" i="4"/>
  <c r="C111" i="4"/>
  <c r="B111" i="4"/>
  <c r="W107" i="4"/>
  <c r="R107" i="4"/>
  <c r="R106" i="4"/>
  <c r="Q106" i="4"/>
  <c r="N106" i="4"/>
  <c r="E106" i="4"/>
  <c r="B106" i="4"/>
  <c r="W103" i="4"/>
  <c r="T103" i="4"/>
  <c r="S103" i="4"/>
  <c r="G103" i="4"/>
  <c r="F103" i="4"/>
  <c r="E103" i="4"/>
  <c r="D103" i="4"/>
  <c r="C103" i="4"/>
  <c r="B103" i="4"/>
  <c r="W95" i="4"/>
  <c r="V95" i="4"/>
  <c r="V94" i="4" s="1"/>
  <c r="U95" i="4"/>
  <c r="T95" i="4"/>
  <c r="S95" i="4"/>
  <c r="R95" i="4"/>
  <c r="R94" i="4" s="1"/>
  <c r="Q95" i="4"/>
  <c r="Q94" i="4" s="1"/>
  <c r="P95" i="4"/>
  <c r="O95" i="4"/>
  <c r="O94" i="4" s="1"/>
  <c r="N95" i="4"/>
  <c r="N94" i="4" s="1"/>
  <c r="M95" i="4"/>
  <c r="L95" i="4"/>
  <c r="K95" i="4"/>
  <c r="J95" i="4"/>
  <c r="J94" i="4" s="1"/>
  <c r="I95" i="4"/>
  <c r="H95" i="4"/>
  <c r="G95" i="4"/>
  <c r="F95" i="4"/>
  <c r="E95" i="4"/>
  <c r="D95" i="4"/>
  <c r="C95" i="4"/>
  <c r="B95" i="4"/>
  <c r="B94" i="4" s="1"/>
  <c r="M88" i="4"/>
  <c r="P88" i="4"/>
  <c r="H88" i="4"/>
  <c r="G88" i="4"/>
  <c r="W94" i="4"/>
  <c r="I94" i="4"/>
  <c r="G94" i="4"/>
  <c r="F94" i="4"/>
  <c r="W78" i="4"/>
  <c r="V78" i="4"/>
  <c r="U78" i="4"/>
  <c r="U151" i="4" s="1"/>
  <c r="T78" i="4"/>
  <c r="S78" i="4"/>
  <c r="S151" i="4" s="1"/>
  <c r="R78" i="4"/>
  <c r="R151" i="4" s="1"/>
  <c r="Q78" i="4"/>
  <c r="P78" i="4"/>
  <c r="O78" i="4"/>
  <c r="N78" i="4"/>
  <c r="M78" i="4"/>
  <c r="M151" i="4" s="1"/>
  <c r="L78" i="4"/>
  <c r="K78" i="4"/>
  <c r="K151" i="4" s="1"/>
  <c r="J78" i="4"/>
  <c r="I78" i="4"/>
  <c r="H78" i="4"/>
  <c r="G78" i="4"/>
  <c r="F78" i="4"/>
  <c r="E78" i="4"/>
  <c r="D78" i="4"/>
  <c r="C78" i="4"/>
  <c r="C151" i="4" s="1"/>
  <c r="B78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H150" i="4" s="1"/>
  <c r="G77" i="4"/>
  <c r="F77" i="4"/>
  <c r="E77" i="4"/>
  <c r="D77" i="4"/>
  <c r="C77" i="4"/>
  <c r="C150" i="4" s="1"/>
  <c r="B77" i="4"/>
  <c r="W76" i="4"/>
  <c r="W149" i="4" s="1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I149" i="4" s="1"/>
  <c r="H76" i="4"/>
  <c r="G76" i="4"/>
  <c r="G149" i="4" s="1"/>
  <c r="F76" i="4"/>
  <c r="E76" i="4"/>
  <c r="D76" i="4"/>
  <c r="C76" i="4"/>
  <c r="B76" i="4"/>
  <c r="W75" i="4"/>
  <c r="W148" i="4" s="1"/>
  <c r="V75" i="4"/>
  <c r="U75" i="4"/>
  <c r="T75" i="4"/>
  <c r="T148" i="4" s="1"/>
  <c r="S75" i="4"/>
  <c r="R75" i="4"/>
  <c r="Q75" i="4"/>
  <c r="P75" i="4"/>
  <c r="O75" i="4"/>
  <c r="N75" i="4"/>
  <c r="M75" i="4"/>
  <c r="L75" i="4"/>
  <c r="L148" i="4" s="1"/>
  <c r="K75" i="4"/>
  <c r="J75" i="4"/>
  <c r="I75" i="4"/>
  <c r="H75" i="4"/>
  <c r="G75" i="4"/>
  <c r="G148" i="4" s="1"/>
  <c r="F75" i="4"/>
  <c r="E75" i="4"/>
  <c r="D75" i="4"/>
  <c r="D148" i="4" s="1"/>
  <c r="C75" i="4"/>
  <c r="C148" i="4" s="1"/>
  <c r="B75" i="4"/>
  <c r="W74" i="4"/>
  <c r="V74" i="4"/>
  <c r="U74" i="4"/>
  <c r="U147" i="4" s="1"/>
  <c r="T74" i="4"/>
  <c r="S74" i="4"/>
  <c r="S147" i="4" s="1"/>
  <c r="R74" i="4"/>
  <c r="R147" i="4" s="1"/>
  <c r="Q74" i="4"/>
  <c r="Q147" i="4" s="1"/>
  <c r="P74" i="4"/>
  <c r="O74" i="4"/>
  <c r="N74" i="4"/>
  <c r="M74" i="4"/>
  <c r="L74" i="4"/>
  <c r="K74" i="4"/>
  <c r="K147" i="4" s="1"/>
  <c r="J74" i="4"/>
  <c r="I74" i="4"/>
  <c r="H74" i="4"/>
  <c r="G74" i="4"/>
  <c r="F74" i="4"/>
  <c r="E74" i="4"/>
  <c r="D74" i="4"/>
  <c r="C74" i="4"/>
  <c r="B74" i="4"/>
  <c r="B147" i="4" s="1"/>
  <c r="W73" i="4"/>
  <c r="W146" i="4" s="1"/>
  <c r="V73" i="4"/>
  <c r="U73" i="4"/>
  <c r="T73" i="4"/>
  <c r="S73" i="4"/>
  <c r="R73" i="4"/>
  <c r="Q73" i="4"/>
  <c r="P73" i="4"/>
  <c r="P146" i="4" s="1"/>
  <c r="O73" i="4"/>
  <c r="N73" i="4"/>
  <c r="M73" i="4"/>
  <c r="L73" i="4"/>
  <c r="K73" i="4"/>
  <c r="J73" i="4"/>
  <c r="I73" i="4"/>
  <c r="H73" i="4"/>
  <c r="H146" i="4" s="1"/>
  <c r="G73" i="4"/>
  <c r="F73" i="4"/>
  <c r="E73" i="4"/>
  <c r="D73" i="4"/>
  <c r="C73" i="4"/>
  <c r="C146" i="4" s="1"/>
  <c r="B73" i="4"/>
  <c r="W72" i="4"/>
  <c r="V72" i="4"/>
  <c r="V145" i="4" s="1"/>
  <c r="U72" i="4"/>
  <c r="U145" i="4" s="1"/>
  <c r="R72" i="4"/>
  <c r="Q72" i="4"/>
  <c r="P72" i="4"/>
  <c r="N72" i="4"/>
  <c r="M72" i="4"/>
  <c r="J72" i="4"/>
  <c r="I72" i="4"/>
  <c r="I145" i="4" s="1"/>
  <c r="G72" i="4"/>
  <c r="G145" i="4" s="1"/>
  <c r="D72" i="4"/>
  <c r="C72" i="4"/>
  <c r="B72" i="4"/>
  <c r="W71" i="4"/>
  <c r="V71" i="4"/>
  <c r="U71" i="4"/>
  <c r="U144" i="4" s="1"/>
  <c r="T71" i="4"/>
  <c r="S71" i="4"/>
  <c r="S144" i="4" s="1"/>
  <c r="R71" i="4"/>
  <c r="Q71" i="4"/>
  <c r="P71" i="4"/>
  <c r="O71" i="4"/>
  <c r="O144" i="4" s="1"/>
  <c r="L71" i="4"/>
  <c r="K71" i="4"/>
  <c r="J71" i="4"/>
  <c r="H71" i="4"/>
  <c r="G71" i="4"/>
  <c r="E71" i="4"/>
  <c r="D71" i="4"/>
  <c r="D144" i="4" s="1"/>
  <c r="C71" i="4"/>
  <c r="C144" i="4" s="1"/>
  <c r="B71" i="4"/>
  <c r="B144" i="4" s="1"/>
  <c r="U70" i="4"/>
  <c r="U143" i="4" s="1"/>
  <c r="P70" i="4"/>
  <c r="O70" i="4"/>
  <c r="N70" i="4"/>
  <c r="M70" i="4"/>
  <c r="M143" i="4" s="1"/>
  <c r="L70" i="4"/>
  <c r="K70" i="4"/>
  <c r="J70" i="4"/>
  <c r="J143" i="4" s="1"/>
  <c r="I70" i="4"/>
  <c r="I143" i="4" s="1"/>
  <c r="F70" i="4"/>
  <c r="E70" i="4"/>
  <c r="D70" i="4"/>
  <c r="B70" i="4"/>
  <c r="K69" i="4"/>
  <c r="W68" i="4"/>
  <c r="W141" i="4" s="1"/>
  <c r="V68" i="4"/>
  <c r="V141" i="4" s="1"/>
  <c r="T68" i="4"/>
  <c r="T141" i="4" s="1"/>
  <c r="S68" i="4"/>
  <c r="R68" i="4"/>
  <c r="Q68" i="4"/>
  <c r="Q141" i="4" s="1"/>
  <c r="P68" i="4"/>
  <c r="O68" i="4"/>
  <c r="O141" i="4" s="1"/>
  <c r="L68" i="4"/>
  <c r="K68" i="4"/>
  <c r="I68" i="4"/>
  <c r="H68" i="4"/>
  <c r="D68" i="4"/>
  <c r="C68" i="4"/>
  <c r="B68" i="4"/>
  <c r="W67" i="4"/>
  <c r="V67" i="4"/>
  <c r="U67" i="4"/>
  <c r="T67" i="4"/>
  <c r="T140" i="4" s="1"/>
  <c r="P67" i="4"/>
  <c r="M67" i="4"/>
  <c r="M140" i="4" s="1"/>
  <c r="L67" i="4"/>
  <c r="L140" i="4" s="1"/>
  <c r="J67" i="4"/>
  <c r="J140" i="4" s="1"/>
  <c r="I67" i="4"/>
  <c r="F67" i="4"/>
  <c r="E67" i="4"/>
  <c r="C67" i="4"/>
  <c r="B67" i="4"/>
  <c r="T66" i="4"/>
  <c r="S66" i="4"/>
  <c r="R66" i="4"/>
  <c r="Q66" i="4"/>
  <c r="P66" i="4"/>
  <c r="O66" i="4"/>
  <c r="N66" i="4"/>
  <c r="K66" i="4"/>
  <c r="K139" i="4" s="1"/>
  <c r="H66" i="4"/>
  <c r="H139" i="4" s="1"/>
  <c r="G66" i="4"/>
  <c r="F66" i="4"/>
  <c r="E66" i="4"/>
  <c r="E139" i="4" s="1"/>
  <c r="C66" i="4"/>
  <c r="C139" i="4" s="1"/>
  <c r="W64" i="4"/>
  <c r="W137" i="4" s="1"/>
  <c r="V64" i="4"/>
  <c r="V137" i="4" s="1"/>
  <c r="U64" i="4"/>
  <c r="U137" i="4" s="1"/>
  <c r="T64" i="4"/>
  <c r="T137" i="4" s="1"/>
  <c r="S64" i="4"/>
  <c r="R64" i="4"/>
  <c r="Q64" i="4"/>
  <c r="Q137" i="4" s="1"/>
  <c r="P64" i="4"/>
  <c r="P137" i="4" s="1"/>
  <c r="O64" i="4"/>
  <c r="O137" i="4" s="1"/>
  <c r="M64" i="4"/>
  <c r="L64" i="4"/>
  <c r="K64" i="4"/>
  <c r="J64" i="4"/>
  <c r="G64" i="4"/>
  <c r="F64" i="4"/>
  <c r="B64" i="4"/>
  <c r="W63" i="4"/>
  <c r="V63" i="4"/>
  <c r="V136" i="4" s="1"/>
  <c r="U63" i="4"/>
  <c r="U136" i="4" s="1"/>
  <c r="T63" i="4"/>
  <c r="T136" i="4" s="1"/>
  <c r="S63" i="4"/>
  <c r="S136" i="4" s="1"/>
  <c r="R63" i="4"/>
  <c r="R136" i="4" s="1"/>
  <c r="Q63" i="4"/>
  <c r="P63" i="4"/>
  <c r="O63" i="4"/>
  <c r="O136" i="4" s="1"/>
  <c r="N63" i="4"/>
  <c r="N136" i="4" s="1"/>
  <c r="M63" i="4"/>
  <c r="M136" i="4" s="1"/>
  <c r="L63" i="4"/>
  <c r="L136" i="4" s="1"/>
  <c r="K63" i="4"/>
  <c r="K136" i="4" s="1"/>
  <c r="J63" i="4"/>
  <c r="J136" i="4" s="1"/>
  <c r="I63" i="4"/>
  <c r="G63" i="4"/>
  <c r="F63" i="4"/>
  <c r="E63" i="4"/>
  <c r="D63" i="4"/>
  <c r="C63" i="4"/>
  <c r="T62" i="4"/>
  <c r="K60" i="4"/>
  <c r="E60" i="4"/>
  <c r="E133" i="4" s="1"/>
  <c r="D60" i="4"/>
  <c r="D133" i="4" s="1"/>
  <c r="W59" i="4"/>
  <c r="S59" i="4"/>
  <c r="F59" i="4"/>
  <c r="E59" i="4"/>
  <c r="D59" i="4"/>
  <c r="B59" i="4"/>
  <c r="W58" i="4"/>
  <c r="V58" i="4"/>
  <c r="T58" i="4"/>
  <c r="S58" i="4"/>
  <c r="M58" i="4"/>
  <c r="U56" i="4"/>
  <c r="U131" i="4" s="1"/>
  <c r="T56" i="4"/>
  <c r="T131" i="4" s="1"/>
  <c r="S56" i="4"/>
  <c r="S131" i="4" s="1"/>
  <c r="R56" i="4"/>
  <c r="R131" i="4" s="1"/>
  <c r="N56" i="4"/>
  <c r="N131" i="4" s="1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H53" i="4"/>
  <c r="G53" i="4"/>
  <c r="F53" i="4"/>
  <c r="E53" i="4"/>
  <c r="D53" i="4"/>
  <c r="C53" i="4"/>
  <c r="B53" i="4"/>
  <c r="M52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L150" i="4" s="1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E149" i="4" s="1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F147" i="4" s="1"/>
  <c r="E22" i="4"/>
  <c r="D22" i="4"/>
  <c r="C22" i="4"/>
  <c r="B22" i="4"/>
  <c r="W21" i="4"/>
  <c r="V21" i="4"/>
  <c r="U21" i="4"/>
  <c r="T21" i="4"/>
  <c r="S21" i="4"/>
  <c r="R21" i="4"/>
  <c r="Q21" i="4"/>
  <c r="P21" i="4"/>
  <c r="O21" i="4"/>
  <c r="N21" i="4"/>
  <c r="M21" i="4"/>
  <c r="L21" i="4"/>
  <c r="L146" i="4" s="1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N143" i="4" s="1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U17" i="4"/>
  <c r="R17" i="4"/>
  <c r="P17" i="4"/>
  <c r="O17" i="4"/>
  <c r="M17" i="4"/>
  <c r="J17" i="4"/>
  <c r="I17" i="4"/>
  <c r="H17" i="4"/>
  <c r="G17" i="4"/>
  <c r="E17" i="4"/>
  <c r="D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B140" i="4" s="1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K137" i="4" s="1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U9" i="4"/>
  <c r="R9" i="4"/>
  <c r="Q9" i="4"/>
  <c r="N9" i="4"/>
  <c r="M9" i="4"/>
  <c r="F9" i="4"/>
  <c r="E9" i="4"/>
  <c r="C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J7" i="4"/>
  <c r="I7" i="4"/>
  <c r="F7" i="4"/>
  <c r="E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V5" i="4"/>
  <c r="N5" i="4"/>
  <c r="F5" i="4"/>
  <c r="E5" i="4"/>
  <c r="B5" i="4"/>
  <c r="W4" i="4"/>
  <c r="V4" i="4"/>
  <c r="U4" i="4"/>
  <c r="T4" i="4"/>
  <c r="S4" i="4"/>
  <c r="R4" i="4"/>
  <c r="N4" i="4"/>
  <c r="E4" i="4"/>
  <c r="C4" i="4"/>
  <c r="B4" i="4"/>
  <c r="A1" i="4"/>
  <c r="B34" i="2"/>
  <c r="B5" i="2"/>
  <c r="B30" i="2"/>
  <c r="B6" i="2"/>
  <c r="B4" i="2"/>
  <c r="B33" i="2"/>
  <c r="B24" i="2"/>
  <c r="B41" i="2"/>
  <c r="B58" i="2"/>
  <c r="B29" i="2"/>
  <c r="B54" i="2"/>
  <c r="B61" i="2"/>
  <c r="B13" i="2"/>
  <c r="B21" i="2"/>
  <c r="B39" i="2"/>
  <c r="B25" i="2"/>
  <c r="B59" i="2"/>
  <c r="B19" i="2"/>
  <c r="B45" i="2"/>
  <c r="B56" i="2"/>
  <c r="B43" i="2"/>
  <c r="B51" i="2"/>
  <c r="B20" i="2"/>
  <c r="B15" i="2"/>
  <c r="B9" i="2"/>
  <c r="B40" i="2"/>
  <c r="B8" i="2"/>
  <c r="B38" i="2"/>
  <c r="B14" i="2"/>
  <c r="B23" i="2"/>
  <c r="B28" i="2"/>
  <c r="B44" i="2"/>
  <c r="B53" i="2"/>
  <c r="B16" i="2"/>
  <c r="B26" i="2"/>
  <c r="B49" i="2"/>
  <c r="B35" i="2"/>
  <c r="B60" i="2"/>
  <c r="B18" i="2"/>
  <c r="B48" i="2"/>
  <c r="B31" i="2"/>
  <c r="B10" i="2"/>
  <c r="B11" i="2"/>
  <c r="B55" i="2"/>
  <c r="B36" i="2"/>
  <c r="B50" i="2"/>
  <c r="B46" i="2"/>
  <c r="L73" i="51" l="1"/>
  <c r="I73" i="51"/>
  <c r="O73" i="51"/>
  <c r="D104" i="51"/>
  <c r="M73" i="51"/>
  <c r="T73" i="51"/>
  <c r="Q73" i="51"/>
  <c r="W73" i="51"/>
  <c r="U73" i="51"/>
  <c r="F125" i="4"/>
  <c r="I125" i="4"/>
  <c r="D73" i="51"/>
  <c r="P73" i="50"/>
  <c r="S73" i="50"/>
  <c r="T73" i="50"/>
  <c r="O73" i="50"/>
  <c r="E80" i="50"/>
  <c r="W73" i="50"/>
  <c r="C73" i="50"/>
  <c r="D73" i="50"/>
  <c r="H73" i="50"/>
  <c r="L73" i="50"/>
  <c r="V87" i="49"/>
  <c r="P103" i="50"/>
  <c r="B73" i="49"/>
  <c r="W103" i="51"/>
  <c r="G105" i="51"/>
  <c r="J103" i="51"/>
  <c r="R103" i="51"/>
  <c r="C73" i="49"/>
  <c r="I73" i="49"/>
  <c r="D105" i="50"/>
  <c r="T104" i="51"/>
  <c r="V103" i="50"/>
  <c r="F105" i="50"/>
  <c r="F105" i="51"/>
  <c r="W103" i="50"/>
  <c r="G73" i="49"/>
  <c r="V105" i="51"/>
  <c r="K73" i="49"/>
  <c r="Q73" i="49"/>
  <c r="M103" i="50"/>
  <c r="U103" i="50"/>
  <c r="G104" i="50"/>
  <c r="O104" i="50"/>
  <c r="I103" i="51"/>
  <c r="O104" i="51"/>
  <c r="O73" i="49"/>
  <c r="W104" i="50"/>
  <c r="P104" i="51"/>
  <c r="K103" i="51"/>
  <c r="Q104" i="51"/>
  <c r="W105" i="51"/>
  <c r="P103" i="49"/>
  <c r="F103" i="50"/>
  <c r="L104" i="50"/>
  <c r="R105" i="50"/>
  <c r="Q105" i="50"/>
  <c r="B104" i="49"/>
  <c r="G103" i="50"/>
  <c r="S105" i="50"/>
  <c r="M103" i="51"/>
  <c r="S73" i="49"/>
  <c r="J104" i="49"/>
  <c r="H103" i="50"/>
  <c r="T105" i="50"/>
  <c r="J73" i="49"/>
  <c r="R104" i="49"/>
  <c r="O103" i="51"/>
  <c r="D105" i="49"/>
  <c r="J103" i="50"/>
  <c r="V105" i="50"/>
  <c r="P103" i="51"/>
  <c r="L105" i="49"/>
  <c r="K103" i="50"/>
  <c r="Q104" i="50"/>
  <c r="Q103" i="51"/>
  <c r="W104" i="51"/>
  <c r="W73" i="49"/>
  <c r="R73" i="49"/>
  <c r="F87" i="49"/>
  <c r="T105" i="49"/>
  <c r="R104" i="50"/>
  <c r="J151" i="4"/>
  <c r="F96" i="49"/>
  <c r="N96" i="49"/>
  <c r="V96" i="49"/>
  <c r="V151" i="4"/>
  <c r="N125" i="4"/>
  <c r="B151" i="4"/>
  <c r="O125" i="4"/>
  <c r="E151" i="4"/>
  <c r="G52" i="47"/>
  <c r="H52" i="47"/>
  <c r="J52" i="47"/>
  <c r="N52" i="47"/>
  <c r="O52" i="47"/>
  <c r="Q52" i="47"/>
  <c r="P52" i="47"/>
  <c r="I60" i="47"/>
  <c r="R52" i="47"/>
  <c r="V52" i="47"/>
  <c r="W52" i="47"/>
  <c r="P124" i="4"/>
  <c r="W52" i="46"/>
  <c r="P52" i="46"/>
  <c r="E52" i="46"/>
  <c r="G52" i="46"/>
  <c r="H52" i="46"/>
  <c r="I52" i="46"/>
  <c r="J52" i="46"/>
  <c r="B52" i="46"/>
  <c r="M52" i="46"/>
  <c r="O52" i="46"/>
  <c r="T52" i="45"/>
  <c r="Q52" i="45"/>
  <c r="R52" i="45"/>
  <c r="O60" i="45"/>
  <c r="P60" i="45"/>
  <c r="E52" i="45"/>
  <c r="L77" i="46"/>
  <c r="C52" i="45"/>
  <c r="O52" i="45"/>
  <c r="D52" i="45"/>
  <c r="M52" i="45"/>
  <c r="B52" i="45"/>
  <c r="N52" i="45"/>
  <c r="K52" i="45"/>
  <c r="Q77" i="47"/>
  <c r="L52" i="45"/>
  <c r="I52" i="45"/>
  <c r="U52" i="45"/>
  <c r="J52" i="45"/>
  <c r="V52" i="45"/>
  <c r="S52" i="45"/>
  <c r="J69" i="45"/>
  <c r="G69" i="45"/>
  <c r="H69" i="45"/>
  <c r="I69" i="45"/>
  <c r="I150" i="4"/>
  <c r="K150" i="4"/>
  <c r="C69" i="45"/>
  <c r="O69" i="45"/>
  <c r="P69" i="45"/>
  <c r="Q69" i="45"/>
  <c r="P150" i="4"/>
  <c r="Q150" i="4"/>
  <c r="S150" i="4"/>
  <c r="B69" i="45"/>
  <c r="N69" i="45"/>
  <c r="C63" i="43"/>
  <c r="V63" i="43"/>
  <c r="M63" i="43"/>
  <c r="B63" i="43"/>
  <c r="K63" i="43"/>
  <c r="I63" i="43"/>
  <c r="U63" i="43"/>
  <c r="F63" i="43"/>
  <c r="J63" i="43"/>
  <c r="S63" i="43"/>
  <c r="Q63" i="43"/>
  <c r="R63" i="43"/>
  <c r="E63" i="43"/>
  <c r="K63" i="42"/>
  <c r="W63" i="42"/>
  <c r="L63" i="42"/>
  <c r="L72" i="42"/>
  <c r="V63" i="42"/>
  <c r="S63" i="42"/>
  <c r="I63" i="42"/>
  <c r="T63" i="42"/>
  <c r="G63" i="42"/>
  <c r="H63" i="42"/>
  <c r="F63" i="42"/>
  <c r="C63" i="42"/>
  <c r="O63" i="42"/>
  <c r="D63" i="42"/>
  <c r="P63" i="42"/>
  <c r="F63" i="41"/>
  <c r="G63" i="41"/>
  <c r="S63" i="41"/>
  <c r="K90" i="42"/>
  <c r="E72" i="41"/>
  <c r="Q63" i="41"/>
  <c r="F72" i="41"/>
  <c r="C90" i="43"/>
  <c r="I90" i="42"/>
  <c r="N63" i="41"/>
  <c r="D63" i="41"/>
  <c r="Q90" i="42"/>
  <c r="O63" i="41"/>
  <c r="H90" i="43"/>
  <c r="I90" i="43"/>
  <c r="C63" i="41"/>
  <c r="K90" i="43"/>
  <c r="V63" i="41"/>
  <c r="L63" i="41"/>
  <c r="W63" i="41"/>
  <c r="F90" i="43"/>
  <c r="P90" i="43"/>
  <c r="N90" i="43"/>
  <c r="D90" i="41"/>
  <c r="D81" i="41" s="1"/>
  <c r="Q90" i="43"/>
  <c r="V90" i="43"/>
  <c r="K63" i="41"/>
  <c r="L90" i="41"/>
  <c r="L81" i="41" s="1"/>
  <c r="C90" i="42"/>
  <c r="S90" i="43"/>
  <c r="D90" i="42"/>
  <c r="T90" i="41"/>
  <c r="E90" i="42"/>
  <c r="T63" i="41"/>
  <c r="F90" i="42"/>
  <c r="I63" i="41"/>
  <c r="T81" i="41"/>
  <c r="U81" i="41"/>
  <c r="V149" i="4"/>
  <c r="H81" i="41"/>
  <c r="G81" i="41"/>
  <c r="P81" i="41"/>
  <c r="E81" i="41"/>
  <c r="F149" i="4"/>
  <c r="O81" i="41"/>
  <c r="M81" i="41"/>
  <c r="W81" i="41"/>
  <c r="N149" i="4"/>
  <c r="O149" i="4"/>
  <c r="Q149" i="4"/>
  <c r="I51" i="39"/>
  <c r="B51" i="39"/>
  <c r="K51" i="39"/>
  <c r="R51" i="39"/>
  <c r="S51" i="39"/>
  <c r="I80" i="39"/>
  <c r="T51" i="39"/>
  <c r="G51" i="39"/>
  <c r="J122" i="4"/>
  <c r="D51" i="39"/>
  <c r="E51" i="39"/>
  <c r="E60" i="39"/>
  <c r="F60" i="39"/>
  <c r="H51" i="39"/>
  <c r="C51" i="39"/>
  <c r="Q122" i="4"/>
  <c r="R122" i="4"/>
  <c r="L51" i="39"/>
  <c r="T122" i="4"/>
  <c r="M51" i="39"/>
  <c r="D51" i="38"/>
  <c r="P51" i="38"/>
  <c r="B51" i="38"/>
  <c r="E51" i="38"/>
  <c r="K51" i="38"/>
  <c r="L51" i="38"/>
  <c r="U60" i="38"/>
  <c r="I51" i="38"/>
  <c r="T57" i="38"/>
  <c r="J51" i="38"/>
  <c r="H51" i="38"/>
  <c r="M51" i="38"/>
  <c r="S51" i="38"/>
  <c r="T51" i="38"/>
  <c r="Q51" i="38"/>
  <c r="R51" i="38"/>
  <c r="S78" i="38"/>
  <c r="C80" i="38"/>
  <c r="U51" i="38"/>
  <c r="U51" i="37"/>
  <c r="B51" i="37"/>
  <c r="N51" i="37"/>
  <c r="W51" i="37"/>
  <c r="O51" i="37"/>
  <c r="O63" i="37"/>
  <c r="H60" i="37"/>
  <c r="F78" i="37"/>
  <c r="I60" i="37"/>
  <c r="G78" i="37"/>
  <c r="J78" i="37"/>
  <c r="D78" i="39"/>
  <c r="L78" i="39"/>
  <c r="C57" i="37"/>
  <c r="N78" i="37"/>
  <c r="E78" i="39"/>
  <c r="M79" i="39"/>
  <c r="T60" i="37"/>
  <c r="J51" i="37"/>
  <c r="N79" i="39"/>
  <c r="E51" i="37"/>
  <c r="H79" i="38"/>
  <c r="S57" i="37"/>
  <c r="D78" i="38"/>
  <c r="K78" i="39"/>
  <c r="H51" i="37"/>
  <c r="I79" i="37"/>
  <c r="R80" i="38"/>
  <c r="M78" i="39"/>
  <c r="G78" i="38"/>
  <c r="M79" i="38"/>
  <c r="S80" i="38"/>
  <c r="N79" i="38"/>
  <c r="R51" i="37"/>
  <c r="O78" i="38"/>
  <c r="V79" i="39"/>
  <c r="M51" i="37"/>
  <c r="G80" i="38"/>
  <c r="W79" i="39"/>
  <c r="C80" i="37"/>
  <c r="K78" i="38"/>
  <c r="Q79" i="38"/>
  <c r="P80" i="38"/>
  <c r="L78" i="38"/>
  <c r="P51" i="37"/>
  <c r="F51" i="37"/>
  <c r="S79" i="38"/>
  <c r="S148" i="4"/>
  <c r="U148" i="4"/>
  <c r="I122" i="4"/>
  <c r="K148" i="4"/>
  <c r="M148" i="4"/>
  <c r="O148" i="4"/>
  <c r="W72" i="37"/>
  <c r="E148" i="4"/>
  <c r="W122" i="4"/>
  <c r="K51" i="35"/>
  <c r="T51" i="35"/>
  <c r="P51" i="35"/>
  <c r="M51" i="35"/>
  <c r="R51" i="35"/>
  <c r="S51" i="35"/>
  <c r="I51" i="35"/>
  <c r="H79" i="35"/>
  <c r="R80" i="35"/>
  <c r="V51" i="35"/>
  <c r="F121" i="4"/>
  <c r="N51" i="35"/>
  <c r="L63" i="35"/>
  <c r="E51" i="35"/>
  <c r="Q51" i="35"/>
  <c r="J60" i="35"/>
  <c r="K121" i="4"/>
  <c r="M121" i="4"/>
  <c r="C51" i="35"/>
  <c r="O121" i="4"/>
  <c r="F51" i="35"/>
  <c r="L51" i="35"/>
  <c r="Q121" i="4"/>
  <c r="G51" i="34"/>
  <c r="C51" i="34"/>
  <c r="O51" i="34"/>
  <c r="E51" i="34"/>
  <c r="F51" i="34"/>
  <c r="H51" i="34"/>
  <c r="Q80" i="34"/>
  <c r="K51" i="34"/>
  <c r="W51" i="34"/>
  <c r="M51" i="34"/>
  <c r="L78" i="34"/>
  <c r="P51" i="34"/>
  <c r="S51" i="34"/>
  <c r="V79" i="34"/>
  <c r="P51" i="33"/>
  <c r="K78" i="33"/>
  <c r="K78" i="34"/>
  <c r="W80" i="34"/>
  <c r="G51" i="33"/>
  <c r="S51" i="33"/>
  <c r="W63" i="33"/>
  <c r="S78" i="33"/>
  <c r="P60" i="33"/>
  <c r="N51" i="33"/>
  <c r="U60" i="33"/>
  <c r="O57" i="33"/>
  <c r="S57" i="33"/>
  <c r="T78" i="35"/>
  <c r="T78" i="34"/>
  <c r="H80" i="35"/>
  <c r="V51" i="33"/>
  <c r="H80" i="34"/>
  <c r="O51" i="33"/>
  <c r="L78" i="35"/>
  <c r="R79" i="35"/>
  <c r="W51" i="33"/>
  <c r="F79" i="34"/>
  <c r="H51" i="33"/>
  <c r="N78" i="35"/>
  <c r="C78" i="34"/>
  <c r="P78" i="35"/>
  <c r="U51" i="33"/>
  <c r="K51" i="33"/>
  <c r="D78" i="34"/>
  <c r="P80" i="34"/>
  <c r="C63" i="33"/>
  <c r="F51" i="33"/>
  <c r="G80" i="34"/>
  <c r="B80" i="35"/>
  <c r="H63" i="33"/>
  <c r="D80" i="35"/>
  <c r="C51" i="33"/>
  <c r="N79" i="34"/>
  <c r="I147" i="4"/>
  <c r="J147" i="4"/>
  <c r="M147" i="4"/>
  <c r="C121" i="4"/>
  <c r="C147" i="4"/>
  <c r="E147" i="4"/>
  <c r="D121" i="4"/>
  <c r="K84" i="31"/>
  <c r="U84" i="31"/>
  <c r="Q84" i="31"/>
  <c r="S84" i="31"/>
  <c r="V84" i="31"/>
  <c r="S119" i="31"/>
  <c r="I123" i="31"/>
  <c r="N120" i="4"/>
  <c r="E84" i="31"/>
  <c r="R84" i="31"/>
  <c r="R120" i="4"/>
  <c r="H84" i="31"/>
  <c r="B84" i="31"/>
  <c r="C84" i="31"/>
  <c r="U120" i="4"/>
  <c r="V120" i="4"/>
  <c r="F84" i="31"/>
  <c r="M84" i="31"/>
  <c r="I84" i="31"/>
  <c r="Q122" i="31"/>
  <c r="P84" i="31"/>
  <c r="K84" i="30"/>
  <c r="R84" i="30"/>
  <c r="N84" i="30"/>
  <c r="U84" i="30"/>
  <c r="V123" i="30"/>
  <c r="P84" i="30"/>
  <c r="S84" i="30"/>
  <c r="D84" i="30"/>
  <c r="G84" i="30"/>
  <c r="W84" i="30"/>
  <c r="B84" i="30"/>
  <c r="E84" i="30"/>
  <c r="C84" i="30"/>
  <c r="D122" i="30"/>
  <c r="J84" i="30"/>
  <c r="W119" i="30"/>
  <c r="M84" i="30"/>
  <c r="N123" i="30"/>
  <c r="H84" i="30"/>
  <c r="T84" i="30"/>
  <c r="I84" i="30"/>
  <c r="D84" i="29"/>
  <c r="E122" i="30"/>
  <c r="E84" i="29"/>
  <c r="Q84" i="29"/>
  <c r="O84" i="29"/>
  <c r="J84" i="29"/>
  <c r="K84" i="29"/>
  <c r="L84" i="29"/>
  <c r="M84" i="29"/>
  <c r="F94" i="29"/>
  <c r="U113" i="29"/>
  <c r="N84" i="29"/>
  <c r="T84" i="29"/>
  <c r="U94" i="29"/>
  <c r="V94" i="29"/>
  <c r="W84" i="29"/>
  <c r="S84" i="29"/>
  <c r="U84" i="29"/>
  <c r="I99" i="29"/>
  <c r="V84" i="29"/>
  <c r="W99" i="29"/>
  <c r="P84" i="29"/>
  <c r="D90" i="29"/>
  <c r="G84" i="29"/>
  <c r="G90" i="29"/>
  <c r="B84" i="29"/>
  <c r="H84" i="29"/>
  <c r="S90" i="29"/>
  <c r="N146" i="4"/>
  <c r="O146" i="4"/>
  <c r="Q146" i="4"/>
  <c r="S146" i="4"/>
  <c r="P113" i="29"/>
  <c r="V146" i="4"/>
  <c r="O120" i="4"/>
  <c r="M30" i="4"/>
  <c r="F146" i="4"/>
  <c r="D39" i="4"/>
  <c r="E113" i="29"/>
  <c r="K30" i="4"/>
  <c r="G146" i="4"/>
  <c r="I146" i="4"/>
  <c r="K146" i="4"/>
  <c r="E120" i="4"/>
  <c r="E75" i="24"/>
  <c r="E172" i="4" s="1"/>
  <c r="Q77" i="24"/>
  <c r="Q174" i="4" s="1"/>
  <c r="V57" i="24"/>
  <c r="V116" i="4" s="1"/>
  <c r="V110" i="27"/>
  <c r="G57" i="24"/>
  <c r="G116" i="4" s="1"/>
  <c r="W98" i="27"/>
  <c r="J75" i="24"/>
  <c r="J172" i="4" s="1"/>
  <c r="P76" i="24"/>
  <c r="P173" i="4" s="1"/>
  <c r="V77" i="24"/>
  <c r="V174" i="4" s="1"/>
  <c r="L98" i="27"/>
  <c r="M110" i="27"/>
  <c r="F126" i="27"/>
  <c r="B110" i="27"/>
  <c r="H110" i="27"/>
  <c r="Q98" i="27"/>
  <c r="T117" i="4"/>
  <c r="D57" i="24"/>
  <c r="D116" i="4" s="1"/>
  <c r="J57" i="24"/>
  <c r="J116" i="4" s="1"/>
  <c r="D126" i="27"/>
  <c r="S98" i="27"/>
  <c r="F110" i="27"/>
  <c r="T98" i="27"/>
  <c r="V98" i="27"/>
  <c r="G126" i="27"/>
  <c r="S126" i="27"/>
  <c r="I110" i="27"/>
  <c r="U110" i="27"/>
  <c r="H126" i="27"/>
  <c r="N126" i="27"/>
  <c r="G98" i="27"/>
  <c r="J110" i="27"/>
  <c r="P110" i="27"/>
  <c r="I126" i="27"/>
  <c r="F77" i="24"/>
  <c r="F174" i="4" s="1"/>
  <c r="G77" i="24"/>
  <c r="G174" i="4" s="1"/>
  <c r="L126" i="27"/>
  <c r="N110" i="27"/>
  <c r="E119" i="4"/>
  <c r="D117" i="4"/>
  <c r="E76" i="24"/>
  <c r="E173" i="4" s="1"/>
  <c r="O126" i="27"/>
  <c r="J76" i="24"/>
  <c r="J173" i="4" s="1"/>
  <c r="Q110" i="27"/>
  <c r="G110" i="27"/>
  <c r="P126" i="27"/>
  <c r="V126" i="27"/>
  <c r="C98" i="27"/>
  <c r="O98" i="27"/>
  <c r="R110" i="27"/>
  <c r="Q126" i="27"/>
  <c r="B75" i="24"/>
  <c r="B172" i="4" s="1"/>
  <c r="N77" i="24"/>
  <c r="N174" i="4" s="1"/>
  <c r="S57" i="24"/>
  <c r="S116" i="4" s="1"/>
  <c r="D98" i="27"/>
  <c r="K98" i="27"/>
  <c r="T126" i="26"/>
  <c r="L98" i="26"/>
  <c r="D110" i="26"/>
  <c r="F153" i="26"/>
  <c r="F116" i="26"/>
  <c r="P154" i="26"/>
  <c r="H126" i="26"/>
  <c r="V98" i="26"/>
  <c r="B110" i="26"/>
  <c r="C110" i="26"/>
  <c r="O110" i="26"/>
  <c r="R98" i="26"/>
  <c r="L110" i="26"/>
  <c r="U98" i="26"/>
  <c r="K98" i="26"/>
  <c r="H110" i="26"/>
  <c r="C126" i="26"/>
  <c r="D126" i="26"/>
  <c r="J110" i="26"/>
  <c r="I98" i="26"/>
  <c r="K110" i="26"/>
  <c r="W110" i="26"/>
  <c r="L122" i="26"/>
  <c r="N126" i="26"/>
  <c r="F98" i="26"/>
  <c r="V105" i="26"/>
  <c r="T110" i="26"/>
  <c r="I126" i="26"/>
  <c r="S98" i="26"/>
  <c r="W105" i="26"/>
  <c r="B98" i="26"/>
  <c r="P110" i="26"/>
  <c r="K126" i="26"/>
  <c r="L126" i="26"/>
  <c r="D98" i="26"/>
  <c r="R110" i="26"/>
  <c r="S126" i="26"/>
  <c r="E98" i="26"/>
  <c r="Q98" i="26"/>
  <c r="S110" i="26"/>
  <c r="I110" i="26"/>
  <c r="N98" i="26"/>
  <c r="G126" i="26"/>
  <c r="G110" i="26"/>
  <c r="W76" i="24"/>
  <c r="W173" i="4" s="1"/>
  <c r="E110" i="25"/>
  <c r="H152" i="26"/>
  <c r="L67" i="24"/>
  <c r="C126" i="25"/>
  <c r="P156" i="25"/>
  <c r="R152" i="26"/>
  <c r="F98" i="25"/>
  <c r="C105" i="25"/>
  <c r="G110" i="25"/>
  <c r="Q156" i="25"/>
  <c r="S156" i="25"/>
  <c r="W98" i="25"/>
  <c r="D105" i="25"/>
  <c r="T110" i="25"/>
  <c r="N156" i="25"/>
  <c r="P153" i="26"/>
  <c r="F105" i="25"/>
  <c r="R126" i="25"/>
  <c r="C98" i="25"/>
  <c r="K105" i="25"/>
  <c r="G126" i="25"/>
  <c r="H152" i="25"/>
  <c r="D156" i="25"/>
  <c r="P152" i="25"/>
  <c r="H69" i="24"/>
  <c r="N105" i="25"/>
  <c r="M153" i="26"/>
  <c r="M110" i="25"/>
  <c r="B143" i="26"/>
  <c r="R153" i="25"/>
  <c r="O153" i="26"/>
  <c r="N98" i="25"/>
  <c r="D154" i="25"/>
  <c r="V154" i="26"/>
  <c r="F110" i="25"/>
  <c r="N126" i="25"/>
  <c r="D126" i="25"/>
  <c r="P143" i="25"/>
  <c r="F143" i="26"/>
  <c r="K98" i="25"/>
  <c r="O126" i="25"/>
  <c r="F156" i="25"/>
  <c r="G143" i="26"/>
  <c r="O143" i="26"/>
  <c r="H143" i="26"/>
  <c r="N152" i="26"/>
  <c r="G98" i="25"/>
  <c r="D110" i="25"/>
  <c r="M119" i="25"/>
  <c r="O152" i="26"/>
  <c r="U110" i="25"/>
  <c r="P119" i="25"/>
  <c r="B126" i="25"/>
  <c r="J143" i="26"/>
  <c r="V153" i="26"/>
  <c r="I98" i="25"/>
  <c r="U119" i="25"/>
  <c r="S126" i="25"/>
  <c r="V98" i="25"/>
  <c r="W110" i="25"/>
  <c r="L143" i="26"/>
  <c r="N110" i="25"/>
  <c r="U126" i="25"/>
  <c r="V126" i="25"/>
  <c r="N143" i="26"/>
  <c r="D154" i="26"/>
  <c r="S98" i="25"/>
  <c r="W126" i="25"/>
  <c r="R70" i="4"/>
  <c r="R143" i="4" s="1"/>
  <c r="F72" i="4"/>
  <c r="F145" i="4" s="1"/>
  <c r="P143" i="26"/>
  <c r="V152" i="26"/>
  <c r="U75" i="24"/>
  <c r="U172" i="4" s="1"/>
  <c r="O98" i="25"/>
  <c r="L110" i="25"/>
  <c r="K152" i="27"/>
  <c r="H144" i="4"/>
  <c r="B76" i="24"/>
  <c r="B173" i="4" s="1"/>
  <c r="J116" i="25"/>
  <c r="J126" i="25"/>
  <c r="R143" i="26"/>
  <c r="B153" i="26"/>
  <c r="H154" i="26"/>
  <c r="Q98" i="25"/>
  <c r="P98" i="25"/>
  <c r="I110" i="25"/>
  <c r="T143" i="26"/>
  <c r="D153" i="26"/>
  <c r="J154" i="26"/>
  <c r="R145" i="4"/>
  <c r="L76" i="24"/>
  <c r="L173" i="4" s="1"/>
  <c r="U143" i="26"/>
  <c r="E153" i="26"/>
  <c r="N3" i="4"/>
  <c r="N128" i="4" s="1"/>
  <c r="N17" i="4"/>
  <c r="V17" i="4"/>
  <c r="V3" i="4"/>
  <c r="V128" i="4" s="1"/>
  <c r="K142" i="4"/>
  <c r="J144" i="4"/>
  <c r="L144" i="4"/>
  <c r="G70" i="4"/>
  <c r="G143" i="4" s="1"/>
  <c r="M71" i="4"/>
  <c r="M144" i="4" s="1"/>
  <c r="H70" i="4"/>
  <c r="H143" i="4" s="1"/>
  <c r="N71" i="4"/>
  <c r="T72" i="4"/>
  <c r="T145" i="4" s="1"/>
  <c r="F75" i="24"/>
  <c r="F172" i="4" s="1"/>
  <c r="R77" i="24"/>
  <c r="R174" i="4" s="1"/>
  <c r="F69" i="24"/>
  <c r="R75" i="24"/>
  <c r="R172" i="4" s="1"/>
  <c r="O156" i="25"/>
  <c r="S75" i="24"/>
  <c r="S172" i="4" s="1"/>
  <c r="K143" i="4"/>
  <c r="W145" i="4"/>
  <c r="R144" i="4"/>
  <c r="K74" i="24"/>
  <c r="K171" i="4" s="1"/>
  <c r="T144" i="4"/>
  <c r="B57" i="24"/>
  <c r="B116" i="4" s="1"/>
  <c r="G76" i="24"/>
  <c r="G173" i="4" s="1"/>
  <c r="U156" i="25"/>
  <c r="T136" i="25"/>
  <c r="P143" i="4"/>
  <c r="L57" i="24"/>
  <c r="L116" i="4" s="1"/>
  <c r="J67" i="24"/>
  <c r="V69" i="24"/>
  <c r="W156" i="25"/>
  <c r="P30" i="4"/>
  <c r="Q143" i="4"/>
  <c r="W144" i="4"/>
  <c r="K67" i="24"/>
  <c r="W69" i="24"/>
  <c r="M76" i="24"/>
  <c r="M173" i="4" s="1"/>
  <c r="O76" i="24"/>
  <c r="O173" i="4" s="1"/>
  <c r="R30" i="4"/>
  <c r="S143" i="4"/>
  <c r="M67" i="24"/>
  <c r="R76" i="24"/>
  <c r="R173" i="4" s="1"/>
  <c r="D145" i="4"/>
  <c r="T76" i="24"/>
  <c r="T173" i="4" s="1"/>
  <c r="S52" i="24"/>
  <c r="C77" i="24"/>
  <c r="C174" i="4" s="1"/>
  <c r="C57" i="24"/>
  <c r="C116" i="4" s="1"/>
  <c r="S67" i="24"/>
  <c r="U76" i="24"/>
  <c r="U173" i="4" s="1"/>
  <c r="L156" i="25"/>
  <c r="T75" i="24"/>
  <c r="T172" i="4" s="1"/>
  <c r="T67" i="24"/>
  <c r="B145" i="4"/>
  <c r="D77" i="24"/>
  <c r="D174" i="4" s="1"/>
  <c r="V75" i="24"/>
  <c r="V172" i="4" s="1"/>
  <c r="F57" i="24"/>
  <c r="F116" i="4" s="1"/>
  <c r="W75" i="24"/>
  <c r="W172" i="4" s="1"/>
  <c r="V156" i="25"/>
  <c r="D52" i="24"/>
  <c r="H77" i="24"/>
  <c r="H174" i="4" s="1"/>
  <c r="H57" i="24"/>
  <c r="H116" i="4" s="1"/>
  <c r="E156" i="25"/>
  <c r="G52" i="24"/>
  <c r="I57" i="24"/>
  <c r="I116" i="4" s="1"/>
  <c r="U57" i="24"/>
  <c r="U116" i="4" s="1"/>
  <c r="D136" i="25"/>
  <c r="E144" i="4"/>
  <c r="L72" i="4"/>
  <c r="L145" i="4" s="1"/>
  <c r="E3" i="4"/>
  <c r="E128" i="4" s="1"/>
  <c r="L52" i="24"/>
  <c r="J77" i="24"/>
  <c r="J174" i="4" s="1"/>
  <c r="G156" i="25"/>
  <c r="O52" i="24"/>
  <c r="K77" i="24"/>
  <c r="K174" i="4" s="1"/>
  <c r="K57" i="24"/>
  <c r="K116" i="4" s="1"/>
  <c r="C75" i="24"/>
  <c r="C172" i="4" s="1"/>
  <c r="H156" i="25"/>
  <c r="T156" i="25"/>
  <c r="T52" i="24"/>
  <c r="F76" i="24"/>
  <c r="F173" i="4" s="1"/>
  <c r="R57" i="24"/>
  <c r="R116" i="4" s="1"/>
  <c r="N68" i="24"/>
  <c r="I156" i="25"/>
  <c r="G144" i="4"/>
  <c r="M145" i="4"/>
  <c r="B143" i="4"/>
  <c r="N145" i="4"/>
  <c r="W52" i="24"/>
  <c r="H75" i="24"/>
  <c r="H172" i="4" s="1"/>
  <c r="T77" i="24"/>
  <c r="T174" i="4" s="1"/>
  <c r="H76" i="24"/>
  <c r="H173" i="4" s="1"/>
  <c r="N57" i="24"/>
  <c r="N116" i="4" s="1"/>
  <c r="E143" i="4"/>
  <c r="K144" i="4"/>
  <c r="Q145" i="4"/>
  <c r="C52" i="24"/>
  <c r="I76" i="24"/>
  <c r="I173" i="4" s="1"/>
  <c r="K75" i="24"/>
  <c r="K172" i="4" s="1"/>
  <c r="D75" i="24"/>
  <c r="D172" i="4" s="1"/>
  <c r="P77" i="24"/>
  <c r="P174" i="4" s="1"/>
  <c r="P57" i="24"/>
  <c r="P116" i="4" s="1"/>
  <c r="V68" i="24"/>
  <c r="M156" i="25"/>
  <c r="S72" i="4"/>
  <c r="S145" i="4" s="1"/>
  <c r="Q57" i="24"/>
  <c r="Q116" i="4" s="1"/>
  <c r="P75" i="24"/>
  <c r="P172" i="4" s="1"/>
  <c r="L136" i="25"/>
  <c r="F171" i="23"/>
  <c r="F62" i="20"/>
  <c r="F115" i="4" s="1"/>
  <c r="L137" i="23"/>
  <c r="L60" i="20"/>
  <c r="L113" i="4" s="1"/>
  <c r="T137" i="23"/>
  <c r="T60" i="20"/>
  <c r="T113" i="4" s="1"/>
  <c r="D137" i="23"/>
  <c r="D60" i="20"/>
  <c r="D113" i="4" s="1"/>
  <c r="W175" i="23"/>
  <c r="W62" i="20"/>
  <c r="W115" i="4" s="1"/>
  <c r="O79" i="20"/>
  <c r="O170" i="4" s="1"/>
  <c r="U62" i="20"/>
  <c r="U115" i="4" s="1"/>
  <c r="Q48" i="23"/>
  <c r="M99" i="23"/>
  <c r="N99" i="23"/>
  <c r="L77" i="20"/>
  <c r="L168" i="4" s="1"/>
  <c r="Q99" i="23"/>
  <c r="Q62" i="20" s="1"/>
  <c r="Q115" i="4" s="1"/>
  <c r="E5" i="23"/>
  <c r="F5" i="23"/>
  <c r="F143" i="23" s="1"/>
  <c r="U57" i="20"/>
  <c r="U56" i="20" s="1"/>
  <c r="I5" i="23"/>
  <c r="M5" i="23"/>
  <c r="U60" i="20"/>
  <c r="U113" i="4" s="1"/>
  <c r="N5" i="23"/>
  <c r="M48" i="23"/>
  <c r="E157" i="23"/>
  <c r="D165" i="22"/>
  <c r="U146" i="22"/>
  <c r="H165" i="22"/>
  <c r="N132" i="22"/>
  <c r="F146" i="22"/>
  <c r="O132" i="22"/>
  <c r="K165" i="22"/>
  <c r="L165" i="22"/>
  <c r="S165" i="22"/>
  <c r="R132" i="22"/>
  <c r="J146" i="22"/>
  <c r="P146" i="22"/>
  <c r="C132" i="22"/>
  <c r="L132" i="22"/>
  <c r="P165" i="22"/>
  <c r="V132" i="22"/>
  <c r="N146" i="22"/>
  <c r="W165" i="22"/>
  <c r="M132" i="22"/>
  <c r="T165" i="22"/>
  <c r="R146" i="22"/>
  <c r="K132" i="22"/>
  <c r="T132" i="22"/>
  <c r="C165" i="22"/>
  <c r="B132" i="22"/>
  <c r="V146" i="22"/>
  <c r="U132" i="22"/>
  <c r="E146" i="22"/>
  <c r="F132" i="22"/>
  <c r="G165" i="22"/>
  <c r="G132" i="22"/>
  <c r="S132" i="22"/>
  <c r="V183" i="21"/>
  <c r="I66" i="4"/>
  <c r="I139" i="4" s="1"/>
  <c r="T146" i="21"/>
  <c r="S165" i="21"/>
  <c r="I51" i="20"/>
  <c r="I65" i="4" s="1"/>
  <c r="U146" i="21"/>
  <c r="J165" i="21"/>
  <c r="I153" i="21"/>
  <c r="K213" i="22"/>
  <c r="J68" i="4"/>
  <c r="J153" i="21"/>
  <c r="W165" i="21"/>
  <c r="U79" i="20"/>
  <c r="U170" i="4" s="1"/>
  <c r="P146" i="21"/>
  <c r="E201" i="22"/>
  <c r="H132" i="21"/>
  <c r="E165" i="21"/>
  <c r="B141" i="21"/>
  <c r="B132" i="21" s="1"/>
  <c r="B146" i="21"/>
  <c r="E141" i="21"/>
  <c r="D146" i="21"/>
  <c r="C165" i="21"/>
  <c r="M51" i="20"/>
  <c r="M65" i="4" s="1"/>
  <c r="M138" i="4" s="1"/>
  <c r="I141" i="21"/>
  <c r="E146" i="21"/>
  <c r="K146" i="21"/>
  <c r="G146" i="21"/>
  <c r="Q171" i="21"/>
  <c r="G160" i="21"/>
  <c r="U171" i="21"/>
  <c r="K203" i="22"/>
  <c r="W213" i="22"/>
  <c r="U68" i="4"/>
  <c r="U141" i="4" s="1"/>
  <c r="K67" i="4"/>
  <c r="K140" i="4" s="1"/>
  <c r="P51" i="20"/>
  <c r="P65" i="4" s="1"/>
  <c r="P138" i="4" s="1"/>
  <c r="P132" i="21"/>
  <c r="H146" i="21"/>
  <c r="K160" i="21"/>
  <c r="G165" i="21"/>
  <c r="M165" i="21"/>
  <c r="Q132" i="21"/>
  <c r="N165" i="21"/>
  <c r="U141" i="21"/>
  <c r="J146" i="21"/>
  <c r="E157" i="21"/>
  <c r="S160" i="21"/>
  <c r="E192" i="22"/>
  <c r="F157" i="21"/>
  <c r="W160" i="21"/>
  <c r="C201" i="22"/>
  <c r="I202" i="22"/>
  <c r="M192" i="22"/>
  <c r="L141" i="4"/>
  <c r="N67" i="4"/>
  <c r="N140" i="4" s="1"/>
  <c r="O67" i="4"/>
  <c r="O140" i="4" s="1"/>
  <c r="L146" i="21"/>
  <c r="I157" i="21"/>
  <c r="K165" i="21"/>
  <c r="U192" i="22"/>
  <c r="O71" i="20"/>
  <c r="M146" i="21"/>
  <c r="S146" i="21"/>
  <c r="M157" i="21"/>
  <c r="B165" i="21"/>
  <c r="Q67" i="4"/>
  <c r="Q157" i="21"/>
  <c r="U157" i="21"/>
  <c r="S203" i="22"/>
  <c r="C213" i="22"/>
  <c r="H51" i="20"/>
  <c r="H65" i="4" s="1"/>
  <c r="H138" i="4" s="1"/>
  <c r="V146" i="21"/>
  <c r="O165" i="21"/>
  <c r="U165" i="21"/>
  <c r="W146" i="21"/>
  <c r="V165" i="21"/>
  <c r="T77" i="20"/>
  <c r="T168" i="4" s="1"/>
  <c r="U77" i="20"/>
  <c r="U168" i="4" s="1"/>
  <c r="M69" i="20"/>
  <c r="U51" i="20"/>
  <c r="U65" i="4" s="1"/>
  <c r="I183" i="23"/>
  <c r="P69" i="20"/>
  <c r="U140" i="4"/>
  <c r="E183" i="21"/>
  <c r="P139" i="4"/>
  <c r="Q139" i="4"/>
  <c r="W140" i="4"/>
  <c r="U78" i="20"/>
  <c r="U169" i="4" s="1"/>
  <c r="R139" i="4"/>
  <c r="E78" i="20"/>
  <c r="E169" i="4" s="1"/>
  <c r="S139" i="4"/>
  <c r="Q51" i="20"/>
  <c r="Q65" i="4" s="1"/>
  <c r="Q138" i="4" s="1"/>
  <c r="F205" i="21"/>
  <c r="D141" i="4"/>
  <c r="U183" i="21"/>
  <c r="L66" i="4"/>
  <c r="S67" i="4"/>
  <c r="S140" i="4" s="1"/>
  <c r="E30" i="4"/>
  <c r="U66" i="4"/>
  <c r="U139" i="4" s="1"/>
  <c r="E68" i="4"/>
  <c r="E141" i="4" s="1"/>
  <c r="V66" i="4"/>
  <c r="V139" i="4" s="1"/>
  <c r="G68" i="4"/>
  <c r="G141" i="4" s="1"/>
  <c r="D77" i="20"/>
  <c r="D168" i="4" s="1"/>
  <c r="M71" i="20"/>
  <c r="M183" i="21"/>
  <c r="I138" i="4"/>
  <c r="N183" i="21"/>
  <c r="D140" i="4"/>
  <c r="F183" i="21"/>
  <c r="E140" i="4"/>
  <c r="M66" i="4"/>
  <c r="M139" i="4" s="1"/>
  <c r="N205" i="21"/>
  <c r="C140" i="4"/>
  <c r="I141" i="4"/>
  <c r="J30" i="4"/>
  <c r="G67" i="4"/>
  <c r="G140" i="4" s="1"/>
  <c r="M68" i="4"/>
  <c r="M141" i="4" s="1"/>
  <c r="H67" i="4"/>
  <c r="N68" i="4"/>
  <c r="N141" i="4" s="1"/>
  <c r="K51" i="20"/>
  <c r="K65" i="4" s="1"/>
  <c r="K138" i="4" s="1"/>
  <c r="W79" i="20"/>
  <c r="W170" i="4" s="1"/>
  <c r="T173" i="19"/>
  <c r="T172" i="19"/>
  <c r="T168" i="19"/>
  <c r="T171" i="19"/>
  <c r="T167" i="19"/>
  <c r="T80" i="16"/>
  <c r="T109" i="4" s="1"/>
  <c r="T176" i="19"/>
  <c r="U77" i="16"/>
  <c r="U76" i="16" s="1"/>
  <c r="U80" i="16"/>
  <c r="U109" i="4" s="1"/>
  <c r="B185" i="19"/>
  <c r="B183" i="19"/>
  <c r="B81" i="16"/>
  <c r="B110" i="4" s="1"/>
  <c r="D110" i="4"/>
  <c r="C80" i="16"/>
  <c r="C109" i="4" s="1"/>
  <c r="C77" i="16"/>
  <c r="C76" i="16" s="1"/>
  <c r="C167" i="19"/>
  <c r="D173" i="19"/>
  <c r="D80" i="16"/>
  <c r="D109" i="4" s="1"/>
  <c r="D176" i="19"/>
  <c r="D77" i="16"/>
  <c r="D76" i="16" s="1"/>
  <c r="D172" i="19"/>
  <c r="D168" i="19"/>
  <c r="D171" i="19"/>
  <c r="D167" i="19"/>
  <c r="E176" i="19"/>
  <c r="E80" i="16"/>
  <c r="E109" i="4" s="1"/>
  <c r="E77" i="16"/>
  <c r="E76" i="16" s="1"/>
  <c r="G191" i="19"/>
  <c r="G81" i="16"/>
  <c r="G110" i="4" s="1"/>
  <c r="G187" i="19"/>
  <c r="F167" i="19"/>
  <c r="F80" i="16"/>
  <c r="F109" i="4" s="1"/>
  <c r="F176" i="19"/>
  <c r="H173" i="19"/>
  <c r="H80" i="16"/>
  <c r="H109" i="4" s="1"/>
  <c r="J185" i="19"/>
  <c r="J81" i="16"/>
  <c r="J110" i="4" s="1"/>
  <c r="J192" i="19"/>
  <c r="J191" i="19"/>
  <c r="Q192" i="19"/>
  <c r="Q81" i="16"/>
  <c r="Q110" i="4" s="1"/>
  <c r="Q188" i="19"/>
  <c r="K77" i="16"/>
  <c r="K76" i="16" s="1"/>
  <c r="L173" i="19"/>
  <c r="L172" i="19"/>
  <c r="L168" i="19"/>
  <c r="L167" i="19"/>
  <c r="L176" i="19"/>
  <c r="L80" i="16"/>
  <c r="L109" i="4" s="1"/>
  <c r="N167" i="19"/>
  <c r="N80" i="16"/>
  <c r="N109" i="4" s="1"/>
  <c r="K197" i="19"/>
  <c r="L197" i="19"/>
  <c r="K109" i="4"/>
  <c r="L217" i="19"/>
  <c r="E190" i="19"/>
  <c r="M197" i="19"/>
  <c r="W197" i="19"/>
  <c r="J190" i="19"/>
  <c r="B197" i="19"/>
  <c r="S197" i="19"/>
  <c r="T217" i="19"/>
  <c r="L171" i="19"/>
  <c r="T197" i="19"/>
  <c r="U197" i="19"/>
  <c r="S79" i="16"/>
  <c r="S108" i="4" s="1"/>
  <c r="I184" i="19"/>
  <c r="B184" i="19"/>
  <c r="R190" i="19"/>
  <c r="S102" i="16"/>
  <c r="S165" i="4" s="1"/>
  <c r="H103" i="16"/>
  <c r="H166" i="4" s="1"/>
  <c r="L61" i="19"/>
  <c r="I103" i="16"/>
  <c r="I166" i="4" s="1"/>
  <c r="U190" i="19"/>
  <c r="G197" i="19"/>
  <c r="R81" i="16"/>
  <c r="R110" i="4" s="1"/>
  <c r="V171" i="19"/>
  <c r="G102" i="16"/>
  <c r="G165" i="4" s="1"/>
  <c r="M103" i="16"/>
  <c r="M166" i="4" s="1"/>
  <c r="C197" i="19"/>
  <c r="E197" i="19"/>
  <c r="J197" i="19"/>
  <c r="P103" i="16"/>
  <c r="P166" i="4" s="1"/>
  <c r="R197" i="19"/>
  <c r="F171" i="19"/>
  <c r="F226" i="19"/>
  <c r="K102" i="16"/>
  <c r="K165" i="4" s="1"/>
  <c r="I61" i="19"/>
  <c r="I81" i="16" s="1"/>
  <c r="I110" i="4" s="1"/>
  <c r="T101" i="16"/>
  <c r="T164" i="4" s="1"/>
  <c r="S77" i="16"/>
  <c r="V5" i="19"/>
  <c r="O197" i="19"/>
  <c r="B190" i="19"/>
  <c r="C173" i="18"/>
  <c r="C97" i="16"/>
  <c r="K173" i="18"/>
  <c r="K97" i="16"/>
  <c r="U197" i="18"/>
  <c r="B178" i="18"/>
  <c r="N197" i="18"/>
  <c r="C197" i="18"/>
  <c r="L178" i="18"/>
  <c r="J5" i="18"/>
  <c r="J163" i="18" s="1"/>
  <c r="G178" i="18"/>
  <c r="I96" i="16"/>
  <c r="F197" i="18"/>
  <c r="J178" i="18"/>
  <c r="K178" i="18"/>
  <c r="Q178" i="18"/>
  <c r="N96" i="16"/>
  <c r="E197" i="18"/>
  <c r="K197" i="18"/>
  <c r="O178" i="18"/>
  <c r="H197" i="18"/>
  <c r="I197" i="18"/>
  <c r="R178" i="18"/>
  <c r="S178" i="18"/>
  <c r="F5" i="18"/>
  <c r="F161" i="18" s="1"/>
  <c r="M197" i="18"/>
  <c r="S197" i="18"/>
  <c r="N5" i="18"/>
  <c r="W178" i="18"/>
  <c r="W5" i="18"/>
  <c r="P197" i="18"/>
  <c r="Q197" i="18"/>
  <c r="V197" i="18"/>
  <c r="I178" i="17"/>
  <c r="H197" i="17"/>
  <c r="T197" i="17"/>
  <c r="C197" i="17"/>
  <c r="I64" i="4"/>
  <c r="L53" i="16"/>
  <c r="D5" i="17"/>
  <c r="E217" i="17"/>
  <c r="Q217" i="17"/>
  <c r="B102" i="16"/>
  <c r="B165" i="4" s="1"/>
  <c r="H93" i="16"/>
  <c r="J97" i="16"/>
  <c r="J95" i="16" s="1"/>
  <c r="L240" i="17"/>
  <c r="I93" i="16"/>
  <c r="C95" i="16"/>
  <c r="M5" i="17"/>
  <c r="E71" i="16"/>
  <c r="N178" i="17"/>
  <c r="R5" i="18"/>
  <c r="R163" i="18" s="1"/>
  <c r="Q178" i="17"/>
  <c r="P197" i="17"/>
  <c r="T89" i="16"/>
  <c r="I162" i="17"/>
  <c r="U5" i="17"/>
  <c r="U167" i="17" s="1"/>
  <c r="E164" i="17"/>
  <c r="G5" i="18"/>
  <c r="K71" i="16"/>
  <c r="F237" i="18"/>
  <c r="M71" i="16"/>
  <c r="E178" i="17"/>
  <c r="N197" i="17"/>
  <c r="D197" i="17"/>
  <c r="U197" i="17"/>
  <c r="L223" i="18"/>
  <c r="O71" i="16"/>
  <c r="E168" i="17"/>
  <c r="O5" i="18"/>
  <c r="T223" i="18"/>
  <c r="P71" i="16"/>
  <c r="K95" i="16"/>
  <c r="S5" i="18"/>
  <c r="S168" i="18" s="1"/>
  <c r="Q71" i="16"/>
  <c r="Q197" i="17"/>
  <c r="V5" i="18"/>
  <c r="V171" i="18" s="1"/>
  <c r="E172" i="17"/>
  <c r="S197" i="17"/>
  <c r="I197" i="17"/>
  <c r="J235" i="18"/>
  <c r="W71" i="16"/>
  <c r="L237" i="18"/>
  <c r="O96" i="16"/>
  <c r="C166" i="18"/>
  <c r="C184" i="17"/>
  <c r="B5" i="18"/>
  <c r="B166" i="18" s="1"/>
  <c r="Q96" i="16"/>
  <c r="F184" i="17"/>
  <c r="L197" i="17"/>
  <c r="J167" i="18"/>
  <c r="T52" i="16"/>
  <c r="T61" i="4" s="1"/>
  <c r="R96" i="16"/>
  <c r="V184" i="17"/>
  <c r="K190" i="17"/>
  <c r="W197" i="17"/>
  <c r="T91" i="16"/>
  <c r="J166" i="18"/>
  <c r="H226" i="18"/>
  <c r="T237" i="18"/>
  <c r="V96" i="16"/>
  <c r="E64" i="4"/>
  <c r="G92" i="16"/>
  <c r="W96" i="16"/>
  <c r="H203" i="17"/>
  <c r="L209" i="17"/>
  <c r="K166" i="18"/>
  <c r="S137" i="4"/>
  <c r="E137" i="4"/>
  <c r="O39" i="4"/>
  <c r="S33" i="4"/>
  <c r="H30" i="4"/>
  <c r="G136" i="4"/>
  <c r="M137" i="4"/>
  <c r="H63" i="4"/>
  <c r="N64" i="4"/>
  <c r="N137" i="4" s="1"/>
  <c r="C110" i="4"/>
  <c r="F3" i="4"/>
  <c r="F128" i="4" s="1"/>
  <c r="C71" i="16"/>
  <c r="T103" i="16"/>
  <c r="T166" i="4" s="1"/>
  <c r="B39" i="4"/>
  <c r="C137" i="4"/>
  <c r="Q103" i="16"/>
  <c r="Q166" i="4" s="1"/>
  <c r="L92" i="16"/>
  <c r="T92" i="16"/>
  <c r="U103" i="16"/>
  <c r="U166" i="4" s="1"/>
  <c r="E39" i="4"/>
  <c r="S71" i="16"/>
  <c r="G217" i="17"/>
  <c r="B217" i="17"/>
  <c r="T240" i="17"/>
  <c r="F217" i="17"/>
  <c r="G39" i="4"/>
  <c r="W136" i="4"/>
  <c r="P93" i="16"/>
  <c r="L39" i="4"/>
  <c r="B42" i="4"/>
  <c r="H42" i="4"/>
  <c r="S76" i="16"/>
  <c r="I136" i="4"/>
  <c r="J39" i="4"/>
  <c r="M42" i="4"/>
  <c r="Q93" i="16"/>
  <c r="M39" i="4"/>
  <c r="D64" i="4"/>
  <c r="D137" i="4" s="1"/>
  <c r="O217" i="17"/>
  <c r="L52" i="16"/>
  <c r="F137" i="4"/>
  <c r="J217" i="17"/>
  <c r="T135" i="4"/>
  <c r="B30" i="4"/>
  <c r="C30" i="4"/>
  <c r="G137" i="4"/>
  <c r="B63" i="4"/>
  <c r="B136" i="4" s="1"/>
  <c r="H64" i="4"/>
  <c r="H137" i="4" s="1"/>
  <c r="T38" i="7"/>
  <c r="I217" i="17"/>
  <c r="C136" i="4"/>
  <c r="I137" i="4"/>
  <c r="Q136" i="4"/>
  <c r="D136" i="4"/>
  <c r="D103" i="16"/>
  <c r="D166" i="4" s="1"/>
  <c r="D240" i="17"/>
  <c r="E136" i="4"/>
  <c r="C102" i="16"/>
  <c r="C165" i="4" s="1"/>
  <c r="F136" i="4"/>
  <c r="L137" i="4"/>
  <c r="D3" i="4"/>
  <c r="D128" i="4" s="1"/>
  <c r="D102" i="16"/>
  <c r="D165" i="4" s="1"/>
  <c r="L103" i="16"/>
  <c r="L166" i="4" s="1"/>
  <c r="W217" i="17"/>
  <c r="U79" i="16"/>
  <c r="U108" i="4" s="1"/>
  <c r="B253" i="15"/>
  <c r="B78" i="12"/>
  <c r="P78" i="12"/>
  <c r="P107" i="4" s="1"/>
  <c r="W162" i="15"/>
  <c r="I171" i="15"/>
  <c r="P187" i="15"/>
  <c r="K204" i="15"/>
  <c r="Q78" i="12"/>
  <c r="Q107" i="4" s="1"/>
  <c r="B181" i="15"/>
  <c r="W187" i="15"/>
  <c r="L204" i="15"/>
  <c r="S38" i="7"/>
  <c r="U78" i="12"/>
  <c r="U107" i="4" s="1"/>
  <c r="D162" i="15"/>
  <c r="L171" i="15"/>
  <c r="G171" i="15"/>
  <c r="S171" i="15"/>
  <c r="P218" i="15"/>
  <c r="H171" i="15"/>
  <c r="U187" i="15"/>
  <c r="V187" i="15"/>
  <c r="W34" i="15"/>
  <c r="B162" i="15"/>
  <c r="J171" i="15"/>
  <c r="W214" i="15"/>
  <c r="R101" i="12"/>
  <c r="R162" i="4" s="1"/>
  <c r="I162" i="15"/>
  <c r="Q171" i="15"/>
  <c r="B187" i="15"/>
  <c r="I187" i="15"/>
  <c r="C187" i="15"/>
  <c r="J204" i="15"/>
  <c r="U209" i="15"/>
  <c r="W209" i="15"/>
  <c r="Q70" i="12"/>
  <c r="L162" i="15"/>
  <c r="T171" i="15"/>
  <c r="G162" i="15"/>
  <c r="O171" i="15"/>
  <c r="U211" i="15"/>
  <c r="W101" i="12"/>
  <c r="W162" i="4" s="1"/>
  <c r="H162" i="15"/>
  <c r="P171" i="15"/>
  <c r="G187" i="15"/>
  <c r="Q162" i="15"/>
  <c r="C171" i="15"/>
  <c r="J187" i="15"/>
  <c r="E204" i="15"/>
  <c r="G204" i="15"/>
  <c r="E187" i="15"/>
  <c r="Q187" i="15"/>
  <c r="K187" i="15"/>
  <c r="L76" i="12"/>
  <c r="L105" i="4" s="1"/>
  <c r="T162" i="15"/>
  <c r="B204" i="15"/>
  <c r="O76" i="12"/>
  <c r="O105" i="4" s="1"/>
  <c r="O162" i="15"/>
  <c r="W171" i="15"/>
  <c r="H187" i="15"/>
  <c r="Q71" i="12"/>
  <c r="Q76" i="12"/>
  <c r="C34" i="15"/>
  <c r="P216" i="15"/>
  <c r="P162" i="15"/>
  <c r="O187" i="15"/>
  <c r="D204" i="15"/>
  <c r="D38" i="7"/>
  <c r="O71" i="12"/>
  <c r="O70" i="12" s="1"/>
  <c r="C204" i="15"/>
  <c r="R71" i="12"/>
  <c r="R70" i="12" s="1"/>
  <c r="R76" i="12"/>
  <c r="D34" i="15"/>
  <c r="Q216" i="15"/>
  <c r="F187" i="15"/>
  <c r="G106" i="4"/>
  <c r="B34" i="15"/>
  <c r="O204" i="15"/>
  <c r="S76" i="12"/>
  <c r="S75" i="12" s="1"/>
  <c r="S104" i="4" s="1"/>
  <c r="G34" i="15"/>
  <c r="E115" i="15"/>
  <c r="R162" i="15"/>
  <c r="D171" i="15"/>
  <c r="T76" i="12"/>
  <c r="T75" i="12" s="1"/>
  <c r="T104" i="4" s="1"/>
  <c r="I34" i="15"/>
  <c r="G115" i="15"/>
  <c r="C162" i="15"/>
  <c r="K171" i="15"/>
  <c r="R187" i="15"/>
  <c r="M204" i="15"/>
  <c r="J78" i="12"/>
  <c r="J107" i="4" s="1"/>
  <c r="J34" i="15"/>
  <c r="H115" i="15"/>
  <c r="M187" i="15"/>
  <c r="S187" i="15"/>
  <c r="Q210" i="15"/>
  <c r="M78" i="12"/>
  <c r="M107" i="4" s="1"/>
  <c r="K34" i="15"/>
  <c r="I115" i="15"/>
  <c r="N187" i="15"/>
  <c r="I204" i="15"/>
  <c r="W162" i="14"/>
  <c r="H187" i="14"/>
  <c r="I181" i="14"/>
  <c r="G171" i="14"/>
  <c r="N181" i="14"/>
  <c r="D204" i="14"/>
  <c r="H171" i="14"/>
  <c r="O181" i="14"/>
  <c r="J171" i="14"/>
  <c r="V181" i="14"/>
  <c r="Q171" i="14"/>
  <c r="N187" i="14"/>
  <c r="H204" i="14"/>
  <c r="B162" i="14"/>
  <c r="P187" i="14"/>
  <c r="E162" i="14"/>
  <c r="O171" i="14"/>
  <c r="L204" i="14"/>
  <c r="P171" i="14"/>
  <c r="G162" i="14"/>
  <c r="T187" i="14"/>
  <c r="N204" i="14"/>
  <c r="H162" i="14"/>
  <c r="R171" i="14"/>
  <c r="V187" i="14"/>
  <c r="P204" i="14"/>
  <c r="J162" i="14"/>
  <c r="T171" i="14"/>
  <c r="Q204" i="14"/>
  <c r="G204" i="14"/>
  <c r="C261" i="14"/>
  <c r="Q162" i="14"/>
  <c r="K171" i="14"/>
  <c r="E261" i="14"/>
  <c r="L162" i="14"/>
  <c r="O187" i="14"/>
  <c r="K261" i="14"/>
  <c r="M162" i="14"/>
  <c r="W171" i="14"/>
  <c r="T204" i="14"/>
  <c r="G216" i="14"/>
  <c r="O162" i="14"/>
  <c r="V204" i="14"/>
  <c r="P162" i="14"/>
  <c r="O216" i="14"/>
  <c r="R162" i="14"/>
  <c r="O204" i="14"/>
  <c r="S171" i="14"/>
  <c r="D187" i="14"/>
  <c r="T162" i="14"/>
  <c r="B171" i="14"/>
  <c r="U162" i="14"/>
  <c r="K162" i="14"/>
  <c r="I171" i="14"/>
  <c r="F187" i="14"/>
  <c r="O171" i="13"/>
  <c r="P204" i="13"/>
  <c r="U58" i="4"/>
  <c r="G101" i="12"/>
  <c r="G162" i="4" s="1"/>
  <c r="J171" i="13"/>
  <c r="B187" i="13"/>
  <c r="N162" i="13"/>
  <c r="G204" i="13"/>
  <c r="E187" i="13"/>
  <c r="I251" i="14"/>
  <c r="C171" i="13"/>
  <c r="C59" i="4"/>
  <c r="T171" i="13"/>
  <c r="Q251" i="14"/>
  <c r="Q162" i="13"/>
  <c r="G162" i="13"/>
  <c r="G187" i="13"/>
  <c r="B241" i="13"/>
  <c r="E204" i="13"/>
  <c r="J241" i="13"/>
  <c r="J233" i="13" s="1"/>
  <c r="I251" i="15"/>
  <c r="G181" i="13"/>
  <c r="I187" i="13"/>
  <c r="P224" i="13"/>
  <c r="R233" i="13"/>
  <c r="G59" i="4"/>
  <c r="I85" i="12"/>
  <c r="F171" i="13"/>
  <c r="J187" i="13"/>
  <c r="K224" i="13"/>
  <c r="K181" i="13"/>
  <c r="R59" i="4"/>
  <c r="V162" i="13"/>
  <c r="O181" i="13"/>
  <c r="I204" i="13"/>
  <c r="O204" i="13"/>
  <c r="S224" i="13"/>
  <c r="E56" i="4"/>
  <c r="E131" i="4" s="1"/>
  <c r="V59" i="4"/>
  <c r="K171" i="13"/>
  <c r="J204" i="13"/>
  <c r="H224" i="13"/>
  <c r="C100" i="12"/>
  <c r="C161" i="4" s="1"/>
  <c r="B60" i="4"/>
  <c r="B133" i="4" s="1"/>
  <c r="C162" i="13"/>
  <c r="O162" i="13"/>
  <c r="O187" i="13"/>
  <c r="N261" i="13"/>
  <c r="N253" i="13" s="1"/>
  <c r="Q56" i="4"/>
  <c r="Q131" i="4" s="1"/>
  <c r="J162" i="13"/>
  <c r="M204" i="13"/>
  <c r="V261" i="13"/>
  <c r="V253" i="13" s="1"/>
  <c r="Q251" i="15"/>
  <c r="B89" i="12"/>
  <c r="I171" i="13"/>
  <c r="Q187" i="13"/>
  <c r="R187" i="13"/>
  <c r="G89" i="12"/>
  <c r="S261" i="14"/>
  <c r="Q204" i="13"/>
  <c r="F60" i="4"/>
  <c r="F133" i="4" s="1"/>
  <c r="C65" i="12"/>
  <c r="C57" i="4" s="1"/>
  <c r="C132" i="4" s="1"/>
  <c r="L89" i="12"/>
  <c r="T162" i="13"/>
  <c r="W204" i="13"/>
  <c r="V56" i="4"/>
  <c r="V131" i="4" s="1"/>
  <c r="H60" i="4"/>
  <c r="H133" i="4" s="1"/>
  <c r="S171" i="13"/>
  <c r="U187" i="13"/>
  <c r="R204" i="13"/>
  <c r="H204" i="13"/>
  <c r="W56" i="4"/>
  <c r="W131" i="4" s="1"/>
  <c r="I60" i="4"/>
  <c r="I133" i="4" s="1"/>
  <c r="R89" i="12"/>
  <c r="B204" i="13"/>
  <c r="F162" i="13"/>
  <c r="U204" i="13"/>
  <c r="D251" i="13"/>
  <c r="D243" i="13" s="1"/>
  <c r="N171" i="13"/>
  <c r="P58" i="4"/>
  <c r="L60" i="4"/>
  <c r="L133" i="4" s="1"/>
  <c r="L251" i="13"/>
  <c r="S261" i="15"/>
  <c r="L58" i="4"/>
  <c r="J60" i="4"/>
  <c r="J133" i="4" s="1"/>
  <c r="W187" i="13"/>
  <c r="Q58" i="4"/>
  <c r="M60" i="4"/>
  <c r="M133" i="4" s="1"/>
  <c r="V171" i="13"/>
  <c r="P187" i="13"/>
  <c r="T251" i="13"/>
  <c r="T243" i="13" s="1"/>
  <c r="R58" i="4"/>
  <c r="I162" i="13"/>
  <c r="W261" i="14"/>
  <c r="L5" i="4"/>
  <c r="L3" i="4"/>
  <c r="W3" i="4"/>
  <c r="W128" i="4" s="1"/>
  <c r="W5" i="4"/>
  <c r="P56" i="4"/>
  <c r="P131" i="4" s="1"/>
  <c r="N58" i="4"/>
  <c r="O40" i="7"/>
  <c r="O38" i="7" s="1"/>
  <c r="O5" i="7" s="1"/>
  <c r="O52" i="7" s="1"/>
  <c r="C233" i="13"/>
  <c r="U59" i="4"/>
  <c r="T105" i="4"/>
  <c r="J243" i="13"/>
  <c r="F253" i="13"/>
  <c r="N89" i="12"/>
  <c r="F224" i="13"/>
  <c r="G224" i="13"/>
  <c r="D106" i="4"/>
  <c r="F85" i="12"/>
  <c r="V89" i="12"/>
  <c r="I31" i="12"/>
  <c r="D224" i="13"/>
  <c r="G3" i="4"/>
  <c r="G128" i="4" s="1"/>
  <c r="J85" i="12"/>
  <c r="E224" i="13"/>
  <c r="N85" i="12"/>
  <c r="K233" i="13"/>
  <c r="S82" i="12"/>
  <c r="N224" i="13"/>
  <c r="H38" i="7"/>
  <c r="B87" i="12"/>
  <c r="I224" i="13"/>
  <c r="O224" i="13"/>
  <c r="J38" i="7"/>
  <c r="F38" i="7"/>
  <c r="F5" i="7" s="1"/>
  <c r="H3" i="12"/>
  <c r="I37" i="12"/>
  <c r="W100" i="12"/>
  <c r="W161" i="4" s="1"/>
  <c r="I87" i="12"/>
  <c r="J97" i="12"/>
  <c r="J158" i="4" s="1"/>
  <c r="K3" i="12"/>
  <c r="K5" i="4" s="1"/>
  <c r="Q31" i="12"/>
  <c r="J37" i="12"/>
  <c r="H100" i="12"/>
  <c r="H161" i="4" s="1"/>
  <c r="M87" i="12"/>
  <c r="L224" i="13"/>
  <c r="B224" i="13"/>
  <c r="L7" i="4"/>
  <c r="S65" i="12"/>
  <c r="S57" i="4" s="1"/>
  <c r="N87" i="12"/>
  <c r="H99" i="12"/>
  <c r="H160" i="4" s="1"/>
  <c r="M224" i="13"/>
  <c r="F37" i="12"/>
  <c r="M7" i="4"/>
  <c r="S133" i="4"/>
  <c r="W39" i="4"/>
  <c r="D56" i="4"/>
  <c r="D131" i="4" s="1"/>
  <c r="B58" i="4"/>
  <c r="H59" i="4"/>
  <c r="N60" i="4"/>
  <c r="N133" i="4" s="1"/>
  <c r="I103" i="4"/>
  <c r="O3" i="12"/>
  <c r="R87" i="12"/>
  <c r="S233" i="13"/>
  <c r="P3" i="12"/>
  <c r="M37" i="12"/>
  <c r="K38" i="7"/>
  <c r="K5" i="7" s="1"/>
  <c r="K53" i="7" s="1"/>
  <c r="S3" i="12"/>
  <c r="U31" i="12"/>
  <c r="N37" i="12"/>
  <c r="L75" i="12"/>
  <c r="L104" i="4" s="1"/>
  <c r="V99" i="12"/>
  <c r="V160" i="4" s="1"/>
  <c r="V224" i="13"/>
  <c r="L243" i="13"/>
  <c r="E42" i="4"/>
  <c r="U39" i="4"/>
  <c r="F56" i="4"/>
  <c r="F131" i="4" s="1"/>
  <c r="G56" i="4"/>
  <c r="G131" i="4" s="1"/>
  <c r="L38" i="7"/>
  <c r="T3" i="12"/>
  <c r="Q224" i="13"/>
  <c r="W224" i="13"/>
  <c r="B233" i="13"/>
  <c r="H33" i="4"/>
  <c r="I38" i="7"/>
  <c r="P33" i="4"/>
  <c r="U42" i="4"/>
  <c r="B56" i="4"/>
  <c r="B131" i="4" s="1"/>
  <c r="S42" i="4"/>
  <c r="O60" i="4"/>
  <c r="O133" i="4" s="1"/>
  <c r="C33" i="4"/>
  <c r="E58" i="4"/>
  <c r="E33" i="4"/>
  <c r="K33" i="4"/>
  <c r="H56" i="4"/>
  <c r="H131" i="4" s="1"/>
  <c r="F58" i="4"/>
  <c r="L59" i="4"/>
  <c r="R60" i="4"/>
  <c r="M38" i="7"/>
  <c r="B65" i="12"/>
  <c r="B100" i="12"/>
  <c r="B161" i="4" s="1"/>
  <c r="R100" i="12"/>
  <c r="R161" i="4" s="1"/>
  <c r="G7" i="4"/>
  <c r="R39" i="4"/>
  <c r="U82" i="12"/>
  <c r="T39" i="4"/>
  <c r="N7" i="4"/>
  <c r="S30" i="4"/>
  <c r="C58" i="4"/>
  <c r="J103" i="4"/>
  <c r="O75" i="12"/>
  <c r="D58" i="4"/>
  <c r="J59" i="4"/>
  <c r="P60" i="4"/>
  <c r="P133" i="4" s="1"/>
  <c r="P7" i="4"/>
  <c r="U30" i="4"/>
  <c r="K59" i="4"/>
  <c r="R7" i="4"/>
  <c r="I56" i="4"/>
  <c r="I131" i="4" s="1"/>
  <c r="M59" i="4"/>
  <c r="H82" i="12"/>
  <c r="Q37" i="12"/>
  <c r="W37" i="12"/>
  <c r="E65" i="12"/>
  <c r="E57" i="4" s="1"/>
  <c r="E132" i="4" s="1"/>
  <c r="B243" i="13"/>
  <c r="H58" i="4"/>
  <c r="D31" i="12"/>
  <c r="T224" i="13"/>
  <c r="J224" i="13"/>
  <c r="I58" i="4"/>
  <c r="O59" i="4"/>
  <c r="U60" i="4"/>
  <c r="U133" i="4" s="1"/>
  <c r="P38" i="7"/>
  <c r="M65" i="12"/>
  <c r="M57" i="4" s="1"/>
  <c r="M132" i="4" s="1"/>
  <c r="E100" i="12"/>
  <c r="E161" i="4" s="1"/>
  <c r="O88" i="12"/>
  <c r="J101" i="12"/>
  <c r="J162" i="4" s="1"/>
  <c r="U224" i="13"/>
  <c r="J58" i="4"/>
  <c r="Q38" i="7"/>
  <c r="Q5" i="7" s="1"/>
  <c r="Q54" i="7" s="1"/>
  <c r="R65" i="12"/>
  <c r="S88" i="12"/>
  <c r="S7" i="4"/>
  <c r="N59" i="4"/>
  <c r="T60" i="4"/>
  <c r="T133" i="4" s="1"/>
  <c r="J65" i="12"/>
  <c r="U7" i="4"/>
  <c r="L56" i="4"/>
  <c r="L131" i="4" s="1"/>
  <c r="Q103" i="4"/>
  <c r="V7" i="4"/>
  <c r="M56" i="4"/>
  <c r="M131" i="4" s="1"/>
  <c r="K58" i="4"/>
  <c r="W60" i="4"/>
  <c r="W133" i="4" s="1"/>
  <c r="B107" i="4"/>
  <c r="U37" i="12"/>
  <c r="U65" i="12"/>
  <c r="U57" i="4" s="1"/>
  <c r="G100" i="12"/>
  <c r="G161" i="4" s="1"/>
  <c r="W88" i="12"/>
  <c r="K132" i="11"/>
  <c r="K56" i="8"/>
  <c r="K101" i="4" s="1"/>
  <c r="N122" i="11"/>
  <c r="N56" i="8"/>
  <c r="N101" i="4" s="1"/>
  <c r="S122" i="11"/>
  <c r="S56" i="8"/>
  <c r="S101" i="4" s="1"/>
  <c r="G67" i="8"/>
  <c r="G156" i="4" s="1"/>
  <c r="D100" i="11"/>
  <c r="E100" i="11"/>
  <c r="F100" i="11"/>
  <c r="H100" i="11"/>
  <c r="I100" i="11"/>
  <c r="K67" i="8"/>
  <c r="K156" i="4" s="1"/>
  <c r="L100" i="11"/>
  <c r="M100" i="11"/>
  <c r="N100" i="11"/>
  <c r="S67" i="8"/>
  <c r="S156" i="4" s="1"/>
  <c r="C5" i="11"/>
  <c r="P100" i="11"/>
  <c r="O67" i="8"/>
  <c r="O156" i="4" s="1"/>
  <c r="G5" i="11"/>
  <c r="Q100" i="11"/>
  <c r="W67" i="8"/>
  <c r="W156" i="4" s="1"/>
  <c r="K5" i="11"/>
  <c r="F54" i="11"/>
  <c r="B55" i="8"/>
  <c r="B100" i="4" s="1"/>
  <c r="O5" i="11"/>
  <c r="T100" i="11"/>
  <c r="R5" i="11"/>
  <c r="U100" i="11"/>
  <c r="S5" i="11"/>
  <c r="V100" i="11"/>
  <c r="J55" i="8"/>
  <c r="J100" i="4" s="1"/>
  <c r="W5" i="11"/>
  <c r="W54" i="11"/>
  <c r="W56" i="8" s="1"/>
  <c r="W101" i="4" s="1"/>
  <c r="C67" i="8"/>
  <c r="C156" i="4" s="1"/>
  <c r="G111" i="11"/>
  <c r="C128" i="11"/>
  <c r="K111" i="11"/>
  <c r="D100" i="10"/>
  <c r="E111" i="10"/>
  <c r="K117" i="10"/>
  <c r="E100" i="10"/>
  <c r="U111" i="10"/>
  <c r="L117" i="10"/>
  <c r="R117" i="10"/>
  <c r="C100" i="10"/>
  <c r="F100" i="10"/>
  <c r="L100" i="10"/>
  <c r="V111" i="10"/>
  <c r="B100" i="10"/>
  <c r="O117" i="10"/>
  <c r="I100" i="10"/>
  <c r="P117" i="10"/>
  <c r="I117" i="10"/>
  <c r="K100" i="10"/>
  <c r="S117" i="10"/>
  <c r="J100" i="10"/>
  <c r="Q117" i="10"/>
  <c r="M100" i="10"/>
  <c r="T117" i="10"/>
  <c r="N100" i="10"/>
  <c r="T100" i="10"/>
  <c r="W117" i="10"/>
  <c r="R100" i="10"/>
  <c r="U100" i="10"/>
  <c r="Q100" i="10"/>
  <c r="B117" i="10"/>
  <c r="S100" i="10"/>
  <c r="C128" i="10"/>
  <c r="D128" i="10"/>
  <c r="K128" i="10"/>
  <c r="V100" i="10"/>
  <c r="C117" i="10"/>
  <c r="D117" i="10"/>
  <c r="J117" i="10"/>
  <c r="F100" i="9"/>
  <c r="L47" i="8"/>
  <c r="L52" i="4" s="1"/>
  <c r="L129" i="4" s="1"/>
  <c r="J100" i="9"/>
  <c r="O100" i="9"/>
  <c r="U100" i="9"/>
  <c r="O61" i="8"/>
  <c r="R100" i="9"/>
  <c r="W61" i="8"/>
  <c r="T100" i="9"/>
  <c r="C117" i="9"/>
  <c r="D117" i="9"/>
  <c r="W100" i="9"/>
  <c r="B117" i="9"/>
  <c r="T128" i="9"/>
  <c r="N156" i="11"/>
  <c r="I53" i="4"/>
  <c r="H111" i="9"/>
  <c r="L117" i="9"/>
  <c r="J53" i="4"/>
  <c r="K111" i="9"/>
  <c r="L156" i="10"/>
  <c r="K53" i="4"/>
  <c r="C100" i="9"/>
  <c r="N111" i="9"/>
  <c r="H117" i="9"/>
  <c r="M156" i="10"/>
  <c r="B100" i="9"/>
  <c r="L53" i="4"/>
  <c r="D47" i="8"/>
  <c r="D52" i="4" s="1"/>
  <c r="D100" i="9"/>
  <c r="O111" i="9"/>
  <c r="I117" i="9"/>
  <c r="N156" i="10"/>
  <c r="M53" i="4"/>
  <c r="P111" i="9"/>
  <c r="V156" i="11"/>
  <c r="O47" i="8"/>
  <c r="S111" i="9"/>
  <c r="P156" i="10"/>
  <c r="J117" i="9"/>
  <c r="O53" i="4"/>
  <c r="T47" i="8"/>
  <c r="T52" i="4" s="1"/>
  <c r="T129" i="4" s="1"/>
  <c r="G100" i="9"/>
  <c r="M100" i="9"/>
  <c r="F54" i="4"/>
  <c r="W47" i="8"/>
  <c r="W52" i="4" s="1"/>
  <c r="W129" i="4" s="1"/>
  <c r="N100" i="9"/>
  <c r="M117" i="9"/>
  <c r="S117" i="9"/>
  <c r="E100" i="9"/>
  <c r="U47" i="8"/>
  <c r="U52" i="4" s="1"/>
  <c r="U129" i="4" s="1"/>
  <c r="Q156" i="10"/>
  <c r="H47" i="8"/>
  <c r="H59" i="8" s="1"/>
  <c r="T117" i="9"/>
  <c r="S156" i="10"/>
  <c r="O156" i="10"/>
  <c r="E117" i="9"/>
  <c r="T156" i="10"/>
  <c r="K100" i="9"/>
  <c r="P117" i="9"/>
  <c r="U156" i="10"/>
  <c r="L100" i="9"/>
  <c r="Q117" i="9"/>
  <c r="V156" i="10"/>
  <c r="K117" i="9"/>
  <c r="R117" i="9"/>
  <c r="W156" i="10"/>
  <c r="G54" i="4"/>
  <c r="G61" i="8"/>
  <c r="C42" i="4"/>
  <c r="P147" i="9"/>
  <c r="Q147" i="9"/>
  <c r="K42" i="4"/>
  <c r="W17" i="8"/>
  <c r="L136" i="9"/>
  <c r="V47" i="8"/>
  <c r="V52" i="4" s="1"/>
  <c r="V129" i="4" s="1"/>
  <c r="N136" i="9"/>
  <c r="B33" i="4"/>
  <c r="F42" i="4"/>
  <c r="G47" i="8"/>
  <c r="B128" i="4"/>
  <c r="T17" i="8"/>
  <c r="R42" i="4"/>
  <c r="G33" i="4"/>
  <c r="W38" i="7"/>
  <c r="W5" i="7" s="1"/>
  <c r="W52" i="7" s="1"/>
  <c r="P47" i="8"/>
  <c r="T136" i="9"/>
  <c r="C128" i="4"/>
  <c r="F33" i="4"/>
  <c r="N42" i="4"/>
  <c r="J33" i="4"/>
  <c r="U136" i="9"/>
  <c r="C20" i="8"/>
  <c r="G4" i="4"/>
  <c r="P53" i="4"/>
  <c r="V54" i="4"/>
  <c r="D20" i="8"/>
  <c r="V136" i="9"/>
  <c r="F4" i="4"/>
  <c r="F129" i="4" s="1"/>
  <c r="M33" i="4"/>
  <c r="Q53" i="4"/>
  <c r="W54" i="4"/>
  <c r="E20" i="8"/>
  <c r="E47" i="8"/>
  <c r="E52" i="4" s="1"/>
  <c r="E129" i="4" s="1"/>
  <c r="P42" i="4"/>
  <c r="L128" i="4"/>
  <c r="R53" i="4"/>
  <c r="F47" i="8"/>
  <c r="F52" i="4" s="1"/>
  <c r="M128" i="4"/>
  <c r="O33" i="4"/>
  <c r="S53" i="4"/>
  <c r="G20" i="8"/>
  <c r="T53" i="4"/>
  <c r="H20" i="8"/>
  <c r="U53" i="4"/>
  <c r="D17" i="8"/>
  <c r="H147" i="9"/>
  <c r="D4" i="4"/>
  <c r="D129" i="4" s="1"/>
  <c r="V42" i="4"/>
  <c r="M129" i="4"/>
  <c r="W53" i="4"/>
  <c r="O52" i="4"/>
  <c r="O129" i="4" s="1"/>
  <c r="L20" i="8"/>
  <c r="G60" i="8"/>
  <c r="I147" i="9"/>
  <c r="R33" i="4"/>
  <c r="C39" i="7"/>
  <c r="C38" i="7" s="1"/>
  <c r="V53" i="4"/>
  <c r="U33" i="4"/>
  <c r="C54" i="4"/>
  <c r="H17" i="8"/>
  <c r="O17" i="8"/>
  <c r="M60" i="8"/>
  <c r="D136" i="9"/>
  <c r="J42" i="4"/>
  <c r="D54" i="4"/>
  <c r="N47" i="8"/>
  <c r="N52" i="4" s="1"/>
  <c r="O60" i="8"/>
  <c r="E136" i="9"/>
  <c r="F136" i="9"/>
  <c r="W33" i="4"/>
  <c r="E54" i="4"/>
  <c r="U60" i="8"/>
  <c r="N38" i="7"/>
  <c r="U38" i="7"/>
  <c r="V38" i="7"/>
  <c r="R38" i="7"/>
  <c r="G38" i="7"/>
  <c r="G5" i="7" s="1"/>
  <c r="G55" i="7" s="1"/>
  <c r="B38" i="7"/>
  <c r="E38" i="7"/>
  <c r="V16" i="5"/>
  <c r="E10" i="6"/>
  <c r="M16" i="6"/>
  <c r="K27" i="6"/>
  <c r="W10" i="7"/>
  <c r="M16" i="7"/>
  <c r="S16" i="7"/>
  <c r="K27" i="7"/>
  <c r="Q27" i="7"/>
  <c r="B16" i="6"/>
  <c r="B5" i="6" s="1"/>
  <c r="N16" i="6"/>
  <c r="N5" i="6" s="1"/>
  <c r="T16" i="7"/>
  <c r="R27" i="7"/>
  <c r="D16" i="6"/>
  <c r="B27" i="6"/>
  <c r="T10" i="7"/>
  <c r="P16" i="7"/>
  <c r="N27" i="7"/>
  <c r="O10" i="6"/>
  <c r="K16" i="6"/>
  <c r="Q16" i="7"/>
  <c r="O27" i="7"/>
  <c r="G27" i="5"/>
  <c r="T16" i="5"/>
  <c r="K88" i="4"/>
  <c r="J10" i="5"/>
  <c r="J5" i="5" s="1"/>
  <c r="P10" i="6"/>
  <c r="F16" i="6"/>
  <c r="V10" i="7"/>
  <c r="V5" i="7" s="1"/>
  <c r="V53" i="7" s="1"/>
  <c r="R16" i="7"/>
  <c r="R5" i="7" s="1"/>
  <c r="R53" i="7" s="1"/>
  <c r="P27" i="7"/>
  <c r="I88" i="4"/>
  <c r="M94" i="4"/>
  <c r="I16" i="5"/>
  <c r="R88" i="4"/>
  <c r="L27" i="6"/>
  <c r="G10" i="5"/>
  <c r="G5" i="5" s="1"/>
  <c r="H16" i="5"/>
  <c r="H5" i="6"/>
  <c r="H48" i="6" s="1"/>
  <c r="M10" i="6"/>
  <c r="M5" i="6" s="1"/>
  <c r="I16" i="6"/>
  <c r="I47" i="6" s="1"/>
  <c r="G27" i="6"/>
  <c r="S27" i="6"/>
  <c r="U16" i="7"/>
  <c r="S27" i="7"/>
  <c r="T10" i="5"/>
  <c r="H27" i="6"/>
  <c r="U88" i="4"/>
  <c r="J27" i="6"/>
  <c r="V27" i="7"/>
  <c r="O88" i="4"/>
  <c r="Q88" i="4"/>
  <c r="U94" i="4"/>
  <c r="L16" i="6"/>
  <c r="L5" i="6" s="1"/>
  <c r="U16" i="5"/>
  <c r="S16" i="6"/>
  <c r="C16" i="7"/>
  <c r="W27" i="7"/>
  <c r="S88" i="4"/>
  <c r="R10" i="5"/>
  <c r="W16" i="5"/>
  <c r="B10" i="6"/>
  <c r="T16" i="6"/>
  <c r="H10" i="7"/>
  <c r="D16" i="7"/>
  <c r="B27" i="7"/>
  <c r="T27" i="6"/>
  <c r="T5" i="6" s="1"/>
  <c r="D16" i="5"/>
  <c r="P16" i="5"/>
  <c r="U10" i="6"/>
  <c r="Q16" i="6"/>
  <c r="Q5" i="6" s="1"/>
  <c r="O27" i="6"/>
  <c r="O5" i="6" s="1"/>
  <c r="E10" i="7"/>
  <c r="W88" i="4"/>
  <c r="P10" i="5"/>
  <c r="V10" i="6"/>
  <c r="R16" i="6"/>
  <c r="P27" i="6"/>
  <c r="F10" i="7"/>
  <c r="B16" i="7"/>
  <c r="B88" i="4"/>
  <c r="F16" i="5"/>
  <c r="Q27" i="6"/>
  <c r="Q48" i="6" s="1"/>
  <c r="G16" i="5"/>
  <c r="R27" i="6"/>
  <c r="R5" i="6" s="1"/>
  <c r="N16" i="5"/>
  <c r="I10" i="6"/>
  <c r="I5" i="6" s="1"/>
  <c r="E16" i="6"/>
  <c r="E5" i="6" s="1"/>
  <c r="C27" i="6"/>
  <c r="C5" i="6" s="1"/>
  <c r="O10" i="7"/>
  <c r="E16" i="7"/>
  <c r="K16" i="7"/>
  <c r="C27" i="7"/>
  <c r="I27" i="7"/>
  <c r="D10" i="5"/>
  <c r="J10" i="6"/>
  <c r="P10" i="7"/>
  <c r="L16" i="7"/>
  <c r="J27" i="7"/>
  <c r="E88" i="4"/>
  <c r="E94" i="4"/>
  <c r="L10" i="7"/>
  <c r="H16" i="7"/>
  <c r="F27" i="7"/>
  <c r="L16" i="5"/>
  <c r="W27" i="6"/>
  <c r="I16" i="7"/>
  <c r="G27" i="7"/>
  <c r="C88" i="4"/>
  <c r="B10" i="5"/>
  <c r="B5" i="5" s="1"/>
  <c r="B47" i="5" s="1"/>
  <c r="H10" i="6"/>
  <c r="H46" i="6" s="1"/>
  <c r="N10" i="7"/>
  <c r="J16" i="7"/>
  <c r="H27" i="7"/>
  <c r="J88" i="4"/>
  <c r="D30" i="4"/>
  <c r="H136" i="4"/>
  <c r="P136" i="4"/>
  <c r="B137" i="4"/>
  <c r="J137" i="4"/>
  <c r="R137" i="4"/>
  <c r="F88" i="4"/>
  <c r="N88" i="4"/>
  <c r="V88" i="4"/>
  <c r="D94" i="4"/>
  <c r="L94" i="4"/>
  <c r="T94" i="4"/>
  <c r="D33" i="4"/>
  <c r="L33" i="4"/>
  <c r="T33" i="4"/>
  <c r="N33" i="4"/>
  <c r="V33" i="4"/>
  <c r="R133" i="4"/>
  <c r="F139" i="4"/>
  <c r="N139" i="4"/>
  <c r="H140" i="4"/>
  <c r="P140" i="4"/>
  <c r="B141" i="4"/>
  <c r="J141" i="4"/>
  <c r="R141" i="4"/>
  <c r="L30" i="4"/>
  <c r="T134" i="4"/>
  <c r="T30" i="4"/>
  <c r="F27" i="5"/>
  <c r="F5" i="5" s="1"/>
  <c r="F43" i="5" s="1"/>
  <c r="F30" i="4"/>
  <c r="V30" i="4"/>
  <c r="F143" i="4"/>
  <c r="V143" i="4"/>
  <c r="P144" i="4"/>
  <c r="J145" i="4"/>
  <c r="D146" i="4"/>
  <c r="T146" i="4"/>
  <c r="N147" i="4"/>
  <c r="V147" i="4"/>
  <c r="H148" i="4"/>
  <c r="P148" i="4"/>
  <c r="B149" i="4"/>
  <c r="J149" i="4"/>
  <c r="R149" i="4"/>
  <c r="D150" i="4"/>
  <c r="T150" i="4"/>
  <c r="F151" i="4"/>
  <c r="N151" i="4"/>
  <c r="H94" i="4"/>
  <c r="P94" i="4"/>
  <c r="D88" i="4"/>
  <c r="L88" i="4"/>
  <c r="T88" i="4"/>
  <c r="N30" i="4"/>
  <c r="F39" i="4"/>
  <c r="N39" i="4"/>
  <c r="V39" i="4"/>
  <c r="H39" i="4"/>
  <c r="P39" i="4"/>
  <c r="D42" i="4"/>
  <c r="L42" i="4"/>
  <c r="T42" i="4"/>
  <c r="N129" i="4"/>
  <c r="C94" i="4"/>
  <c r="K94" i="4"/>
  <c r="S94" i="4"/>
  <c r="M27" i="5"/>
  <c r="I33" i="4"/>
  <c r="Q33" i="4"/>
  <c r="D139" i="4"/>
  <c r="L139" i="4"/>
  <c r="T139" i="4"/>
  <c r="F140" i="4"/>
  <c r="V140" i="4"/>
  <c r="H141" i="4"/>
  <c r="P141" i="4"/>
  <c r="D143" i="4"/>
  <c r="L143" i="4"/>
  <c r="T143" i="4"/>
  <c r="F144" i="4"/>
  <c r="N144" i="4"/>
  <c r="V144" i="4"/>
  <c r="H145" i="4"/>
  <c r="P145" i="4"/>
  <c r="B146" i="4"/>
  <c r="J146" i="4"/>
  <c r="R146" i="4"/>
  <c r="D147" i="4"/>
  <c r="L147" i="4"/>
  <c r="T147" i="4"/>
  <c r="F148" i="4"/>
  <c r="N148" i="4"/>
  <c r="V148" i="4"/>
  <c r="H149" i="4"/>
  <c r="P149" i="4"/>
  <c r="B150" i="4"/>
  <c r="J150" i="4"/>
  <c r="R150" i="4"/>
  <c r="D151" i="4"/>
  <c r="L151" i="4"/>
  <c r="T151" i="4"/>
  <c r="G30" i="4"/>
  <c r="O30" i="4"/>
  <c r="W30" i="4"/>
  <c r="I27" i="5"/>
  <c r="Q27" i="5"/>
  <c r="I39" i="4"/>
  <c r="Q39" i="4"/>
  <c r="G42" i="4"/>
  <c r="O42" i="4"/>
  <c r="W42" i="4"/>
  <c r="U138" i="4"/>
  <c r="G139" i="4"/>
  <c r="O139" i="4"/>
  <c r="W139" i="4"/>
  <c r="I140" i="4"/>
  <c r="Q140" i="4"/>
  <c r="C141" i="4"/>
  <c r="K141" i="4"/>
  <c r="S141" i="4"/>
  <c r="O143" i="4"/>
  <c r="W143" i="4"/>
  <c r="I144" i="4"/>
  <c r="Q144" i="4"/>
  <c r="C145" i="4"/>
  <c r="K145" i="4"/>
  <c r="E146" i="4"/>
  <c r="M146" i="4"/>
  <c r="U146" i="4"/>
  <c r="G147" i="4"/>
  <c r="O147" i="4"/>
  <c r="W147" i="4"/>
  <c r="I148" i="4"/>
  <c r="Q148" i="4"/>
  <c r="C149" i="4"/>
  <c r="K149" i="4"/>
  <c r="S149" i="4"/>
  <c r="E150" i="4"/>
  <c r="M150" i="4"/>
  <c r="U150" i="4"/>
  <c r="G151" i="4"/>
  <c r="O151" i="4"/>
  <c r="W151" i="4"/>
  <c r="B27" i="5"/>
  <c r="J27" i="5"/>
  <c r="H147" i="4"/>
  <c r="P147" i="4"/>
  <c r="B148" i="4"/>
  <c r="J148" i="4"/>
  <c r="R148" i="4"/>
  <c r="D149" i="4"/>
  <c r="L149" i="4"/>
  <c r="T149" i="4"/>
  <c r="F150" i="4"/>
  <c r="N150" i="4"/>
  <c r="V150" i="4"/>
  <c r="H151" i="4"/>
  <c r="P151" i="4"/>
  <c r="W5" i="6"/>
  <c r="W47" i="6" s="1"/>
  <c r="W48" i="6"/>
  <c r="I30" i="4"/>
  <c r="Q30" i="4"/>
  <c r="C39" i="4"/>
  <c r="K39" i="4"/>
  <c r="S39" i="4"/>
  <c r="I42" i="4"/>
  <c r="Q42" i="4"/>
  <c r="M149" i="4"/>
  <c r="U149" i="4"/>
  <c r="G150" i="4"/>
  <c r="O150" i="4"/>
  <c r="W150" i="4"/>
  <c r="I151" i="4"/>
  <c r="Q151" i="4"/>
  <c r="J5" i="6"/>
  <c r="J46" i="6" s="1"/>
  <c r="F5" i="6"/>
  <c r="F44" i="6" s="1"/>
  <c r="J44" i="6"/>
  <c r="D45" i="6"/>
  <c r="G5" i="6"/>
  <c r="G48" i="6" s="1"/>
  <c r="D147" i="9"/>
  <c r="L147" i="9"/>
  <c r="T147" i="9"/>
  <c r="N147" i="9"/>
  <c r="V147" i="9"/>
  <c r="C48" i="7"/>
  <c r="K48" i="7"/>
  <c r="S48" i="7"/>
  <c r="M59" i="8"/>
  <c r="D136" i="11"/>
  <c r="D55" i="8"/>
  <c r="L55" i="8"/>
  <c r="L136" i="11"/>
  <c r="T55" i="8"/>
  <c r="T136" i="11"/>
  <c r="V43" i="6"/>
  <c r="H44" i="6"/>
  <c r="J45" i="6"/>
  <c r="H47" i="6"/>
  <c r="F59" i="8"/>
  <c r="N59" i="8"/>
  <c r="K5" i="6"/>
  <c r="K42" i="6" s="1"/>
  <c r="S5" i="6"/>
  <c r="S42" i="6" s="1"/>
  <c r="W43" i="6"/>
  <c r="G136" i="9"/>
  <c r="O136" i="9"/>
  <c r="W136" i="9"/>
  <c r="I136" i="9"/>
  <c r="Q136" i="9"/>
  <c r="G147" i="9"/>
  <c r="O147" i="9"/>
  <c r="W147" i="9"/>
  <c r="D5" i="6"/>
  <c r="D47" i="6" s="1"/>
  <c r="H136" i="9"/>
  <c r="P136" i="9"/>
  <c r="B136" i="9"/>
  <c r="J136" i="9"/>
  <c r="R136" i="9"/>
  <c r="U5" i="6"/>
  <c r="U44" i="6" s="1"/>
  <c r="W42" i="6"/>
  <c r="G48" i="7"/>
  <c r="I10" i="7"/>
  <c r="Q10" i="7"/>
  <c r="V5" i="6"/>
  <c r="V47" i="6" s="1"/>
  <c r="H42" i="6"/>
  <c r="B147" i="9"/>
  <c r="J147" i="9"/>
  <c r="R147" i="9"/>
  <c r="C136" i="9"/>
  <c r="K136" i="9"/>
  <c r="S136" i="9"/>
  <c r="E147" i="9"/>
  <c r="M147" i="9"/>
  <c r="U147" i="9"/>
  <c r="B58" i="8"/>
  <c r="J58" i="8"/>
  <c r="R58" i="8"/>
  <c r="D59" i="8"/>
  <c r="L59" i="8"/>
  <c r="T59" i="8"/>
  <c r="F60" i="8"/>
  <c r="N60" i="8"/>
  <c r="V60" i="8"/>
  <c r="H61" i="8"/>
  <c r="P61" i="8"/>
  <c r="B66" i="8"/>
  <c r="B155" i="4" s="1"/>
  <c r="J66" i="8"/>
  <c r="J155" i="4" s="1"/>
  <c r="R66" i="8"/>
  <c r="R155" i="4" s="1"/>
  <c r="C156" i="9"/>
  <c r="C147" i="9" s="1"/>
  <c r="K156" i="9"/>
  <c r="K147" i="9" s="1"/>
  <c r="S156" i="9"/>
  <c r="S147" i="9" s="1"/>
  <c r="B156" i="10"/>
  <c r="J156" i="10"/>
  <c r="R156" i="10"/>
  <c r="E111" i="11"/>
  <c r="E145" i="11"/>
  <c r="M111" i="11"/>
  <c r="M145" i="11"/>
  <c r="U111" i="11"/>
  <c r="U145" i="11"/>
  <c r="G129" i="11"/>
  <c r="G125" i="11"/>
  <c r="G147" i="11"/>
  <c r="G123" i="11"/>
  <c r="G132" i="11"/>
  <c r="O129" i="11"/>
  <c r="O125" i="11"/>
  <c r="O147" i="11"/>
  <c r="O123" i="11"/>
  <c r="O132" i="11"/>
  <c r="W129" i="11"/>
  <c r="W125" i="11"/>
  <c r="W147" i="11"/>
  <c r="W123" i="11"/>
  <c r="W132" i="11"/>
  <c r="I156" i="11"/>
  <c r="I128" i="11"/>
  <c r="Q156" i="11"/>
  <c r="N111" i="11"/>
  <c r="G122" i="11"/>
  <c r="V126" i="11"/>
  <c r="O128" i="11"/>
  <c r="F145" i="11"/>
  <c r="U86" i="12"/>
  <c r="U63" i="12"/>
  <c r="D48" i="7"/>
  <c r="L48" i="7"/>
  <c r="T48" i="7"/>
  <c r="I47" i="8"/>
  <c r="Q47" i="8"/>
  <c r="C58" i="8"/>
  <c r="K58" i="8"/>
  <c r="S58" i="8"/>
  <c r="C66" i="8"/>
  <c r="C155" i="4" s="1"/>
  <c r="K66" i="8"/>
  <c r="K155" i="4" s="1"/>
  <c r="S66" i="8"/>
  <c r="S155" i="4" s="1"/>
  <c r="F128" i="9"/>
  <c r="N128" i="9"/>
  <c r="V128" i="9"/>
  <c r="G111" i="10"/>
  <c r="O111" i="10"/>
  <c r="W111" i="10"/>
  <c r="E128" i="10"/>
  <c r="M128" i="10"/>
  <c r="U128" i="10"/>
  <c r="H54" i="11"/>
  <c r="H128" i="11" s="1"/>
  <c r="P54" i="11"/>
  <c r="P128" i="11" s="1"/>
  <c r="B156" i="11"/>
  <c r="J156" i="11"/>
  <c r="R156" i="11"/>
  <c r="O111" i="11"/>
  <c r="V122" i="11"/>
  <c r="K126" i="11"/>
  <c r="W126" i="11"/>
  <c r="K130" i="11"/>
  <c r="K162" i="13"/>
  <c r="B47" i="8"/>
  <c r="J47" i="8"/>
  <c r="R47" i="8"/>
  <c r="D58" i="8"/>
  <c r="L58" i="8"/>
  <c r="T58" i="8"/>
  <c r="H60" i="8"/>
  <c r="P60" i="8"/>
  <c r="B61" i="8"/>
  <c r="J61" i="8"/>
  <c r="R61" i="8"/>
  <c r="D66" i="8"/>
  <c r="D155" i="4" s="1"/>
  <c r="L66" i="8"/>
  <c r="L155" i="4" s="1"/>
  <c r="T66" i="8"/>
  <c r="T155" i="4" s="1"/>
  <c r="N67" i="8"/>
  <c r="N156" i="4" s="1"/>
  <c r="V67" i="8"/>
  <c r="V156" i="4" s="1"/>
  <c r="I111" i="9"/>
  <c r="Q111" i="9"/>
  <c r="G128" i="9"/>
  <c r="O128" i="9"/>
  <c r="W128" i="9"/>
  <c r="H111" i="10"/>
  <c r="P111" i="10"/>
  <c r="F128" i="10"/>
  <c r="N128" i="10"/>
  <c r="V128" i="10"/>
  <c r="E5" i="11"/>
  <c r="M5" i="11"/>
  <c r="U5" i="11"/>
  <c r="I54" i="11"/>
  <c r="Q54" i="11"/>
  <c r="C156" i="11"/>
  <c r="K156" i="11"/>
  <c r="S156" i="11"/>
  <c r="C111" i="11"/>
  <c r="P111" i="11"/>
  <c r="K122" i="11"/>
  <c r="W122" i="11"/>
  <c r="N123" i="11"/>
  <c r="N130" i="11"/>
  <c r="J145" i="11"/>
  <c r="S86" i="12"/>
  <c r="C86" i="12"/>
  <c r="B171" i="13"/>
  <c r="R171" i="13"/>
  <c r="D171" i="13"/>
  <c r="C47" i="8"/>
  <c r="K47" i="8"/>
  <c r="S47" i="8"/>
  <c r="E58" i="8"/>
  <c r="M58" i="8"/>
  <c r="U58" i="8"/>
  <c r="G59" i="8"/>
  <c r="O59" i="8"/>
  <c r="I60" i="8"/>
  <c r="Q60" i="8"/>
  <c r="C61" i="8"/>
  <c r="K61" i="8"/>
  <c r="S61" i="8"/>
  <c r="E66" i="8"/>
  <c r="E155" i="4" s="1"/>
  <c r="M66" i="8"/>
  <c r="M155" i="4" s="1"/>
  <c r="U66" i="8"/>
  <c r="U155" i="4" s="1"/>
  <c r="B111" i="9"/>
  <c r="J111" i="9"/>
  <c r="R111" i="9"/>
  <c r="H128" i="9"/>
  <c r="P128" i="9"/>
  <c r="F156" i="9"/>
  <c r="F147" i="9" s="1"/>
  <c r="I111" i="10"/>
  <c r="Q111" i="10"/>
  <c r="G128" i="10"/>
  <c r="O128" i="10"/>
  <c r="W128" i="10"/>
  <c r="F5" i="11"/>
  <c r="N5" i="11"/>
  <c r="V5" i="11"/>
  <c r="B54" i="11"/>
  <c r="J54" i="11"/>
  <c r="J128" i="11" s="1"/>
  <c r="R54" i="11"/>
  <c r="R128" i="11" s="1"/>
  <c r="D156" i="11"/>
  <c r="L156" i="11"/>
  <c r="L128" i="11"/>
  <c r="T156" i="11"/>
  <c r="N126" i="11"/>
  <c r="G128" i="11"/>
  <c r="S128" i="11"/>
  <c r="O130" i="11"/>
  <c r="N132" i="11"/>
  <c r="K82" i="12"/>
  <c r="D241" i="13"/>
  <c r="D233" i="13" s="1"/>
  <c r="D181" i="13"/>
  <c r="L241" i="13"/>
  <c r="L181" i="13"/>
  <c r="T241" i="13"/>
  <c r="T233" i="13" s="1"/>
  <c r="T181" i="13"/>
  <c r="F199" i="13"/>
  <c r="F251" i="13"/>
  <c r="N199" i="13"/>
  <c r="N251" i="13"/>
  <c r="N243" i="13" s="1"/>
  <c r="V199" i="13"/>
  <c r="V251" i="13"/>
  <c r="H261" i="13"/>
  <c r="H253" i="13" s="1"/>
  <c r="H216" i="13"/>
  <c r="P261" i="13"/>
  <c r="P253" i="13" s="1"/>
  <c r="P216" i="13"/>
  <c r="D253" i="13"/>
  <c r="F58" i="8"/>
  <c r="N58" i="8"/>
  <c r="V58" i="8"/>
  <c r="F66" i="8"/>
  <c r="F155" i="4" s="1"/>
  <c r="N66" i="8"/>
  <c r="N155" i="4" s="1"/>
  <c r="V66" i="8"/>
  <c r="V155" i="4" s="1"/>
  <c r="I128" i="9"/>
  <c r="Q128" i="9"/>
  <c r="H128" i="10"/>
  <c r="P128" i="10"/>
  <c r="I145" i="11"/>
  <c r="I111" i="11"/>
  <c r="Q145" i="11"/>
  <c r="Q111" i="11"/>
  <c r="C147" i="11"/>
  <c r="C123" i="11"/>
  <c r="C129" i="11"/>
  <c r="C125" i="11"/>
  <c r="K147" i="11"/>
  <c r="K123" i="11"/>
  <c r="K129" i="11"/>
  <c r="K125" i="11"/>
  <c r="S147" i="11"/>
  <c r="S123" i="11"/>
  <c r="S129" i="11"/>
  <c r="S125" i="11"/>
  <c r="E156" i="11"/>
  <c r="M156" i="11"/>
  <c r="U156" i="11"/>
  <c r="C126" i="11"/>
  <c r="O126" i="11"/>
  <c r="V128" i="11"/>
  <c r="C130" i="11"/>
  <c r="E86" i="12"/>
  <c r="E63" i="12"/>
  <c r="P233" i="13"/>
  <c r="G58" i="8"/>
  <c r="O58" i="8"/>
  <c r="W58" i="8"/>
  <c r="D111" i="9"/>
  <c r="L111" i="9"/>
  <c r="T111" i="9"/>
  <c r="B128" i="9"/>
  <c r="J128" i="9"/>
  <c r="R128" i="9"/>
  <c r="C111" i="10"/>
  <c r="K111" i="10"/>
  <c r="S111" i="10"/>
  <c r="I128" i="10"/>
  <c r="Q128" i="10"/>
  <c r="H5" i="11"/>
  <c r="P5" i="11"/>
  <c r="D54" i="11"/>
  <c r="D128" i="11" s="1"/>
  <c r="L54" i="11"/>
  <c r="L52" i="8" s="1"/>
  <c r="L51" i="8" s="1"/>
  <c r="T54" i="11"/>
  <c r="H111" i="11"/>
  <c r="V111" i="11"/>
  <c r="C122" i="11"/>
  <c r="C117" i="11" s="1"/>
  <c r="O122" i="11"/>
  <c r="O117" i="11" s="1"/>
  <c r="F123" i="11"/>
  <c r="S130" i="11"/>
  <c r="S132" i="11"/>
  <c r="I82" i="12"/>
  <c r="I3" i="12"/>
  <c r="Q82" i="12"/>
  <c r="Q3" i="12"/>
  <c r="P100" i="12"/>
  <c r="P161" i="4" s="1"/>
  <c r="G171" i="13"/>
  <c r="W171" i="13"/>
  <c r="Q171" i="13"/>
  <c r="H58" i="8"/>
  <c r="P58" i="8"/>
  <c r="E111" i="9"/>
  <c r="M111" i="9"/>
  <c r="U111" i="9"/>
  <c r="D111" i="10"/>
  <c r="L111" i="10"/>
  <c r="T111" i="10"/>
  <c r="I5" i="11"/>
  <c r="Q5" i="11"/>
  <c r="E54" i="11"/>
  <c r="M54" i="11"/>
  <c r="U54" i="11"/>
  <c r="U128" i="11" s="1"/>
  <c r="G156" i="11"/>
  <c r="O156" i="11"/>
  <c r="W156" i="11"/>
  <c r="F126" i="11"/>
  <c r="S126" i="11"/>
  <c r="K128" i="11"/>
  <c r="V130" i="11"/>
  <c r="C85" i="12"/>
  <c r="C97" i="12"/>
  <c r="C158" i="4" s="1"/>
  <c r="C63" i="12"/>
  <c r="K85" i="12"/>
  <c r="K97" i="12"/>
  <c r="K158" i="4" s="1"/>
  <c r="S85" i="12"/>
  <c r="S97" i="12"/>
  <c r="S158" i="4" s="1"/>
  <c r="S63" i="12"/>
  <c r="G87" i="12"/>
  <c r="G99" i="12"/>
  <c r="G160" i="4" s="1"/>
  <c r="G65" i="12"/>
  <c r="O87" i="12"/>
  <c r="O99" i="12"/>
  <c r="O160" i="4" s="1"/>
  <c r="O65" i="12"/>
  <c r="O63" i="12" s="1"/>
  <c r="W87" i="12"/>
  <c r="W99" i="12"/>
  <c r="W160" i="4" s="1"/>
  <c r="W65" i="12"/>
  <c r="I88" i="12"/>
  <c r="I65" i="12"/>
  <c r="I100" i="12"/>
  <c r="I161" i="4" s="1"/>
  <c r="Q88" i="12"/>
  <c r="Q100" i="12"/>
  <c r="Q161" i="4" s="1"/>
  <c r="Q65" i="12"/>
  <c r="C89" i="12"/>
  <c r="C101" i="12"/>
  <c r="C162" i="4" s="1"/>
  <c r="K89" i="12"/>
  <c r="K101" i="12"/>
  <c r="K162" i="4" s="1"/>
  <c r="S89" i="12"/>
  <c r="L171" i="13"/>
  <c r="I58" i="8"/>
  <c r="Q58" i="8"/>
  <c r="D111" i="11"/>
  <c r="D145" i="11"/>
  <c r="L111" i="11"/>
  <c r="L145" i="11"/>
  <c r="T111" i="11"/>
  <c r="T145" i="11"/>
  <c r="N129" i="11"/>
  <c r="N125" i="11"/>
  <c r="N147" i="11"/>
  <c r="V129" i="11"/>
  <c r="V125" i="11"/>
  <c r="V147" i="11"/>
  <c r="H156" i="11"/>
  <c r="P156" i="11"/>
  <c r="F122" i="11"/>
  <c r="V123" i="11"/>
  <c r="G126" i="11"/>
  <c r="G117" i="11" s="1"/>
  <c r="N128" i="11"/>
  <c r="G130" i="11"/>
  <c r="C132" i="11"/>
  <c r="O243" i="13"/>
  <c r="W243" i="13"/>
  <c r="B63" i="12"/>
  <c r="J63" i="12"/>
  <c r="R63" i="12"/>
  <c r="F65" i="12"/>
  <c r="N65" i="12"/>
  <c r="V65" i="12"/>
  <c r="B82" i="12"/>
  <c r="M82" i="12"/>
  <c r="E85" i="12"/>
  <c r="O85" i="12"/>
  <c r="C87" i="12"/>
  <c r="M88" i="12"/>
  <c r="W89" i="12"/>
  <c r="T99" i="12"/>
  <c r="T160" i="4" s="1"/>
  <c r="H101" i="12"/>
  <c r="H162" i="4" s="1"/>
  <c r="G199" i="13"/>
  <c r="G251" i="13"/>
  <c r="G243" i="13" s="1"/>
  <c r="O199" i="13"/>
  <c r="O251" i="13"/>
  <c r="W199" i="13"/>
  <c r="W251" i="13"/>
  <c r="I261" i="13"/>
  <c r="I253" i="13" s="1"/>
  <c r="I216" i="13"/>
  <c r="Q261" i="13"/>
  <c r="Q253" i="13" s="1"/>
  <c r="Q216" i="13"/>
  <c r="V181" i="13"/>
  <c r="R251" i="13"/>
  <c r="R243" i="13" s="1"/>
  <c r="P261" i="14"/>
  <c r="N82" i="12"/>
  <c r="P87" i="12"/>
  <c r="D89" i="12"/>
  <c r="B97" i="12"/>
  <c r="B158" i="4" s="1"/>
  <c r="L97" i="12"/>
  <c r="L158" i="4" s="1"/>
  <c r="W97" i="12"/>
  <c r="W158" i="4" s="1"/>
  <c r="K99" i="12"/>
  <c r="K160" i="4" s="1"/>
  <c r="J100" i="12"/>
  <c r="J161" i="4" s="1"/>
  <c r="U100" i="12"/>
  <c r="U161" i="4" s="1"/>
  <c r="H171" i="13"/>
  <c r="P171" i="13"/>
  <c r="M181" i="13"/>
  <c r="D187" i="13"/>
  <c r="L187" i="13"/>
  <c r="T187" i="13"/>
  <c r="F187" i="13"/>
  <c r="N187" i="13"/>
  <c r="V187" i="13"/>
  <c r="B199" i="13"/>
  <c r="I243" i="13"/>
  <c r="Q243" i="13"/>
  <c r="L261" i="13"/>
  <c r="L253" i="13" s="1"/>
  <c r="E241" i="14"/>
  <c r="E181" i="14"/>
  <c r="M241" i="14"/>
  <c r="M181" i="14"/>
  <c r="U241" i="14"/>
  <c r="U181" i="14"/>
  <c r="G251" i="14"/>
  <c r="O251" i="14"/>
  <c r="W251" i="14"/>
  <c r="I261" i="14"/>
  <c r="I216" i="14"/>
  <c r="Q261" i="14"/>
  <c r="Q216" i="14"/>
  <c r="E171" i="14"/>
  <c r="M171" i="14"/>
  <c r="U171" i="14"/>
  <c r="J3" i="12"/>
  <c r="R3" i="12"/>
  <c r="D82" i="12"/>
  <c r="L82" i="12"/>
  <c r="T82" i="12"/>
  <c r="H65" i="12"/>
  <c r="H63" i="12" s="1"/>
  <c r="P65" i="12"/>
  <c r="P63" i="12" s="1"/>
  <c r="D100" i="12"/>
  <c r="D161" i="4" s="1"/>
  <c r="L100" i="12"/>
  <c r="L161" i="4" s="1"/>
  <c r="T100" i="12"/>
  <c r="T161" i="4" s="1"/>
  <c r="E82" i="12"/>
  <c r="G85" i="12"/>
  <c r="R85" i="12"/>
  <c r="F87" i="12"/>
  <c r="Q87" i="12"/>
  <c r="E88" i="12"/>
  <c r="P88" i="12"/>
  <c r="E89" i="12"/>
  <c r="O89" i="12"/>
  <c r="M97" i="12"/>
  <c r="M158" i="4" s="1"/>
  <c r="L99" i="12"/>
  <c r="L160" i="4" s="1"/>
  <c r="K100" i="12"/>
  <c r="K161" i="4" s="1"/>
  <c r="V100" i="12"/>
  <c r="V161" i="4" s="1"/>
  <c r="U101" i="12"/>
  <c r="U162" i="4" s="1"/>
  <c r="C181" i="13"/>
  <c r="N181" i="13"/>
  <c r="H199" i="13"/>
  <c r="D204" i="13"/>
  <c r="L204" i="13"/>
  <c r="T204" i="13"/>
  <c r="F204" i="13"/>
  <c r="N204" i="13"/>
  <c r="V204" i="13"/>
  <c r="B216" i="13"/>
  <c r="L233" i="13"/>
  <c r="F233" i="13"/>
  <c r="N233" i="13"/>
  <c r="V233" i="13"/>
  <c r="H251" i="14"/>
  <c r="P251" i="14"/>
  <c r="R261" i="14"/>
  <c r="C204" i="14"/>
  <c r="K204" i="14"/>
  <c r="S204" i="14"/>
  <c r="E204" i="14"/>
  <c r="M204" i="14"/>
  <c r="U204" i="14"/>
  <c r="F82" i="12"/>
  <c r="H92" i="12"/>
  <c r="O97" i="12"/>
  <c r="O158" i="4" s="1"/>
  <c r="C99" i="12"/>
  <c r="C160" i="4" s="1"/>
  <c r="E162" i="13"/>
  <c r="M162" i="13"/>
  <c r="U162" i="13"/>
  <c r="E181" i="13"/>
  <c r="J199" i="13"/>
  <c r="E233" i="13"/>
  <c r="M233" i="13"/>
  <c r="U233" i="13"/>
  <c r="H241" i="13"/>
  <c r="H233" i="13" s="1"/>
  <c r="B253" i="13"/>
  <c r="J253" i="13"/>
  <c r="R253" i="13"/>
  <c r="T261" i="13"/>
  <c r="T253" i="13" s="1"/>
  <c r="I187" i="14"/>
  <c r="Q187" i="14"/>
  <c r="P97" i="12"/>
  <c r="P158" i="4" s="1"/>
  <c r="D99" i="12"/>
  <c r="D160" i="4" s="1"/>
  <c r="N100" i="12"/>
  <c r="N161" i="4" s="1"/>
  <c r="I241" i="13"/>
  <c r="I233" i="13" s="1"/>
  <c r="I181" i="13"/>
  <c r="Q241" i="13"/>
  <c r="Q233" i="13" s="1"/>
  <c r="Q181" i="13"/>
  <c r="C199" i="13"/>
  <c r="C251" i="14"/>
  <c r="C251" i="13"/>
  <c r="C243" i="13" s="1"/>
  <c r="K199" i="13"/>
  <c r="K251" i="14"/>
  <c r="K251" i="13"/>
  <c r="K243" i="13" s="1"/>
  <c r="S199" i="13"/>
  <c r="S251" i="14"/>
  <c r="S251" i="13"/>
  <c r="S243" i="13" s="1"/>
  <c r="E216" i="13"/>
  <c r="E261" i="13"/>
  <c r="E253" i="13" s="1"/>
  <c r="M216" i="13"/>
  <c r="M261" i="13"/>
  <c r="M253" i="13" s="1"/>
  <c r="U216" i="13"/>
  <c r="U261" i="14"/>
  <c r="U261" i="13"/>
  <c r="U253" i="13" s="1"/>
  <c r="F181" i="13"/>
  <c r="P181" i="13"/>
  <c r="P199" i="13"/>
  <c r="J216" i="13"/>
  <c r="U3" i="12"/>
  <c r="G82" i="12"/>
  <c r="O82" i="12"/>
  <c r="W82" i="12"/>
  <c r="G63" i="12"/>
  <c r="W63" i="12"/>
  <c r="K65" i="12"/>
  <c r="Q101" i="12"/>
  <c r="Q162" i="4" s="1"/>
  <c r="V85" i="12"/>
  <c r="J87" i="12"/>
  <c r="U87" i="12"/>
  <c r="T88" i="12"/>
  <c r="I89" i="12"/>
  <c r="G233" i="13"/>
  <c r="O233" i="13"/>
  <c r="W233" i="13"/>
  <c r="C187" i="14"/>
  <c r="K187" i="14"/>
  <c r="S187" i="14"/>
  <c r="E187" i="14"/>
  <c r="M187" i="14"/>
  <c r="U187" i="14"/>
  <c r="D65" i="12"/>
  <c r="D63" i="12" s="1"/>
  <c r="L65" i="12"/>
  <c r="L63" i="12" s="1"/>
  <c r="T65" i="12"/>
  <c r="T63" i="12" s="1"/>
  <c r="H97" i="12"/>
  <c r="H158" i="4" s="1"/>
  <c r="F100" i="12"/>
  <c r="F161" i="4" s="1"/>
  <c r="P101" i="12"/>
  <c r="P162" i="4" s="1"/>
  <c r="E199" i="13"/>
  <c r="E251" i="13"/>
  <c r="E243" i="13" s="1"/>
  <c r="M199" i="13"/>
  <c r="M251" i="13"/>
  <c r="M243" i="13" s="1"/>
  <c r="U199" i="13"/>
  <c r="U251" i="13"/>
  <c r="U243" i="13" s="1"/>
  <c r="G216" i="13"/>
  <c r="G261" i="13"/>
  <c r="G253" i="13" s="1"/>
  <c r="O216" i="13"/>
  <c r="O261" i="13"/>
  <c r="O253" i="13" s="1"/>
  <c r="W216" i="13"/>
  <c r="W261" i="13"/>
  <c r="W253" i="13" s="1"/>
  <c r="H162" i="13"/>
  <c r="P162" i="13"/>
  <c r="E171" i="13"/>
  <c r="M171" i="13"/>
  <c r="U171" i="13"/>
  <c r="S181" i="13"/>
  <c r="R216" i="13"/>
  <c r="F243" i="13"/>
  <c r="V243" i="13"/>
  <c r="H243" i="13"/>
  <c r="P243" i="13"/>
  <c r="C253" i="13"/>
  <c r="K253" i="13"/>
  <c r="S253" i="13"/>
  <c r="G199" i="14"/>
  <c r="H251" i="15"/>
  <c r="P251" i="15"/>
  <c r="R218" i="15"/>
  <c r="R214" i="15"/>
  <c r="R210" i="15"/>
  <c r="R253" i="15"/>
  <c r="T261" i="15"/>
  <c r="R211" i="15"/>
  <c r="L216" i="15"/>
  <c r="R217" i="15"/>
  <c r="N241" i="15"/>
  <c r="I92" i="16"/>
  <c r="Q92" i="16"/>
  <c r="C93" i="16"/>
  <c r="C103" i="16"/>
  <c r="C166" i="4" s="1"/>
  <c r="K93" i="16"/>
  <c r="K103" i="16"/>
  <c r="K166" i="4" s="1"/>
  <c r="S93" i="16"/>
  <c r="S103" i="16"/>
  <c r="S166" i="4" s="1"/>
  <c r="I199" i="13"/>
  <c r="Q199" i="13"/>
  <c r="H181" i="14"/>
  <c r="P181" i="14"/>
  <c r="H199" i="14"/>
  <c r="P199" i="14"/>
  <c r="H216" i="14"/>
  <c r="P216" i="14"/>
  <c r="B251" i="14"/>
  <c r="J251" i="14"/>
  <c r="R251" i="14"/>
  <c r="D261" i="14"/>
  <c r="L261" i="14"/>
  <c r="T261" i="14"/>
  <c r="E34" i="15"/>
  <c r="M34" i="15"/>
  <c r="U34" i="15"/>
  <c r="C115" i="15"/>
  <c r="K115" i="15"/>
  <c r="S115" i="15"/>
  <c r="S216" i="15" s="1"/>
  <c r="U261" i="15"/>
  <c r="C181" i="15"/>
  <c r="K181" i="15"/>
  <c r="S181" i="15"/>
  <c r="P210" i="15"/>
  <c r="Q213" i="15"/>
  <c r="C216" i="15"/>
  <c r="M216" i="15"/>
  <c r="O241" i="15"/>
  <c r="Q172" i="17"/>
  <c r="Q168" i="17"/>
  <c r="Q164" i="17"/>
  <c r="Q173" i="17"/>
  <c r="Q169" i="17"/>
  <c r="Q165" i="17"/>
  <c r="Q161" i="17"/>
  <c r="Q53" i="16"/>
  <c r="Q175" i="17"/>
  <c r="Q167" i="17"/>
  <c r="Q163" i="17"/>
  <c r="Q162" i="17"/>
  <c r="I174" i="17"/>
  <c r="M184" i="17"/>
  <c r="J178" i="17"/>
  <c r="W237" i="17"/>
  <c r="W229" i="17" s="1"/>
  <c r="F34" i="15"/>
  <c r="N34" i="15"/>
  <c r="V34" i="15"/>
  <c r="B251" i="15"/>
  <c r="J251" i="15"/>
  <c r="R251" i="15"/>
  <c r="D115" i="15"/>
  <c r="L115" i="15"/>
  <c r="T115" i="15"/>
  <c r="F261" i="15"/>
  <c r="F216" i="15"/>
  <c r="N261" i="15"/>
  <c r="N216" i="15"/>
  <c r="V261" i="15"/>
  <c r="P199" i="15"/>
  <c r="F204" i="15"/>
  <c r="N204" i="15"/>
  <c r="R213" i="15"/>
  <c r="D216" i="15"/>
  <c r="C178" i="17"/>
  <c r="K178" i="17"/>
  <c r="B69" i="20"/>
  <c r="B51" i="20"/>
  <c r="J69" i="20"/>
  <c r="J51" i="20"/>
  <c r="R69" i="20"/>
  <c r="R51" i="20"/>
  <c r="D70" i="20"/>
  <c r="L70" i="20"/>
  <c r="T70" i="20"/>
  <c r="F71" i="20"/>
  <c r="F79" i="20"/>
  <c r="F170" i="4" s="1"/>
  <c r="C216" i="13"/>
  <c r="K216" i="13"/>
  <c r="S216" i="13"/>
  <c r="B181" i="14"/>
  <c r="J181" i="14"/>
  <c r="R181" i="14"/>
  <c r="B216" i="14"/>
  <c r="J216" i="14"/>
  <c r="R216" i="14"/>
  <c r="D251" i="14"/>
  <c r="L251" i="14"/>
  <c r="T251" i="14"/>
  <c r="F261" i="14"/>
  <c r="N261" i="14"/>
  <c r="V261" i="14"/>
  <c r="C251" i="15"/>
  <c r="K251" i="15"/>
  <c r="S251" i="15"/>
  <c r="U253" i="15"/>
  <c r="U217" i="15"/>
  <c r="W261" i="15"/>
  <c r="E181" i="15"/>
  <c r="M181" i="15"/>
  <c r="U181" i="15"/>
  <c r="H199" i="15"/>
  <c r="Q199" i="15"/>
  <c r="E216" i="15"/>
  <c r="W217" i="15"/>
  <c r="Q218" i="15"/>
  <c r="F103" i="16"/>
  <c r="F166" i="4" s="1"/>
  <c r="N103" i="16"/>
  <c r="N166" i="4" s="1"/>
  <c r="V103" i="16"/>
  <c r="V166" i="4" s="1"/>
  <c r="L178" i="17"/>
  <c r="T178" i="17"/>
  <c r="C181" i="14"/>
  <c r="K181" i="14"/>
  <c r="S181" i="14"/>
  <c r="E251" i="14"/>
  <c r="M251" i="14"/>
  <c r="U251" i="14"/>
  <c r="H34" i="15"/>
  <c r="P34" i="15"/>
  <c r="D251" i="15"/>
  <c r="L251" i="15"/>
  <c r="T251" i="15"/>
  <c r="F115" i="15"/>
  <c r="N115" i="15"/>
  <c r="V115" i="15"/>
  <c r="P261" i="15"/>
  <c r="F181" i="15"/>
  <c r="V181" i="15"/>
  <c r="I199" i="15"/>
  <c r="R199" i="15"/>
  <c r="Q209" i="15"/>
  <c r="U213" i="15"/>
  <c r="G216" i="15"/>
  <c r="Q166" i="17"/>
  <c r="M178" i="17"/>
  <c r="U178" i="17"/>
  <c r="G178" i="17"/>
  <c r="D181" i="14"/>
  <c r="L181" i="14"/>
  <c r="T181" i="14"/>
  <c r="F251" i="14"/>
  <c r="N251" i="14"/>
  <c r="V251" i="14"/>
  <c r="E251" i="15"/>
  <c r="M251" i="15"/>
  <c r="U251" i="15"/>
  <c r="W253" i="15"/>
  <c r="W218" i="15"/>
  <c r="Q261" i="15"/>
  <c r="G181" i="15"/>
  <c r="W181" i="15"/>
  <c r="J199" i="15"/>
  <c r="S199" i="15"/>
  <c r="R209" i="15"/>
  <c r="U210" i="15"/>
  <c r="H216" i="15"/>
  <c r="I172" i="17"/>
  <c r="I168" i="17"/>
  <c r="I164" i="17"/>
  <c r="I173" i="17"/>
  <c r="I169" i="17"/>
  <c r="I165" i="17"/>
  <c r="I161" i="17"/>
  <c r="I53" i="16"/>
  <c r="I175" i="17"/>
  <c r="I167" i="17"/>
  <c r="I163" i="17"/>
  <c r="C226" i="17"/>
  <c r="C217" i="17" s="1"/>
  <c r="C5" i="17"/>
  <c r="K226" i="17"/>
  <c r="K217" i="17" s="1"/>
  <c r="K5" i="17"/>
  <c r="K217" i="19" s="1"/>
  <c r="S226" i="17"/>
  <c r="S217" i="17" s="1"/>
  <c r="S5" i="17"/>
  <c r="E235" i="17"/>
  <c r="E184" i="17"/>
  <c r="U235" i="17"/>
  <c r="U184" i="17"/>
  <c r="G190" i="17"/>
  <c r="G237" i="17"/>
  <c r="G229" i="17" s="1"/>
  <c r="O190" i="17"/>
  <c r="O237" i="17"/>
  <c r="O229" i="17" s="1"/>
  <c r="I246" i="17"/>
  <c r="I240" i="17" s="1"/>
  <c r="I203" i="17"/>
  <c r="Q246" i="17"/>
  <c r="Q240" i="17" s="1"/>
  <c r="Q203" i="17"/>
  <c r="C209" i="17"/>
  <c r="C248" i="17"/>
  <c r="C240" i="17" s="1"/>
  <c r="K248" i="17"/>
  <c r="K240" i="17" s="1"/>
  <c r="K209" i="17"/>
  <c r="S209" i="17"/>
  <c r="S248" i="17"/>
  <c r="S240" i="17" s="1"/>
  <c r="F178" i="17"/>
  <c r="D178" i="17"/>
  <c r="V178" i="17"/>
  <c r="I217" i="19"/>
  <c r="I176" i="19"/>
  <c r="I172" i="19"/>
  <c r="I168" i="19"/>
  <c r="I173" i="19"/>
  <c r="I169" i="19"/>
  <c r="I165" i="19"/>
  <c r="I160" i="19" s="1"/>
  <c r="I167" i="19"/>
  <c r="I77" i="16"/>
  <c r="I76" i="16" s="1"/>
  <c r="I80" i="16"/>
  <c r="F251" i="15"/>
  <c r="F199" i="15"/>
  <c r="N251" i="15"/>
  <c r="N199" i="15"/>
  <c r="V251" i="15"/>
  <c r="V199" i="15"/>
  <c r="P253" i="15"/>
  <c r="P217" i="15"/>
  <c r="P213" i="15"/>
  <c r="P209" i="15"/>
  <c r="B216" i="15"/>
  <c r="B261" i="15"/>
  <c r="J216" i="15"/>
  <c r="J261" i="15"/>
  <c r="R216" i="15"/>
  <c r="R261" i="15"/>
  <c r="H181" i="15"/>
  <c r="P181" i="15"/>
  <c r="B199" i="15"/>
  <c r="K199" i="15"/>
  <c r="T199" i="15"/>
  <c r="P211" i="15"/>
  <c r="W213" i="15"/>
  <c r="Q214" i="15"/>
  <c r="I216" i="15"/>
  <c r="T216" i="15"/>
  <c r="U218" i="15"/>
  <c r="I241" i="15"/>
  <c r="K261" i="15"/>
  <c r="I170" i="17"/>
  <c r="O178" i="17"/>
  <c r="G251" i="15"/>
  <c r="O251" i="15"/>
  <c r="W251" i="15"/>
  <c r="C199" i="15"/>
  <c r="L199" i="15"/>
  <c r="U199" i="15"/>
  <c r="W210" i="15"/>
  <c r="Q211" i="15"/>
  <c r="U216" i="15"/>
  <c r="Q217" i="15"/>
  <c r="B90" i="16"/>
  <c r="B71" i="16"/>
  <c r="J90" i="16"/>
  <c r="J71" i="16"/>
  <c r="R90" i="16"/>
  <c r="R71" i="16"/>
  <c r="Q170" i="17"/>
  <c r="B178" i="17"/>
  <c r="R178" i="17"/>
  <c r="K197" i="17"/>
  <c r="E197" i="17"/>
  <c r="M197" i="17"/>
  <c r="E53" i="16"/>
  <c r="M53" i="16"/>
  <c r="F90" i="16"/>
  <c r="N90" i="16"/>
  <c r="V90" i="16"/>
  <c r="G5" i="17"/>
  <c r="O5" i="17"/>
  <c r="W5" i="17"/>
  <c r="E161" i="17"/>
  <c r="M161" i="17"/>
  <c r="E165" i="17"/>
  <c r="M165" i="17"/>
  <c r="E169" i="17"/>
  <c r="I171" i="17"/>
  <c r="Q171" i="17"/>
  <c r="E173" i="17"/>
  <c r="J184" i="17"/>
  <c r="S184" i="17"/>
  <c r="I190" i="17"/>
  <c r="B197" i="17"/>
  <c r="J197" i="17"/>
  <c r="R197" i="17"/>
  <c r="E203" i="17"/>
  <c r="P203" i="17"/>
  <c r="I209" i="17"/>
  <c r="W209" i="17"/>
  <c r="I229" i="17"/>
  <c r="Q229" i="17"/>
  <c r="C229" i="17"/>
  <c r="S229" i="17"/>
  <c r="K235" i="17"/>
  <c r="K229" i="17" s="1"/>
  <c r="H240" i="17"/>
  <c r="P240" i="17"/>
  <c r="F226" i="18"/>
  <c r="N226" i="18"/>
  <c r="V226" i="18"/>
  <c r="H235" i="18"/>
  <c r="P235" i="18"/>
  <c r="B237" i="18"/>
  <c r="J237" i="18"/>
  <c r="R237" i="18"/>
  <c r="D246" i="18"/>
  <c r="F248" i="18"/>
  <c r="N248" i="18"/>
  <c r="F165" i="18"/>
  <c r="B171" i="18"/>
  <c r="F178" i="18"/>
  <c r="N178" i="18"/>
  <c r="V178" i="18"/>
  <c r="H178" i="18"/>
  <c r="P178" i="18"/>
  <c r="C173" i="19"/>
  <c r="C169" i="19"/>
  <c r="C165" i="19"/>
  <c r="C217" i="19"/>
  <c r="C176" i="19"/>
  <c r="C172" i="19"/>
  <c r="C168" i="19"/>
  <c r="G226" i="19"/>
  <c r="G5" i="19"/>
  <c r="G171" i="19" s="1"/>
  <c r="O226" i="19"/>
  <c r="O5" i="19"/>
  <c r="O171" i="19" s="1"/>
  <c r="W171" i="19"/>
  <c r="W226" i="19"/>
  <c r="W5" i="19"/>
  <c r="C92" i="16"/>
  <c r="K92" i="16"/>
  <c r="S92" i="16"/>
  <c r="E93" i="16"/>
  <c r="M93" i="16"/>
  <c r="U93" i="16"/>
  <c r="E102" i="16"/>
  <c r="E165" i="4" s="1"/>
  <c r="M102" i="16"/>
  <c r="M165" i="4" s="1"/>
  <c r="U102" i="16"/>
  <c r="U165" i="4" s="1"/>
  <c r="G103" i="16"/>
  <c r="G166" i="4" s="1"/>
  <c r="O103" i="16"/>
  <c r="O166" i="4" s="1"/>
  <c r="W103" i="16"/>
  <c r="W166" i="4" s="1"/>
  <c r="D184" i="17"/>
  <c r="D235" i="17"/>
  <c r="L184" i="17"/>
  <c r="L235" i="17"/>
  <c r="T184" i="17"/>
  <c r="T235" i="17"/>
  <c r="B209" i="17"/>
  <c r="B248" i="17"/>
  <c r="J209" i="17"/>
  <c r="J248" i="17"/>
  <c r="R209" i="17"/>
  <c r="R248" i="17"/>
  <c r="R240" i="17" s="1"/>
  <c r="H162" i="17"/>
  <c r="P162" i="17"/>
  <c r="D164" i="17"/>
  <c r="L164" i="17"/>
  <c r="T164" i="17"/>
  <c r="H166" i="17"/>
  <c r="P166" i="17"/>
  <c r="D168" i="17"/>
  <c r="L168" i="17"/>
  <c r="T168" i="17"/>
  <c r="H170" i="17"/>
  <c r="P170" i="17"/>
  <c r="D172" i="17"/>
  <c r="L172" i="17"/>
  <c r="T172" i="17"/>
  <c r="H174" i="17"/>
  <c r="P174" i="17"/>
  <c r="H178" i="17"/>
  <c r="P178" i="17"/>
  <c r="B184" i="17"/>
  <c r="S190" i="17"/>
  <c r="G226" i="18"/>
  <c r="O226" i="18"/>
  <c r="W226" i="18"/>
  <c r="C237" i="18"/>
  <c r="K237" i="18"/>
  <c r="J171" i="18"/>
  <c r="B197" i="18"/>
  <c r="J197" i="18"/>
  <c r="R197" i="18"/>
  <c r="B235" i="18"/>
  <c r="U167" i="19"/>
  <c r="U172" i="19"/>
  <c r="U168" i="19"/>
  <c r="U176" i="19"/>
  <c r="U173" i="19"/>
  <c r="U169" i="19"/>
  <c r="U165" i="19"/>
  <c r="H53" i="16"/>
  <c r="P53" i="16"/>
  <c r="B5" i="17"/>
  <c r="B217" i="18" s="1"/>
  <c r="J5" i="17"/>
  <c r="J217" i="18" s="1"/>
  <c r="R5" i="17"/>
  <c r="H190" i="17"/>
  <c r="H237" i="17"/>
  <c r="P190" i="17"/>
  <c r="P237" i="17"/>
  <c r="B246" i="17"/>
  <c r="B203" i="17"/>
  <c r="J246" i="17"/>
  <c r="J203" i="17"/>
  <c r="R246" i="17"/>
  <c r="R203" i="17"/>
  <c r="H161" i="17"/>
  <c r="P161" i="17"/>
  <c r="D163" i="17"/>
  <c r="L163" i="17"/>
  <c r="T163" i="17"/>
  <c r="H165" i="17"/>
  <c r="P165" i="17"/>
  <c r="D167" i="17"/>
  <c r="L167" i="17"/>
  <c r="T167" i="17"/>
  <c r="H169" i="17"/>
  <c r="P169" i="17"/>
  <c r="D171" i="17"/>
  <c r="L171" i="17"/>
  <c r="T171" i="17"/>
  <c r="H173" i="17"/>
  <c r="P173" i="17"/>
  <c r="D175" i="17"/>
  <c r="L175" i="17"/>
  <c r="T175" i="17"/>
  <c r="N184" i="17"/>
  <c r="W184" i="17"/>
  <c r="C190" i="17"/>
  <c r="U190" i="17"/>
  <c r="T203" i="17"/>
  <c r="O209" i="17"/>
  <c r="H217" i="17"/>
  <c r="P217" i="17"/>
  <c r="O246" i="17"/>
  <c r="O240" i="17" s="1"/>
  <c r="I226" i="18"/>
  <c r="Q226" i="18"/>
  <c r="G246" i="18"/>
  <c r="F169" i="18"/>
  <c r="R235" i="18"/>
  <c r="N237" i="18"/>
  <c r="D246" i="19"/>
  <c r="L246" i="19"/>
  <c r="T246" i="19"/>
  <c r="B103" i="16"/>
  <c r="B166" i="4" s="1"/>
  <c r="J103" i="16"/>
  <c r="J166" i="4" s="1"/>
  <c r="R103" i="16"/>
  <c r="R166" i="4" s="1"/>
  <c r="E248" i="17"/>
  <c r="E240" i="17" s="1"/>
  <c r="E209" i="17"/>
  <c r="M248" i="17"/>
  <c r="M240" i="17" s="1"/>
  <c r="M209" i="17"/>
  <c r="U248" i="17"/>
  <c r="U240" i="17" s="1"/>
  <c r="U209" i="17"/>
  <c r="E163" i="17"/>
  <c r="M163" i="17"/>
  <c r="E167" i="17"/>
  <c r="M167" i="17"/>
  <c r="E171" i="17"/>
  <c r="E175" i="17"/>
  <c r="M175" i="17"/>
  <c r="O184" i="17"/>
  <c r="M190" i="17"/>
  <c r="V190" i="17"/>
  <c r="V197" i="17"/>
  <c r="K203" i="17"/>
  <c r="U203" i="17"/>
  <c r="P209" i="17"/>
  <c r="E229" i="17"/>
  <c r="M229" i="17"/>
  <c r="U229" i="17"/>
  <c r="W246" i="17"/>
  <c r="W240" i="17" s="1"/>
  <c r="H223" i="18"/>
  <c r="H5" i="18"/>
  <c r="H166" i="18" s="1"/>
  <c r="P223" i="18"/>
  <c r="P5" i="18"/>
  <c r="P166" i="18" s="1"/>
  <c r="B173" i="18"/>
  <c r="B169" i="18"/>
  <c r="B165" i="18"/>
  <c r="B161" i="18"/>
  <c r="B174" i="18"/>
  <c r="B170" i="18"/>
  <c r="B162" i="18"/>
  <c r="B172" i="18"/>
  <c r="B168" i="18"/>
  <c r="B164" i="18"/>
  <c r="J173" i="18"/>
  <c r="J169" i="18"/>
  <c r="J165" i="18"/>
  <c r="J161" i="18"/>
  <c r="J174" i="18"/>
  <c r="J170" i="18"/>
  <c r="J162" i="18"/>
  <c r="J172" i="18"/>
  <c r="J168" i="18"/>
  <c r="J164" i="18"/>
  <c r="D184" i="18"/>
  <c r="D235" i="18"/>
  <c r="L184" i="18"/>
  <c r="L235" i="18"/>
  <c r="T184" i="18"/>
  <c r="T235" i="18"/>
  <c r="V190" i="18"/>
  <c r="V237" i="18"/>
  <c r="H246" i="18"/>
  <c r="H203" i="18"/>
  <c r="P246" i="18"/>
  <c r="P203" i="18"/>
  <c r="J209" i="18"/>
  <c r="J248" i="18"/>
  <c r="R248" i="18"/>
  <c r="R209" i="18"/>
  <c r="J175" i="18"/>
  <c r="B226" i="18"/>
  <c r="K173" i="19"/>
  <c r="K169" i="19"/>
  <c r="K165" i="19"/>
  <c r="K167" i="19"/>
  <c r="K176" i="19"/>
  <c r="K172" i="19"/>
  <c r="K168" i="19"/>
  <c r="S173" i="19"/>
  <c r="S169" i="19"/>
  <c r="S165" i="19"/>
  <c r="S217" i="19"/>
  <c r="S176" i="19"/>
  <c r="S172" i="19"/>
  <c r="S168" i="19"/>
  <c r="U191" i="19"/>
  <c r="U187" i="19"/>
  <c r="U183" i="19"/>
  <c r="U229" i="19"/>
  <c r="U192" i="19"/>
  <c r="U188" i="19"/>
  <c r="U185" i="19"/>
  <c r="D71" i="16"/>
  <c r="L71" i="16"/>
  <c r="T71" i="16"/>
  <c r="N226" i="17"/>
  <c r="N217" i="17" s="1"/>
  <c r="N226" i="19"/>
  <c r="V226" i="17"/>
  <c r="V217" i="17" s="1"/>
  <c r="V226" i="19"/>
  <c r="H235" i="19"/>
  <c r="H235" i="17"/>
  <c r="P235" i="19"/>
  <c r="P235" i="17"/>
  <c r="P229" i="17" s="1"/>
  <c r="B237" i="19"/>
  <c r="B237" i="17"/>
  <c r="B229" i="17" s="1"/>
  <c r="J237" i="19"/>
  <c r="J237" i="17"/>
  <c r="J229" i="17" s="1"/>
  <c r="R237" i="19"/>
  <c r="R237" i="17"/>
  <c r="R229" i="17" s="1"/>
  <c r="F248" i="17"/>
  <c r="F248" i="19"/>
  <c r="F209" i="17"/>
  <c r="N248" i="17"/>
  <c r="N248" i="19"/>
  <c r="N209" i="17"/>
  <c r="V248" i="19"/>
  <c r="V248" i="17"/>
  <c r="V209" i="17"/>
  <c r="D162" i="17"/>
  <c r="L162" i="17"/>
  <c r="T162" i="17"/>
  <c r="H164" i="17"/>
  <c r="P164" i="17"/>
  <c r="D166" i="17"/>
  <c r="L166" i="17"/>
  <c r="T166" i="17"/>
  <c r="H168" i="17"/>
  <c r="P168" i="17"/>
  <c r="D170" i="17"/>
  <c r="L170" i="17"/>
  <c r="T170" i="17"/>
  <c r="V171" i="17"/>
  <c r="H172" i="17"/>
  <c r="P172" i="17"/>
  <c r="D174" i="17"/>
  <c r="L174" i="17"/>
  <c r="T174" i="17"/>
  <c r="G184" i="17"/>
  <c r="P184" i="17"/>
  <c r="E190" i="17"/>
  <c r="N190" i="17"/>
  <c r="L203" i="17"/>
  <c r="D209" i="17"/>
  <c r="Q209" i="17"/>
  <c r="F229" i="17"/>
  <c r="N229" i="17"/>
  <c r="V229" i="17"/>
  <c r="C226" i="18"/>
  <c r="K226" i="18"/>
  <c r="S226" i="18"/>
  <c r="I246" i="18"/>
  <c r="Q246" i="18"/>
  <c r="S248" i="18"/>
  <c r="B167" i="18"/>
  <c r="D197" i="18"/>
  <c r="L197" i="18"/>
  <c r="T197" i="18"/>
  <c r="J226" i="18"/>
  <c r="E162" i="17"/>
  <c r="M162" i="17"/>
  <c r="E166" i="17"/>
  <c r="M166" i="17"/>
  <c r="E170" i="17"/>
  <c r="M170" i="17"/>
  <c r="G171" i="17"/>
  <c r="O171" i="17"/>
  <c r="W171" i="17"/>
  <c r="H184" i="17"/>
  <c r="Q184" i="17"/>
  <c r="F190" i="17"/>
  <c r="C203" i="17"/>
  <c r="M203" i="17"/>
  <c r="G209" i="17"/>
  <c r="M217" i="17"/>
  <c r="U217" i="17"/>
  <c r="F175" i="18"/>
  <c r="F167" i="18"/>
  <c r="F163" i="18"/>
  <c r="F174" i="18"/>
  <c r="D226" i="18"/>
  <c r="L226" i="18"/>
  <c r="T226" i="18"/>
  <c r="F235" i="18"/>
  <c r="N235" i="18"/>
  <c r="V235" i="18"/>
  <c r="B246" i="18"/>
  <c r="R246" i="18"/>
  <c r="D248" i="18"/>
  <c r="T248" i="18"/>
  <c r="F173" i="18"/>
  <c r="R226" i="18"/>
  <c r="J246" i="18"/>
  <c r="B248" i="18"/>
  <c r="F5" i="17"/>
  <c r="F171" i="17" s="1"/>
  <c r="N5" i="17"/>
  <c r="V5" i="17"/>
  <c r="D237" i="19"/>
  <c r="D237" i="17"/>
  <c r="L237" i="19"/>
  <c r="L237" i="17"/>
  <c r="T237" i="19"/>
  <c r="T237" i="17"/>
  <c r="F203" i="17"/>
  <c r="F246" i="17"/>
  <c r="N203" i="17"/>
  <c r="N246" i="17"/>
  <c r="V203" i="17"/>
  <c r="V246" i="17"/>
  <c r="D161" i="17"/>
  <c r="L161" i="17"/>
  <c r="T161" i="17"/>
  <c r="H163" i="17"/>
  <c r="P163" i="17"/>
  <c r="D165" i="17"/>
  <c r="L165" i="17"/>
  <c r="T165" i="17"/>
  <c r="H167" i="17"/>
  <c r="P167" i="17"/>
  <c r="D169" i="17"/>
  <c r="L169" i="17"/>
  <c r="T169" i="17"/>
  <c r="H171" i="17"/>
  <c r="P171" i="17"/>
  <c r="D173" i="17"/>
  <c r="L173" i="17"/>
  <c r="T173" i="17"/>
  <c r="I184" i="17"/>
  <c r="R184" i="17"/>
  <c r="Q190" i="17"/>
  <c r="D203" i="17"/>
  <c r="H209" i="17"/>
  <c r="T209" i="17"/>
  <c r="D217" i="17"/>
  <c r="L217" i="17"/>
  <c r="T217" i="17"/>
  <c r="G240" i="17"/>
  <c r="E226" i="18"/>
  <c r="M226" i="18"/>
  <c r="U226" i="18"/>
  <c r="G235" i="18"/>
  <c r="O235" i="18"/>
  <c r="W235" i="18"/>
  <c r="E248" i="18"/>
  <c r="M248" i="18"/>
  <c r="U248" i="18"/>
  <c r="R167" i="18"/>
  <c r="V246" i="18"/>
  <c r="L248" i="18"/>
  <c r="K191" i="19"/>
  <c r="K187" i="19"/>
  <c r="K183" i="19"/>
  <c r="K229" i="19"/>
  <c r="K192" i="19"/>
  <c r="K188" i="19"/>
  <c r="K178" i="19" s="1"/>
  <c r="K185" i="19"/>
  <c r="D191" i="19"/>
  <c r="D187" i="19"/>
  <c r="D183" i="19"/>
  <c r="D229" i="19"/>
  <c r="D185" i="19"/>
  <c r="D188" i="19"/>
  <c r="D192" i="19"/>
  <c r="L183" i="19"/>
  <c r="L192" i="19"/>
  <c r="L188" i="19"/>
  <c r="C171" i="19"/>
  <c r="L184" i="19"/>
  <c r="B246" i="19"/>
  <c r="D5" i="18"/>
  <c r="D166" i="18" s="1"/>
  <c r="L5" i="18"/>
  <c r="L171" i="18" s="1"/>
  <c r="T5" i="18"/>
  <c r="T171" i="18" s="1"/>
  <c r="F166" i="18"/>
  <c r="V166" i="18"/>
  <c r="H171" i="18"/>
  <c r="P171" i="18"/>
  <c r="F184" i="18"/>
  <c r="N184" i="18"/>
  <c r="V184" i="18"/>
  <c r="B190" i="18"/>
  <c r="J190" i="18"/>
  <c r="R190" i="18"/>
  <c r="D209" i="18"/>
  <c r="T209" i="18"/>
  <c r="B223" i="18"/>
  <c r="J223" i="18"/>
  <c r="R223" i="18"/>
  <c r="E171" i="19"/>
  <c r="E226" i="19"/>
  <c r="M226" i="19"/>
  <c r="U171" i="19"/>
  <c r="U226" i="19"/>
  <c r="I185" i="19"/>
  <c r="I191" i="19"/>
  <c r="I187" i="19"/>
  <c r="I183" i="19"/>
  <c r="I229" i="19"/>
  <c r="S191" i="19"/>
  <c r="S187" i="19"/>
  <c r="S183" i="19"/>
  <c r="S229" i="19"/>
  <c r="S192" i="19"/>
  <c r="S188" i="19"/>
  <c r="F61" i="19"/>
  <c r="N61" i="19"/>
  <c r="N184" i="19" s="1"/>
  <c r="V61" i="19"/>
  <c r="V184" i="19" s="1"/>
  <c r="H237" i="19"/>
  <c r="H61" i="19"/>
  <c r="H184" i="19" s="1"/>
  <c r="P237" i="19"/>
  <c r="P61" i="19"/>
  <c r="D248" i="19"/>
  <c r="L248" i="19"/>
  <c r="T248" i="19"/>
  <c r="E165" i="19"/>
  <c r="E169" i="19"/>
  <c r="E173" i="19"/>
  <c r="J187" i="19"/>
  <c r="J188" i="19"/>
  <c r="P190" i="19"/>
  <c r="E5" i="18"/>
  <c r="E171" i="18" s="1"/>
  <c r="M5" i="18"/>
  <c r="M171" i="18" s="1"/>
  <c r="U5" i="18"/>
  <c r="U171" i="18" s="1"/>
  <c r="U237" i="18"/>
  <c r="I248" i="18"/>
  <c r="Q248" i="18"/>
  <c r="G162" i="18"/>
  <c r="O162" i="18"/>
  <c r="W162" i="18"/>
  <c r="C164" i="18"/>
  <c r="K164" i="18"/>
  <c r="S164" i="18"/>
  <c r="G166" i="18"/>
  <c r="O166" i="18"/>
  <c r="W166" i="18"/>
  <c r="C168" i="18"/>
  <c r="K168" i="18"/>
  <c r="G170" i="18"/>
  <c r="O170" i="18"/>
  <c r="W170" i="18"/>
  <c r="C172" i="18"/>
  <c r="K172" i="18"/>
  <c r="G174" i="18"/>
  <c r="O174" i="18"/>
  <c r="W174" i="18"/>
  <c r="G184" i="18"/>
  <c r="O184" i="18"/>
  <c r="W184" i="18"/>
  <c r="C190" i="18"/>
  <c r="K190" i="18"/>
  <c r="I203" i="18"/>
  <c r="Q203" i="18"/>
  <c r="E209" i="18"/>
  <c r="M209" i="18"/>
  <c r="U209" i="18"/>
  <c r="G217" i="18"/>
  <c r="O217" i="18"/>
  <c r="W217" i="18"/>
  <c r="C223" i="18"/>
  <c r="K223" i="18"/>
  <c r="S223" i="18"/>
  <c r="I235" i="18"/>
  <c r="Q235" i="18"/>
  <c r="E237" i="18"/>
  <c r="M237" i="18"/>
  <c r="W237" i="18"/>
  <c r="T246" i="18"/>
  <c r="K248" i="18"/>
  <c r="N171" i="19"/>
  <c r="T61" i="19"/>
  <c r="G184" i="19"/>
  <c r="G235" i="19"/>
  <c r="O235" i="19"/>
  <c r="W235" i="19"/>
  <c r="I190" i="19"/>
  <c r="I237" i="19"/>
  <c r="Q190" i="19"/>
  <c r="F165" i="19"/>
  <c r="F160" i="19" s="1"/>
  <c r="V165" i="19"/>
  <c r="F169" i="19"/>
  <c r="V169" i="19"/>
  <c r="F173" i="19"/>
  <c r="V173" i="19"/>
  <c r="J183" i="19"/>
  <c r="J178" i="19" s="1"/>
  <c r="J184" i="19"/>
  <c r="R191" i="19"/>
  <c r="R192" i="19"/>
  <c r="F197" i="19"/>
  <c r="N197" i="19"/>
  <c r="V197" i="19"/>
  <c r="H197" i="19"/>
  <c r="P197" i="19"/>
  <c r="L209" i="19"/>
  <c r="G161" i="18"/>
  <c r="O161" i="18"/>
  <c r="W161" i="18"/>
  <c r="C163" i="18"/>
  <c r="K163" i="18"/>
  <c r="G165" i="18"/>
  <c r="O165" i="18"/>
  <c r="W165" i="18"/>
  <c r="C167" i="18"/>
  <c r="K167" i="18"/>
  <c r="S167" i="18"/>
  <c r="G169" i="18"/>
  <c r="O169" i="18"/>
  <c r="W169" i="18"/>
  <c r="C171" i="18"/>
  <c r="K171" i="18"/>
  <c r="S171" i="18"/>
  <c r="G173" i="18"/>
  <c r="O173" i="18"/>
  <c r="W173" i="18"/>
  <c r="C175" i="18"/>
  <c r="K175" i="18"/>
  <c r="U190" i="18"/>
  <c r="E223" i="18"/>
  <c r="M223" i="18"/>
  <c r="U223" i="18"/>
  <c r="C235" i="18"/>
  <c r="K235" i="18"/>
  <c r="S235" i="18"/>
  <c r="G237" i="18"/>
  <c r="O237" i="18"/>
  <c r="L246" i="18"/>
  <c r="W246" i="18"/>
  <c r="C248" i="18"/>
  <c r="M5" i="19"/>
  <c r="H226" i="19"/>
  <c r="H171" i="19"/>
  <c r="P226" i="19"/>
  <c r="P171" i="19"/>
  <c r="W61" i="19"/>
  <c r="W190" i="19" s="1"/>
  <c r="I235" i="19"/>
  <c r="Q235" i="19"/>
  <c r="C190" i="19"/>
  <c r="C237" i="19"/>
  <c r="K190" i="19"/>
  <c r="K237" i="19"/>
  <c r="S190" i="19"/>
  <c r="S237" i="19"/>
  <c r="E246" i="19"/>
  <c r="E203" i="19"/>
  <c r="M246" i="19"/>
  <c r="M203" i="19"/>
  <c r="U246" i="19"/>
  <c r="U203" i="19"/>
  <c r="G209" i="19"/>
  <c r="G248" i="19"/>
  <c r="O209" i="19"/>
  <c r="O248" i="19"/>
  <c r="W209" i="19"/>
  <c r="W248" i="19"/>
  <c r="H165" i="19"/>
  <c r="N168" i="19"/>
  <c r="H169" i="19"/>
  <c r="N172" i="19"/>
  <c r="Q184" i="19"/>
  <c r="R187" i="19"/>
  <c r="R188" i="19"/>
  <c r="B191" i="19"/>
  <c r="B192" i="19"/>
  <c r="T209" i="19"/>
  <c r="B229" i="19"/>
  <c r="J246" i="19"/>
  <c r="D203" i="18"/>
  <c r="H209" i="18"/>
  <c r="P209" i="18"/>
  <c r="H237" i="18"/>
  <c r="P237" i="18"/>
  <c r="N246" i="18"/>
  <c r="E167" i="19"/>
  <c r="E217" i="19"/>
  <c r="I226" i="19"/>
  <c r="Q226" i="19"/>
  <c r="C191" i="19"/>
  <c r="C187" i="19"/>
  <c r="C183" i="19"/>
  <c r="C229" i="19"/>
  <c r="C192" i="19"/>
  <c r="C188" i="19"/>
  <c r="M191" i="19"/>
  <c r="M187" i="19"/>
  <c r="M183" i="19"/>
  <c r="M229" i="19"/>
  <c r="M192" i="19"/>
  <c r="M188" i="19"/>
  <c r="M185" i="19"/>
  <c r="B235" i="19"/>
  <c r="J235" i="19"/>
  <c r="R235" i="19"/>
  <c r="D190" i="19"/>
  <c r="L190" i="19"/>
  <c r="T190" i="19"/>
  <c r="F246" i="19"/>
  <c r="N246" i="19"/>
  <c r="V246" i="19"/>
  <c r="H248" i="19"/>
  <c r="P248" i="19"/>
  <c r="I171" i="19"/>
  <c r="R183" i="19"/>
  <c r="R184" i="19"/>
  <c r="S185" i="19"/>
  <c r="J229" i="19"/>
  <c r="F235" i="19"/>
  <c r="R246" i="19"/>
  <c r="F51" i="20"/>
  <c r="I5" i="18"/>
  <c r="I171" i="18" s="1"/>
  <c r="Q5" i="18"/>
  <c r="Q171" i="18" s="1"/>
  <c r="C246" i="18"/>
  <c r="K246" i="18"/>
  <c r="S246" i="18"/>
  <c r="C162" i="18"/>
  <c r="K162" i="18"/>
  <c r="S162" i="18"/>
  <c r="G164" i="18"/>
  <c r="O164" i="18"/>
  <c r="W164" i="18"/>
  <c r="G168" i="18"/>
  <c r="O168" i="18"/>
  <c r="W168" i="18"/>
  <c r="C170" i="18"/>
  <c r="K170" i="18"/>
  <c r="S170" i="18"/>
  <c r="G172" i="18"/>
  <c r="O172" i="18"/>
  <c r="W172" i="18"/>
  <c r="C174" i="18"/>
  <c r="K174" i="18"/>
  <c r="I209" i="18"/>
  <c r="Q209" i="18"/>
  <c r="C217" i="18"/>
  <c r="K217" i="18"/>
  <c r="E235" i="18"/>
  <c r="M235" i="18"/>
  <c r="U235" i="18"/>
  <c r="I237" i="18"/>
  <c r="Q237" i="18"/>
  <c r="O246" i="18"/>
  <c r="B226" i="19"/>
  <c r="B5" i="19"/>
  <c r="J226" i="19"/>
  <c r="J5" i="19"/>
  <c r="J171" i="19" s="1"/>
  <c r="R226" i="19"/>
  <c r="R5" i="19"/>
  <c r="O61" i="19"/>
  <c r="O184" i="19" s="1"/>
  <c r="C235" i="19"/>
  <c r="C184" i="19"/>
  <c r="K235" i="19"/>
  <c r="K184" i="19"/>
  <c r="S235" i="19"/>
  <c r="S184" i="19"/>
  <c r="E237" i="19"/>
  <c r="M237" i="19"/>
  <c r="U237" i="19"/>
  <c r="G246" i="19"/>
  <c r="G203" i="19"/>
  <c r="O246" i="19"/>
  <c r="O203" i="19"/>
  <c r="W246" i="19"/>
  <c r="W203" i="19"/>
  <c r="I248" i="19"/>
  <c r="I209" i="19"/>
  <c r="Q248" i="19"/>
  <c r="Q209" i="19"/>
  <c r="N165" i="19"/>
  <c r="N169" i="19"/>
  <c r="N173" i="19"/>
  <c r="B187" i="19"/>
  <c r="B188" i="19"/>
  <c r="B178" i="19" s="1"/>
  <c r="H190" i="19"/>
  <c r="I192" i="19"/>
  <c r="F217" i="19"/>
  <c r="R229" i="19"/>
  <c r="N235" i="19"/>
  <c r="F171" i="18"/>
  <c r="F203" i="18"/>
  <c r="P217" i="19"/>
  <c r="P176" i="19"/>
  <c r="P172" i="19"/>
  <c r="P168" i="19"/>
  <c r="P167" i="19"/>
  <c r="P160" i="19" s="1"/>
  <c r="C226" i="19"/>
  <c r="K226" i="19"/>
  <c r="S226" i="19"/>
  <c r="E191" i="19"/>
  <c r="E187" i="19"/>
  <c r="E183" i="19"/>
  <c r="E229" i="19"/>
  <c r="E192" i="19"/>
  <c r="E188" i="19"/>
  <c r="E185" i="19"/>
  <c r="Q185" i="19"/>
  <c r="Q191" i="19"/>
  <c r="Q187" i="19"/>
  <c r="Q183" i="19"/>
  <c r="Q229" i="19"/>
  <c r="D235" i="19"/>
  <c r="L235" i="19"/>
  <c r="T235" i="19"/>
  <c r="F237" i="19"/>
  <c r="N237" i="19"/>
  <c r="V237" i="19"/>
  <c r="H246" i="19"/>
  <c r="P246" i="19"/>
  <c r="B248" i="19"/>
  <c r="J248" i="19"/>
  <c r="R248" i="19"/>
  <c r="E168" i="19"/>
  <c r="K171" i="19"/>
  <c r="E172" i="19"/>
  <c r="N176" i="19"/>
  <c r="C185" i="19"/>
  <c r="M190" i="19"/>
  <c r="P203" i="19"/>
  <c r="B209" i="19"/>
  <c r="V235" i="19"/>
  <c r="S237" i="18"/>
  <c r="E246" i="18"/>
  <c r="M246" i="18"/>
  <c r="U246" i="18"/>
  <c r="G248" i="18"/>
  <c r="O248" i="18"/>
  <c r="W248" i="18"/>
  <c r="C161" i="18"/>
  <c r="K161" i="18"/>
  <c r="S161" i="18"/>
  <c r="G163" i="18"/>
  <c r="O163" i="18"/>
  <c r="W163" i="18"/>
  <c r="C165" i="18"/>
  <c r="K165" i="18"/>
  <c r="G167" i="18"/>
  <c r="O167" i="18"/>
  <c r="W167" i="18"/>
  <c r="C169" i="18"/>
  <c r="K169" i="18"/>
  <c r="G171" i="18"/>
  <c r="O171" i="18"/>
  <c r="W171" i="18"/>
  <c r="G203" i="18"/>
  <c r="S209" i="18"/>
  <c r="H217" i="19"/>
  <c r="H176" i="19"/>
  <c r="H172" i="19"/>
  <c r="H168" i="19"/>
  <c r="H167" i="19"/>
  <c r="Q5" i="19"/>
  <c r="D226" i="19"/>
  <c r="L226" i="19"/>
  <c r="T226" i="19"/>
  <c r="G229" i="19"/>
  <c r="G192" i="19"/>
  <c r="G188" i="19"/>
  <c r="G185" i="19"/>
  <c r="E184" i="19"/>
  <c r="E235" i="19"/>
  <c r="M184" i="19"/>
  <c r="M235" i="19"/>
  <c r="U184" i="19"/>
  <c r="U235" i="19"/>
  <c r="G237" i="19"/>
  <c r="G190" i="19"/>
  <c r="O237" i="19"/>
  <c r="W237" i="19"/>
  <c r="I203" i="19"/>
  <c r="I246" i="19"/>
  <c r="Q203" i="19"/>
  <c r="Q246" i="19"/>
  <c r="C248" i="19"/>
  <c r="C209" i="19"/>
  <c r="K248" i="19"/>
  <c r="K209" i="19"/>
  <c r="S248" i="19"/>
  <c r="S209" i="19"/>
  <c r="P165" i="19"/>
  <c r="F168" i="19"/>
  <c r="V168" i="19"/>
  <c r="P169" i="19"/>
  <c r="F172" i="19"/>
  <c r="V172" i="19"/>
  <c r="P173" i="19"/>
  <c r="G183" i="19"/>
  <c r="D184" i="19"/>
  <c r="I188" i="19"/>
  <c r="I178" i="19" s="1"/>
  <c r="D209" i="19"/>
  <c r="N217" i="19"/>
  <c r="D165" i="19"/>
  <c r="D160" i="19" s="1"/>
  <c r="L165" i="19"/>
  <c r="L160" i="19" s="1"/>
  <c r="T165" i="19"/>
  <c r="T160" i="19" s="1"/>
  <c r="D169" i="19"/>
  <c r="L169" i="19"/>
  <c r="T169" i="19"/>
  <c r="D203" i="19"/>
  <c r="L203" i="19"/>
  <c r="T203" i="19"/>
  <c r="H209" i="19"/>
  <c r="P209" i="19"/>
  <c r="N51" i="20"/>
  <c r="V51" i="20"/>
  <c r="J78" i="20"/>
  <c r="J169" i="4" s="1"/>
  <c r="R78" i="20"/>
  <c r="R169" i="4" s="1"/>
  <c r="K69" i="20"/>
  <c r="U69" i="20"/>
  <c r="J70" i="20"/>
  <c r="T71" i="20"/>
  <c r="Q77" i="20"/>
  <c r="Q168" i="4" s="1"/>
  <c r="E79" i="20"/>
  <c r="E170" i="4" s="1"/>
  <c r="D213" i="21"/>
  <c r="D175" i="21"/>
  <c r="L213" i="21"/>
  <c r="L175" i="21"/>
  <c r="T213" i="21"/>
  <c r="T175" i="21"/>
  <c r="E132" i="21"/>
  <c r="M132" i="21"/>
  <c r="U132" i="21"/>
  <c r="F141" i="21"/>
  <c r="F132" i="21" s="1"/>
  <c r="E153" i="21"/>
  <c r="P153" i="21"/>
  <c r="B157" i="21"/>
  <c r="R157" i="21"/>
  <c r="D160" i="21"/>
  <c r="T160" i="21"/>
  <c r="V171" i="21"/>
  <c r="I183" i="21"/>
  <c r="Q183" i="21"/>
  <c r="S205" i="21"/>
  <c r="V213" i="21"/>
  <c r="V205" i="21" s="1"/>
  <c r="B192" i="22"/>
  <c r="J192" i="22"/>
  <c r="R192" i="22"/>
  <c r="V202" i="22"/>
  <c r="H203" i="22"/>
  <c r="P203" i="22"/>
  <c r="B211" i="22"/>
  <c r="J211" i="22"/>
  <c r="R211" i="22"/>
  <c r="D213" i="22"/>
  <c r="L213" i="22"/>
  <c r="T213" i="22"/>
  <c r="S153" i="22"/>
  <c r="Q237" i="19"/>
  <c r="E248" i="19"/>
  <c r="M248" i="19"/>
  <c r="U248" i="19"/>
  <c r="G51" i="20"/>
  <c r="O51" i="20"/>
  <c r="W51" i="20"/>
  <c r="L69" i="20"/>
  <c r="W69" i="20"/>
  <c r="K71" i="20"/>
  <c r="Q79" i="20"/>
  <c r="Q170" i="4" s="1"/>
  <c r="C192" i="21"/>
  <c r="C183" i="21" s="1"/>
  <c r="C141" i="21"/>
  <c r="C132" i="21" s="1"/>
  <c r="K192" i="21"/>
  <c r="K183" i="21" s="1"/>
  <c r="K141" i="21"/>
  <c r="K132" i="21" s="1"/>
  <c r="S192" i="21"/>
  <c r="S183" i="21" s="1"/>
  <c r="S141" i="21"/>
  <c r="S132" i="21" s="1"/>
  <c r="G202" i="21"/>
  <c r="G157" i="21"/>
  <c r="O202" i="21"/>
  <c r="O157" i="21"/>
  <c r="W202" i="21"/>
  <c r="W157" i="21"/>
  <c r="I203" i="21"/>
  <c r="I194" i="21" s="1"/>
  <c r="I160" i="21"/>
  <c r="Q203" i="21"/>
  <c r="Q194" i="21" s="1"/>
  <c r="Q160" i="21"/>
  <c r="C171" i="21"/>
  <c r="C211" i="21"/>
  <c r="C205" i="21" s="1"/>
  <c r="K171" i="21"/>
  <c r="K211" i="21"/>
  <c r="K205" i="21" s="1"/>
  <c r="S171" i="21"/>
  <c r="S211" i="21"/>
  <c r="E213" i="21"/>
  <c r="E205" i="21" s="1"/>
  <c r="E175" i="21"/>
  <c r="M213" i="21"/>
  <c r="M205" i="21" s="1"/>
  <c r="M175" i="21"/>
  <c r="U213" i="21"/>
  <c r="U205" i="21" s="1"/>
  <c r="U175" i="21"/>
  <c r="R141" i="21"/>
  <c r="R132" i="21" s="1"/>
  <c r="I146" i="21"/>
  <c r="Q146" i="21"/>
  <c r="F153" i="21"/>
  <c r="Q153" i="21"/>
  <c r="H165" i="21"/>
  <c r="P165" i="21"/>
  <c r="H183" i="21"/>
  <c r="P183" i="21"/>
  <c r="B183" i="21"/>
  <c r="J183" i="21"/>
  <c r="R183" i="21"/>
  <c r="C211" i="22"/>
  <c r="K211" i="22"/>
  <c r="S211" i="22"/>
  <c r="E213" i="22"/>
  <c r="M213" i="22"/>
  <c r="U213" i="22"/>
  <c r="I146" i="22"/>
  <c r="Q146" i="22"/>
  <c r="Q203" i="22"/>
  <c r="O176" i="23"/>
  <c r="O172" i="23"/>
  <c r="O179" i="23"/>
  <c r="O175" i="23"/>
  <c r="O170" i="23"/>
  <c r="O165" i="23" s="1"/>
  <c r="H157" i="21"/>
  <c r="H202" i="21"/>
  <c r="H194" i="21" s="1"/>
  <c r="P157" i="21"/>
  <c r="P202" i="21"/>
  <c r="P194" i="21" s="1"/>
  <c r="B203" i="21"/>
  <c r="B194" i="21" s="1"/>
  <c r="B160" i="21"/>
  <c r="J203" i="21"/>
  <c r="J194" i="21" s="1"/>
  <c r="J160" i="21"/>
  <c r="R203" i="21"/>
  <c r="R194" i="21" s="1"/>
  <c r="R160" i="21"/>
  <c r="D211" i="21"/>
  <c r="D171" i="21"/>
  <c r="L211" i="21"/>
  <c r="L171" i="21"/>
  <c r="T211" i="21"/>
  <c r="T171" i="21"/>
  <c r="T141" i="21"/>
  <c r="T132" i="21" s="1"/>
  <c r="L203" i="21"/>
  <c r="B203" i="22"/>
  <c r="J203" i="22"/>
  <c r="R203" i="22"/>
  <c r="D211" i="22"/>
  <c r="L211" i="22"/>
  <c r="T211" i="22"/>
  <c r="F213" i="22"/>
  <c r="N213" i="22"/>
  <c r="V213" i="22"/>
  <c r="H192" i="23"/>
  <c r="H5" i="23"/>
  <c r="P192" i="23"/>
  <c r="P183" i="23" s="1"/>
  <c r="P141" i="23"/>
  <c r="P5" i="23"/>
  <c r="B161" i="23"/>
  <c r="B158" i="23"/>
  <c r="B146" i="23" s="1"/>
  <c r="B163" i="23"/>
  <c r="B154" i="23"/>
  <c r="B151" i="23"/>
  <c r="B155" i="23"/>
  <c r="D201" i="23"/>
  <c r="D194" i="23" s="1"/>
  <c r="D48" i="23"/>
  <c r="D153" i="23" s="1"/>
  <c r="L201" i="23"/>
  <c r="L48" i="23"/>
  <c r="L160" i="23" s="1"/>
  <c r="T201" i="23"/>
  <c r="T48" i="23"/>
  <c r="T157" i="23" s="1"/>
  <c r="F202" i="23"/>
  <c r="N202" i="23"/>
  <c r="V202" i="23"/>
  <c r="H203" i="23"/>
  <c r="H48" i="23"/>
  <c r="H160" i="23" s="1"/>
  <c r="P160" i="23"/>
  <c r="P203" i="23"/>
  <c r="P48" i="23"/>
  <c r="P153" i="23" s="1"/>
  <c r="B170" i="23"/>
  <c r="B179" i="23"/>
  <c r="B172" i="23"/>
  <c r="B176" i="23"/>
  <c r="B62" i="20"/>
  <c r="B115" i="4" s="1"/>
  <c r="C246" i="19"/>
  <c r="K246" i="19"/>
  <c r="S246" i="19"/>
  <c r="U59" i="20"/>
  <c r="D69" i="20"/>
  <c r="F175" i="21"/>
  <c r="M201" i="22"/>
  <c r="F139" i="23"/>
  <c r="F144" i="23"/>
  <c r="F140" i="23"/>
  <c r="F60" i="20"/>
  <c r="F77" i="20" s="1"/>
  <c r="F168" i="4" s="1"/>
  <c r="F137" i="23"/>
  <c r="V143" i="23"/>
  <c r="V139" i="23"/>
  <c r="V144" i="23"/>
  <c r="V140" i="23"/>
  <c r="V60" i="20"/>
  <c r="V137" i="23"/>
  <c r="P79" i="20"/>
  <c r="P170" i="4" s="1"/>
  <c r="H213" i="21"/>
  <c r="H175" i="21"/>
  <c r="P213" i="21"/>
  <c r="P175" i="21"/>
  <c r="I132" i="21"/>
  <c r="L141" i="21"/>
  <c r="L132" i="21" s="1"/>
  <c r="V141" i="21"/>
  <c r="V132" i="21" s="1"/>
  <c r="J157" i="21"/>
  <c r="N175" i="21"/>
  <c r="G205" i="21"/>
  <c r="F192" i="22"/>
  <c r="N192" i="22"/>
  <c r="V192" i="22"/>
  <c r="B202" i="22"/>
  <c r="J202" i="22"/>
  <c r="R202" i="22"/>
  <c r="D203" i="22"/>
  <c r="L203" i="22"/>
  <c r="T203" i="22"/>
  <c r="H213" i="22"/>
  <c r="P213" i="22"/>
  <c r="U201" i="22"/>
  <c r="J161" i="23"/>
  <c r="J158" i="23"/>
  <c r="J154" i="23"/>
  <c r="J163" i="23"/>
  <c r="J151" i="23"/>
  <c r="J146" i="23" s="1"/>
  <c r="J155" i="23"/>
  <c r="B211" i="23"/>
  <c r="B205" i="23" s="1"/>
  <c r="B171" i="23"/>
  <c r="J211" i="23"/>
  <c r="J99" i="23"/>
  <c r="R211" i="23"/>
  <c r="R205" i="23" s="1"/>
  <c r="R99" i="23"/>
  <c r="R175" i="23" s="1"/>
  <c r="D213" i="23"/>
  <c r="L213" i="23"/>
  <c r="L205" i="23" s="1"/>
  <c r="T213" i="23"/>
  <c r="T205" i="23" s="1"/>
  <c r="C51" i="20"/>
  <c r="S51" i="20"/>
  <c r="F70" i="20"/>
  <c r="P71" i="20"/>
  <c r="G141" i="21"/>
  <c r="G132" i="21" s="1"/>
  <c r="G192" i="21"/>
  <c r="G183" i="21" s="1"/>
  <c r="O141" i="21"/>
  <c r="O132" i="21" s="1"/>
  <c r="O192" i="21"/>
  <c r="O183" i="21" s="1"/>
  <c r="W141" i="21"/>
  <c r="W132" i="21" s="1"/>
  <c r="W192" i="21"/>
  <c r="W183" i="21" s="1"/>
  <c r="C157" i="21"/>
  <c r="C202" i="21"/>
  <c r="K157" i="21"/>
  <c r="K202" i="21"/>
  <c r="S157" i="21"/>
  <c r="S202" i="21"/>
  <c r="E203" i="21"/>
  <c r="E194" i="21" s="1"/>
  <c r="E160" i="21"/>
  <c r="M203" i="21"/>
  <c r="M194" i="21" s="1"/>
  <c r="M160" i="21"/>
  <c r="U203" i="21"/>
  <c r="U194" i="21" s="1"/>
  <c r="U160" i="21"/>
  <c r="G211" i="21"/>
  <c r="G171" i="21"/>
  <c r="O211" i="21"/>
  <c r="O205" i="21" s="1"/>
  <c r="O171" i="21"/>
  <c r="W211" i="21"/>
  <c r="W205" i="21" s="1"/>
  <c r="W171" i="21"/>
  <c r="I213" i="21"/>
  <c r="I205" i="21" s="1"/>
  <c r="I175" i="21"/>
  <c r="Q213" i="21"/>
  <c r="Q205" i="21" s="1"/>
  <c r="Q175" i="21"/>
  <c r="L153" i="21"/>
  <c r="V153" i="21"/>
  <c r="D165" i="21"/>
  <c r="L165" i="21"/>
  <c r="T165" i="21"/>
  <c r="N171" i="21"/>
  <c r="D183" i="21"/>
  <c r="L183" i="21"/>
  <c r="T183" i="21"/>
  <c r="B211" i="21"/>
  <c r="G192" i="22"/>
  <c r="O192" i="22"/>
  <c r="W192" i="22"/>
  <c r="I201" i="22"/>
  <c r="Q201" i="22"/>
  <c r="C202" i="22"/>
  <c r="K202" i="22"/>
  <c r="S202" i="22"/>
  <c r="E203" i="22"/>
  <c r="M203" i="22"/>
  <c r="U203" i="22"/>
  <c r="I213" i="22"/>
  <c r="Q213" i="22"/>
  <c r="G202" i="22"/>
  <c r="Q163" i="23"/>
  <c r="Q161" i="23"/>
  <c r="Q155" i="23"/>
  <c r="Q151" i="23"/>
  <c r="Q158" i="23"/>
  <c r="Q154" i="23"/>
  <c r="D51" i="20"/>
  <c r="L51" i="20"/>
  <c r="T51" i="20"/>
  <c r="B61" i="20"/>
  <c r="B114" i="4" s="1"/>
  <c r="H69" i="20"/>
  <c r="R70" i="20"/>
  <c r="D202" i="21"/>
  <c r="D194" i="21" s="1"/>
  <c r="D157" i="21"/>
  <c r="L202" i="21"/>
  <c r="L157" i="21"/>
  <c r="T202" i="21"/>
  <c r="T194" i="21" s="1"/>
  <c r="T157" i="21"/>
  <c r="F203" i="21"/>
  <c r="F194" i="21" s="1"/>
  <c r="F160" i="21"/>
  <c r="N203" i="21"/>
  <c r="N194" i="21" s="1"/>
  <c r="N160" i="21"/>
  <c r="V203" i="21"/>
  <c r="V194" i="21" s="1"/>
  <c r="V160" i="21"/>
  <c r="H171" i="21"/>
  <c r="H211" i="21"/>
  <c r="P171" i="21"/>
  <c r="P211" i="21"/>
  <c r="B213" i="21"/>
  <c r="B175" i="21"/>
  <c r="J213" i="21"/>
  <c r="J175" i="21"/>
  <c r="R213" i="21"/>
  <c r="R175" i="21"/>
  <c r="D141" i="21"/>
  <c r="D132" i="21" s="1"/>
  <c r="N141" i="21"/>
  <c r="N132" i="21" s="1"/>
  <c r="B153" i="21"/>
  <c r="M153" i="21"/>
  <c r="N157" i="21"/>
  <c r="P160" i="21"/>
  <c r="J211" i="21"/>
  <c r="J205" i="21" s="1"/>
  <c r="H192" i="22"/>
  <c r="P192" i="22"/>
  <c r="B201" i="22"/>
  <c r="J201" i="22"/>
  <c r="R201" i="22"/>
  <c r="D202" i="22"/>
  <c r="L202" i="22"/>
  <c r="T202" i="22"/>
  <c r="F203" i="22"/>
  <c r="N203" i="22"/>
  <c r="V203" i="22"/>
  <c r="B213" i="22"/>
  <c r="J213" i="22"/>
  <c r="R213" i="22"/>
  <c r="C153" i="22"/>
  <c r="I165" i="22"/>
  <c r="Q165" i="22"/>
  <c r="E165" i="22"/>
  <c r="M165" i="22"/>
  <c r="U165" i="22"/>
  <c r="O202" i="22"/>
  <c r="G211" i="22"/>
  <c r="R161" i="23"/>
  <c r="R158" i="23"/>
  <c r="R154" i="23"/>
  <c r="R163" i="23"/>
  <c r="R160" i="23"/>
  <c r="R151" i="23"/>
  <c r="R155" i="23"/>
  <c r="E51" i="20"/>
  <c r="T69" i="20"/>
  <c r="H71" i="20"/>
  <c r="N79" i="20"/>
  <c r="N170" i="4" s="1"/>
  <c r="D153" i="21"/>
  <c r="N153" i="21"/>
  <c r="R211" i="21"/>
  <c r="I192" i="22"/>
  <c r="I141" i="22"/>
  <c r="I132" i="22" s="1"/>
  <c r="Q192" i="22"/>
  <c r="Q141" i="22"/>
  <c r="Q132" i="22" s="1"/>
  <c r="E157" i="22"/>
  <c r="E202" i="22"/>
  <c r="M157" i="22"/>
  <c r="M202" i="22"/>
  <c r="U157" i="22"/>
  <c r="U202" i="22"/>
  <c r="G203" i="22"/>
  <c r="G160" i="22"/>
  <c r="O203" i="22"/>
  <c r="O160" i="22"/>
  <c r="W203" i="22"/>
  <c r="W160" i="22"/>
  <c r="I211" i="22"/>
  <c r="I171" i="22"/>
  <c r="Q211" i="22"/>
  <c r="Q171" i="22"/>
  <c r="G146" i="22"/>
  <c r="O146" i="22"/>
  <c r="W146" i="22"/>
  <c r="C146" i="22"/>
  <c r="K146" i="22"/>
  <c r="S146" i="22"/>
  <c r="K153" i="22"/>
  <c r="W202" i="22"/>
  <c r="O211" i="22"/>
  <c r="N143" i="23"/>
  <c r="N139" i="23"/>
  <c r="N137" i="23"/>
  <c r="N132" i="23" s="1"/>
  <c r="N60" i="20"/>
  <c r="N77" i="20" s="1"/>
  <c r="N168" i="4" s="1"/>
  <c r="N144" i="23"/>
  <c r="N140" i="23"/>
  <c r="N176" i="23"/>
  <c r="N172" i="23"/>
  <c r="N179" i="23"/>
  <c r="N62" i="20"/>
  <c r="N115" i="4" s="1"/>
  <c r="N170" i="23"/>
  <c r="I153" i="22"/>
  <c r="Q153" i="22"/>
  <c r="I157" i="22"/>
  <c r="Q157" i="22"/>
  <c r="I175" i="22"/>
  <c r="Q175" i="22"/>
  <c r="C192" i="22"/>
  <c r="K192" i="22"/>
  <c r="S192" i="22"/>
  <c r="E211" i="22"/>
  <c r="M211" i="22"/>
  <c r="U211" i="22"/>
  <c r="B201" i="23"/>
  <c r="B153" i="23"/>
  <c r="J201" i="23"/>
  <c r="J153" i="23"/>
  <c r="R201" i="23"/>
  <c r="R153" i="23"/>
  <c r="L157" i="23"/>
  <c r="L202" i="23"/>
  <c r="N203" i="23"/>
  <c r="V203" i="23"/>
  <c r="V194" i="23" s="1"/>
  <c r="V99" i="23"/>
  <c r="V175" i="23" s="1"/>
  <c r="H211" i="23"/>
  <c r="H205" i="23" s="1"/>
  <c r="P211" i="23"/>
  <c r="P205" i="23" s="1"/>
  <c r="P171" i="23"/>
  <c r="B175" i="23"/>
  <c r="B213" i="23"/>
  <c r="J175" i="23"/>
  <c r="J213" i="23"/>
  <c r="R213" i="23"/>
  <c r="Q137" i="23"/>
  <c r="F141" i="23"/>
  <c r="U141" i="23"/>
  <c r="L144" i="23"/>
  <c r="U157" i="23"/>
  <c r="B183" i="23"/>
  <c r="H183" i="23"/>
  <c r="O194" i="23"/>
  <c r="G201" i="21"/>
  <c r="G194" i="21" s="1"/>
  <c r="O201" i="21"/>
  <c r="O194" i="21" s="1"/>
  <c r="W201" i="21"/>
  <c r="B153" i="22"/>
  <c r="J153" i="22"/>
  <c r="R153" i="22"/>
  <c r="B171" i="22"/>
  <c r="J171" i="22"/>
  <c r="R171" i="22"/>
  <c r="B175" i="22"/>
  <c r="J175" i="22"/>
  <c r="R175" i="22"/>
  <c r="D192" i="22"/>
  <c r="L192" i="22"/>
  <c r="T192" i="22"/>
  <c r="D201" i="22"/>
  <c r="L201" i="22"/>
  <c r="T201" i="22"/>
  <c r="F202" i="22"/>
  <c r="N202" i="22"/>
  <c r="F211" i="22"/>
  <c r="N211" i="22"/>
  <c r="V211" i="22"/>
  <c r="O192" i="23"/>
  <c r="O183" i="23" s="1"/>
  <c r="W192" i="23"/>
  <c r="W183" i="23" s="1"/>
  <c r="I48" i="23"/>
  <c r="I153" i="23" s="1"/>
  <c r="M202" i="23"/>
  <c r="M157" i="23"/>
  <c r="G160" i="23"/>
  <c r="G203" i="23"/>
  <c r="G194" i="23" s="1"/>
  <c r="M179" i="23"/>
  <c r="M172" i="23"/>
  <c r="M170" i="23"/>
  <c r="W176" i="23"/>
  <c r="W172" i="23"/>
  <c r="W170" i="23"/>
  <c r="I211" i="23"/>
  <c r="I205" i="23" s="1"/>
  <c r="C213" i="23"/>
  <c r="K213" i="23"/>
  <c r="U137" i="23"/>
  <c r="L139" i="23"/>
  <c r="D140" i="23"/>
  <c r="V141" i="23"/>
  <c r="D143" i="23"/>
  <c r="T143" i="23"/>
  <c r="F203" i="23"/>
  <c r="G175" i="21"/>
  <c r="O175" i="21"/>
  <c r="W175" i="21"/>
  <c r="H141" i="22"/>
  <c r="H132" i="22" s="1"/>
  <c r="P141" i="22"/>
  <c r="P132" i="22" s="1"/>
  <c r="D157" i="22"/>
  <c r="L157" i="22"/>
  <c r="T157" i="22"/>
  <c r="B160" i="22"/>
  <c r="J160" i="22"/>
  <c r="R160" i="22"/>
  <c r="D171" i="22"/>
  <c r="L171" i="22"/>
  <c r="T171" i="22"/>
  <c r="D175" i="22"/>
  <c r="L175" i="22"/>
  <c r="T175" i="22"/>
  <c r="F201" i="22"/>
  <c r="N201" i="22"/>
  <c r="V201" i="22"/>
  <c r="H202" i="22"/>
  <c r="P202" i="22"/>
  <c r="H211" i="22"/>
  <c r="P211" i="22"/>
  <c r="G5" i="23"/>
  <c r="O5" i="23"/>
  <c r="W5" i="23"/>
  <c r="C48" i="23"/>
  <c r="C160" i="23" s="1"/>
  <c r="K48" i="23"/>
  <c r="K160" i="23" s="1"/>
  <c r="S48" i="23"/>
  <c r="S160" i="23" s="1"/>
  <c r="E153" i="23"/>
  <c r="U153" i="23"/>
  <c r="E179" i="23"/>
  <c r="E172" i="23"/>
  <c r="E176" i="23"/>
  <c r="E170" i="23"/>
  <c r="E165" i="23" s="1"/>
  <c r="C211" i="23"/>
  <c r="C99" i="23"/>
  <c r="C171" i="23" s="1"/>
  <c r="K211" i="23"/>
  <c r="K205" i="23" s="1"/>
  <c r="K99" i="23"/>
  <c r="K175" i="23" s="1"/>
  <c r="S211" i="23"/>
  <c r="S205" i="23" s="1"/>
  <c r="S99" i="23"/>
  <c r="E175" i="23"/>
  <c r="E213" i="23"/>
  <c r="E205" i="23" s="1"/>
  <c r="M175" i="23"/>
  <c r="M213" i="23"/>
  <c r="U175" i="23"/>
  <c r="U213" i="23"/>
  <c r="U205" i="23" s="1"/>
  <c r="I137" i="23"/>
  <c r="T140" i="23"/>
  <c r="I141" i="23"/>
  <c r="G171" i="23"/>
  <c r="Q183" i="23"/>
  <c r="C160" i="22"/>
  <c r="K160" i="22"/>
  <c r="S160" i="22"/>
  <c r="E175" i="22"/>
  <c r="M175" i="22"/>
  <c r="U175" i="22"/>
  <c r="G201" i="22"/>
  <c r="O201" i="22"/>
  <c r="W201" i="22"/>
  <c r="J192" i="23"/>
  <c r="J183" i="23" s="1"/>
  <c r="R192" i="23"/>
  <c r="R183" i="23" s="1"/>
  <c r="F176" i="23"/>
  <c r="F172" i="23"/>
  <c r="F170" i="23"/>
  <c r="F165" i="23" s="1"/>
  <c r="F179" i="23"/>
  <c r="P170" i="23"/>
  <c r="P179" i="23"/>
  <c r="P172" i="23"/>
  <c r="P176" i="23"/>
  <c r="D211" i="23"/>
  <c r="D99" i="23"/>
  <c r="D171" i="23" s="1"/>
  <c r="L99" i="23"/>
  <c r="T211" i="23"/>
  <c r="T99" i="23"/>
  <c r="T171" i="23" s="1"/>
  <c r="F213" i="23"/>
  <c r="F205" i="23" s="1"/>
  <c r="F175" i="23"/>
  <c r="N213" i="23"/>
  <c r="N175" i="23"/>
  <c r="M137" i="23"/>
  <c r="D139" i="23"/>
  <c r="U140" i="23"/>
  <c r="M141" i="23"/>
  <c r="D144" i="23"/>
  <c r="T144" i="23"/>
  <c r="Q171" i="23"/>
  <c r="C201" i="21"/>
  <c r="K201" i="21"/>
  <c r="S201" i="21"/>
  <c r="D160" i="22"/>
  <c r="L160" i="22"/>
  <c r="T160" i="22"/>
  <c r="F175" i="22"/>
  <c r="N175" i="22"/>
  <c r="V175" i="22"/>
  <c r="H201" i="22"/>
  <c r="P201" i="22"/>
  <c r="I144" i="23"/>
  <c r="I140" i="23"/>
  <c r="Q144" i="23"/>
  <c r="Q140" i="23"/>
  <c r="C192" i="23"/>
  <c r="C183" i="23" s="1"/>
  <c r="K192" i="23"/>
  <c r="K183" i="23" s="1"/>
  <c r="S192" i="23"/>
  <c r="S183" i="23" s="1"/>
  <c r="E158" i="23"/>
  <c r="E155" i="23"/>
  <c r="E151" i="23"/>
  <c r="E161" i="23"/>
  <c r="E163" i="23"/>
  <c r="M158" i="23"/>
  <c r="M155" i="23"/>
  <c r="M151" i="23"/>
  <c r="M161" i="23"/>
  <c r="U158" i="23"/>
  <c r="U155" i="23"/>
  <c r="U151" i="23"/>
  <c r="U146" i="23" s="1"/>
  <c r="Q202" i="23"/>
  <c r="Q157" i="23"/>
  <c r="S203" i="23"/>
  <c r="G176" i="23"/>
  <c r="G172" i="23"/>
  <c r="G170" i="23"/>
  <c r="G179" i="23"/>
  <c r="Q172" i="23"/>
  <c r="Q176" i="23"/>
  <c r="Q170" i="23"/>
  <c r="Q179" i="23"/>
  <c r="E139" i="23"/>
  <c r="N141" i="23"/>
  <c r="L143" i="23"/>
  <c r="G153" i="23"/>
  <c r="E160" i="22"/>
  <c r="M160" i="22"/>
  <c r="U160" i="22"/>
  <c r="G175" i="22"/>
  <c r="O175" i="22"/>
  <c r="W175" i="22"/>
  <c r="B5" i="23"/>
  <c r="J5" i="23"/>
  <c r="R5" i="23"/>
  <c r="R141" i="23" s="1"/>
  <c r="D192" i="23"/>
  <c r="D183" i="23" s="1"/>
  <c r="D141" i="23"/>
  <c r="L192" i="23"/>
  <c r="L183" i="23" s="1"/>
  <c r="L141" i="23"/>
  <c r="T192" i="23"/>
  <c r="T183" i="23" s="1"/>
  <c r="T141" i="23"/>
  <c r="F48" i="23"/>
  <c r="N48" i="23"/>
  <c r="N157" i="23" s="1"/>
  <c r="V48" i="23"/>
  <c r="V153" i="23" s="1"/>
  <c r="H201" i="23"/>
  <c r="P201" i="23"/>
  <c r="B202" i="23"/>
  <c r="B157" i="23"/>
  <c r="J202" i="23"/>
  <c r="J157" i="23"/>
  <c r="R202" i="23"/>
  <c r="R157" i="23"/>
  <c r="T203" i="23"/>
  <c r="H99" i="23"/>
  <c r="I139" i="23"/>
  <c r="T139" i="23"/>
  <c r="L140" i="23"/>
  <c r="L132" i="23" s="1"/>
  <c r="M143" i="23"/>
  <c r="K153" i="23"/>
  <c r="E154" i="23"/>
  <c r="U154" i="23"/>
  <c r="C175" i="21"/>
  <c r="K175" i="21"/>
  <c r="S175" i="21"/>
  <c r="F160" i="22"/>
  <c r="N160" i="22"/>
  <c r="V160" i="22"/>
  <c r="H175" i="22"/>
  <c r="P175" i="22"/>
  <c r="C5" i="23"/>
  <c r="C141" i="23" s="1"/>
  <c r="K5" i="23"/>
  <c r="K141" i="23" s="1"/>
  <c r="S5" i="23"/>
  <c r="S141" i="23" s="1"/>
  <c r="G48" i="23"/>
  <c r="O48" i="23"/>
  <c r="O153" i="23" s="1"/>
  <c r="W48" i="23"/>
  <c r="I201" i="23"/>
  <c r="I194" i="23" s="1"/>
  <c r="Q201" i="23"/>
  <c r="Q153" i="23"/>
  <c r="C202" i="23"/>
  <c r="C194" i="23" s="1"/>
  <c r="K202" i="23"/>
  <c r="K194" i="23" s="1"/>
  <c r="S202" i="23"/>
  <c r="E203" i="23"/>
  <c r="E160" i="23"/>
  <c r="M203" i="23"/>
  <c r="M160" i="23"/>
  <c r="U203" i="23"/>
  <c r="U160" i="23"/>
  <c r="I99" i="23"/>
  <c r="U179" i="23"/>
  <c r="U176" i="23"/>
  <c r="U170" i="23"/>
  <c r="U165" i="23" s="1"/>
  <c r="O171" i="23"/>
  <c r="O211" i="23"/>
  <c r="W211" i="23"/>
  <c r="W171" i="23"/>
  <c r="Q175" i="23"/>
  <c r="Q213" i="23"/>
  <c r="Q205" i="23" s="1"/>
  <c r="E137" i="23"/>
  <c r="U139" i="23"/>
  <c r="E141" i="23"/>
  <c r="Q141" i="23"/>
  <c r="Q143" i="23"/>
  <c r="D160" i="23"/>
  <c r="U163" i="23"/>
  <c r="W179" i="23"/>
  <c r="E201" i="23"/>
  <c r="H202" i="23"/>
  <c r="H157" i="23"/>
  <c r="P202" i="23"/>
  <c r="P194" i="23" s="1"/>
  <c r="P157" i="23"/>
  <c r="J160" i="23"/>
  <c r="G175" i="23"/>
  <c r="U201" i="23"/>
  <c r="D98" i="25"/>
  <c r="L98" i="25"/>
  <c r="T98" i="25"/>
  <c r="F136" i="25"/>
  <c r="N136" i="25"/>
  <c r="V136" i="25"/>
  <c r="H143" i="25"/>
  <c r="H136" i="25" s="1"/>
  <c r="W202" i="23"/>
  <c r="W194" i="23" s="1"/>
  <c r="H110" i="25"/>
  <c r="P110" i="25"/>
  <c r="H146" i="25"/>
  <c r="P146" i="25"/>
  <c r="I105" i="27"/>
  <c r="I143" i="27"/>
  <c r="Q105" i="27"/>
  <c r="Q143" i="27"/>
  <c r="C152" i="27"/>
  <c r="C116" i="27"/>
  <c r="S152" i="27"/>
  <c r="S116" i="27"/>
  <c r="E119" i="27"/>
  <c r="E153" i="27"/>
  <c r="M119" i="27"/>
  <c r="M153" i="27"/>
  <c r="U119" i="27"/>
  <c r="U153" i="27"/>
  <c r="G154" i="27"/>
  <c r="G122" i="27"/>
  <c r="O154" i="27"/>
  <c r="O122" i="27"/>
  <c r="W154" i="27"/>
  <c r="W122" i="27"/>
  <c r="M153" i="23"/>
  <c r="B160" i="23"/>
  <c r="N205" i="23"/>
  <c r="V205" i="23"/>
  <c r="I67" i="24"/>
  <c r="I52" i="24"/>
  <c r="I75" i="24"/>
  <c r="I172" i="4" s="1"/>
  <c r="Q67" i="24"/>
  <c r="Q52" i="24"/>
  <c r="Q75" i="24"/>
  <c r="Q172" i="4" s="1"/>
  <c r="C68" i="24"/>
  <c r="C76" i="24"/>
  <c r="C173" i="4" s="1"/>
  <c r="K68" i="24"/>
  <c r="K76" i="24"/>
  <c r="K173" i="4" s="1"/>
  <c r="S68" i="24"/>
  <c r="S76" i="24"/>
  <c r="S173" i="4" s="1"/>
  <c r="E69" i="24"/>
  <c r="E77" i="24"/>
  <c r="E174" i="4" s="1"/>
  <c r="E52" i="24"/>
  <c r="M69" i="24"/>
  <c r="M77" i="24"/>
  <c r="M174" i="4" s="1"/>
  <c r="M52" i="24"/>
  <c r="U69" i="24"/>
  <c r="U77" i="24"/>
  <c r="U174" i="4" s="1"/>
  <c r="U52" i="24"/>
  <c r="B110" i="25"/>
  <c r="J110" i="25"/>
  <c r="R110" i="25"/>
  <c r="R116" i="25"/>
  <c r="V122" i="25"/>
  <c r="H126" i="25"/>
  <c r="P126" i="25"/>
  <c r="V126" i="26"/>
  <c r="P126" i="26"/>
  <c r="I98" i="27"/>
  <c r="K116" i="27"/>
  <c r="F183" i="23"/>
  <c r="N183" i="23"/>
  <c r="V183" i="23"/>
  <c r="B194" i="23"/>
  <c r="M205" i="23"/>
  <c r="O119" i="26"/>
  <c r="E183" i="23"/>
  <c r="M183" i="23"/>
  <c r="U183" i="23"/>
  <c r="C136" i="25"/>
  <c r="K136" i="25"/>
  <c r="S136" i="25"/>
  <c r="C143" i="26"/>
  <c r="C105" i="26"/>
  <c r="K143" i="26"/>
  <c r="K105" i="26"/>
  <c r="S143" i="26"/>
  <c r="S105" i="26"/>
  <c r="E152" i="26"/>
  <c r="E116" i="26"/>
  <c r="M152" i="26"/>
  <c r="M116" i="26"/>
  <c r="U116" i="26"/>
  <c r="U152" i="26"/>
  <c r="G153" i="26"/>
  <c r="G119" i="26"/>
  <c r="W153" i="26"/>
  <c r="W119" i="26"/>
  <c r="I154" i="26"/>
  <c r="I122" i="26"/>
  <c r="Q154" i="26"/>
  <c r="Q122" i="26"/>
  <c r="F154" i="26"/>
  <c r="N165" i="23"/>
  <c r="N171" i="23"/>
  <c r="P175" i="23"/>
  <c r="G205" i="23"/>
  <c r="O205" i="23"/>
  <c r="W205" i="23"/>
  <c r="B98" i="25"/>
  <c r="J98" i="25"/>
  <c r="R98" i="25"/>
  <c r="P136" i="25"/>
  <c r="E146" i="25"/>
  <c r="M146" i="25"/>
  <c r="U146" i="25"/>
  <c r="G98" i="26"/>
  <c r="O98" i="26"/>
  <c r="W98" i="26"/>
  <c r="Q160" i="23"/>
  <c r="E171" i="23"/>
  <c r="M171" i="23"/>
  <c r="U171" i="23"/>
  <c r="G183" i="23"/>
  <c r="Q203" i="23"/>
  <c r="D119" i="25"/>
  <c r="D153" i="25"/>
  <c r="D146" i="25" s="1"/>
  <c r="L119" i="25"/>
  <c r="L153" i="25"/>
  <c r="L146" i="25" s="1"/>
  <c r="T119" i="25"/>
  <c r="T153" i="25"/>
  <c r="T146" i="25" s="1"/>
  <c r="E136" i="25"/>
  <c r="M136" i="25"/>
  <c r="U136" i="25"/>
  <c r="J146" i="25"/>
  <c r="R146" i="25"/>
  <c r="B156" i="25"/>
  <c r="J156" i="25"/>
  <c r="R156" i="25"/>
  <c r="E110" i="26"/>
  <c r="M110" i="26"/>
  <c r="U110" i="26"/>
  <c r="B126" i="26"/>
  <c r="J126" i="26"/>
  <c r="R126" i="26"/>
  <c r="F119" i="25"/>
  <c r="N119" i="25"/>
  <c r="V119" i="25"/>
  <c r="F152" i="25"/>
  <c r="F146" i="25" s="1"/>
  <c r="N152" i="25"/>
  <c r="N146" i="25" s="1"/>
  <c r="V152" i="25"/>
  <c r="V146" i="25" s="1"/>
  <c r="B154" i="25"/>
  <c r="B146" i="25" s="1"/>
  <c r="J154" i="25"/>
  <c r="R154" i="25"/>
  <c r="I143" i="26"/>
  <c r="Q143" i="26"/>
  <c r="D116" i="26"/>
  <c r="D119" i="26"/>
  <c r="M119" i="26"/>
  <c r="V119" i="26"/>
  <c r="V122" i="26"/>
  <c r="D143" i="26"/>
  <c r="M143" i="26"/>
  <c r="N153" i="26"/>
  <c r="B154" i="26"/>
  <c r="N154" i="26"/>
  <c r="G143" i="27"/>
  <c r="O143" i="27"/>
  <c r="W143" i="27"/>
  <c r="I152" i="27"/>
  <c r="I116" i="27"/>
  <c r="Q152" i="27"/>
  <c r="Q116" i="27"/>
  <c r="C119" i="27"/>
  <c r="C153" i="27"/>
  <c r="K119" i="27"/>
  <c r="K153" i="27"/>
  <c r="S119" i="27"/>
  <c r="S153" i="27"/>
  <c r="E154" i="27"/>
  <c r="E122" i="27"/>
  <c r="M154" i="27"/>
  <c r="M122" i="27"/>
  <c r="U154" i="27"/>
  <c r="U122" i="27"/>
  <c r="F52" i="24"/>
  <c r="N52" i="24"/>
  <c r="V52" i="24"/>
  <c r="E105" i="25"/>
  <c r="M105" i="25"/>
  <c r="U105" i="25"/>
  <c r="I116" i="25"/>
  <c r="Q116" i="25"/>
  <c r="G119" i="25"/>
  <c r="O119" i="25"/>
  <c r="W119" i="25"/>
  <c r="E122" i="25"/>
  <c r="M122" i="25"/>
  <c r="U122" i="25"/>
  <c r="G143" i="25"/>
  <c r="G136" i="25" s="1"/>
  <c r="O143" i="25"/>
  <c r="O136" i="25" s="1"/>
  <c r="W143" i="25"/>
  <c r="W136" i="25" s="1"/>
  <c r="G152" i="25"/>
  <c r="G146" i="25" s="1"/>
  <c r="O152" i="25"/>
  <c r="O146" i="25" s="1"/>
  <c r="W152" i="25"/>
  <c r="W146" i="25" s="1"/>
  <c r="I153" i="25"/>
  <c r="I146" i="25" s="1"/>
  <c r="Q153" i="25"/>
  <c r="Q146" i="25" s="1"/>
  <c r="C154" i="25"/>
  <c r="K154" i="25"/>
  <c r="S154" i="25"/>
  <c r="H105" i="26"/>
  <c r="P105" i="26"/>
  <c r="N116" i="26"/>
  <c r="E119" i="26"/>
  <c r="E143" i="26"/>
  <c r="G152" i="26"/>
  <c r="P152" i="26"/>
  <c r="O154" i="26"/>
  <c r="H105" i="27"/>
  <c r="H143" i="27"/>
  <c r="P105" i="27"/>
  <c r="P143" i="27"/>
  <c r="B152" i="27"/>
  <c r="B116" i="27"/>
  <c r="J152" i="27"/>
  <c r="J116" i="27"/>
  <c r="R152" i="27"/>
  <c r="F154" i="27"/>
  <c r="N154" i="27"/>
  <c r="V154" i="27"/>
  <c r="E98" i="27"/>
  <c r="M98" i="27"/>
  <c r="U98" i="27"/>
  <c r="H52" i="24"/>
  <c r="P52" i="24"/>
  <c r="F67" i="24"/>
  <c r="N67" i="24"/>
  <c r="V67" i="24"/>
  <c r="H68" i="24"/>
  <c r="P68" i="24"/>
  <c r="B69" i="24"/>
  <c r="J69" i="24"/>
  <c r="R69" i="24"/>
  <c r="C116" i="25"/>
  <c r="K116" i="25"/>
  <c r="S116" i="25"/>
  <c r="G122" i="25"/>
  <c r="O122" i="25"/>
  <c r="W122" i="25"/>
  <c r="I143" i="25"/>
  <c r="I136" i="25" s="1"/>
  <c r="Q143" i="25"/>
  <c r="Q136" i="25" s="1"/>
  <c r="C153" i="25"/>
  <c r="K153" i="25"/>
  <c r="K146" i="25" s="1"/>
  <c r="S153" i="25"/>
  <c r="S146" i="25" s="1"/>
  <c r="B105" i="26"/>
  <c r="J105" i="26"/>
  <c r="R105" i="26"/>
  <c r="H122" i="26"/>
  <c r="E126" i="26"/>
  <c r="M126" i="26"/>
  <c r="U126" i="26"/>
  <c r="J152" i="26"/>
  <c r="S152" i="26"/>
  <c r="R153" i="26"/>
  <c r="G154" i="26"/>
  <c r="D152" i="27"/>
  <c r="L152" i="27"/>
  <c r="T152" i="27"/>
  <c r="F153" i="27"/>
  <c r="N153" i="27"/>
  <c r="V153" i="27"/>
  <c r="H154" i="27"/>
  <c r="P154" i="27"/>
  <c r="G67" i="24"/>
  <c r="O67" i="24"/>
  <c r="W67" i="24"/>
  <c r="I68" i="24"/>
  <c r="Q68" i="24"/>
  <c r="C69" i="24"/>
  <c r="K69" i="24"/>
  <c r="S69" i="24"/>
  <c r="D116" i="25"/>
  <c r="L116" i="25"/>
  <c r="T116" i="25"/>
  <c r="H122" i="25"/>
  <c r="P122" i="25"/>
  <c r="B143" i="25"/>
  <c r="B136" i="25" s="1"/>
  <c r="J143" i="25"/>
  <c r="J136" i="25" s="1"/>
  <c r="R143" i="25"/>
  <c r="R136" i="25" s="1"/>
  <c r="W152" i="26"/>
  <c r="I119" i="26"/>
  <c r="I153" i="26"/>
  <c r="Q119" i="26"/>
  <c r="Q153" i="26"/>
  <c r="C154" i="26"/>
  <c r="K154" i="26"/>
  <c r="S154" i="26"/>
  <c r="H119" i="26"/>
  <c r="R122" i="26"/>
  <c r="B152" i="26"/>
  <c r="K152" i="26"/>
  <c r="T152" i="26"/>
  <c r="T153" i="26"/>
  <c r="C105" i="27"/>
  <c r="C143" i="27"/>
  <c r="K105" i="27"/>
  <c r="K143" i="27"/>
  <c r="S105" i="27"/>
  <c r="S143" i="27"/>
  <c r="E152" i="27"/>
  <c r="E116" i="27"/>
  <c r="M152" i="27"/>
  <c r="M116" i="27"/>
  <c r="U152" i="27"/>
  <c r="U116" i="27"/>
  <c r="G153" i="27"/>
  <c r="G119" i="27"/>
  <c r="O153" i="27"/>
  <c r="O119" i="27"/>
  <c r="W153" i="27"/>
  <c r="W119" i="27"/>
  <c r="I154" i="27"/>
  <c r="I122" i="27"/>
  <c r="Q154" i="27"/>
  <c r="Q122" i="27"/>
  <c r="H98" i="27"/>
  <c r="P98" i="27"/>
  <c r="B98" i="27"/>
  <c r="J98" i="27"/>
  <c r="R98" i="27"/>
  <c r="G105" i="27"/>
  <c r="C110" i="27"/>
  <c r="K110" i="27"/>
  <c r="S110" i="27"/>
  <c r="B52" i="24"/>
  <c r="J52" i="24"/>
  <c r="R52" i="24"/>
  <c r="E116" i="25"/>
  <c r="M116" i="25"/>
  <c r="U116" i="25"/>
  <c r="I122" i="25"/>
  <c r="Q122" i="25"/>
  <c r="L105" i="26"/>
  <c r="T105" i="26"/>
  <c r="J119" i="26"/>
  <c r="J122" i="26"/>
  <c r="S122" i="26"/>
  <c r="C152" i="26"/>
  <c r="L152" i="26"/>
  <c r="U153" i="26"/>
  <c r="T154" i="26"/>
  <c r="D143" i="27"/>
  <c r="L143" i="27"/>
  <c r="T143" i="27"/>
  <c r="I152" i="26"/>
  <c r="Q152" i="26"/>
  <c r="C153" i="26"/>
  <c r="K153" i="26"/>
  <c r="S153" i="26"/>
  <c r="E154" i="26"/>
  <c r="M154" i="26"/>
  <c r="U154" i="26"/>
  <c r="U105" i="26"/>
  <c r="B119" i="26"/>
  <c r="K119" i="26"/>
  <c r="K122" i="26"/>
  <c r="L153" i="26"/>
  <c r="E143" i="27"/>
  <c r="M143" i="27"/>
  <c r="U143" i="27"/>
  <c r="I153" i="27"/>
  <c r="Q153" i="27"/>
  <c r="C122" i="26"/>
  <c r="W154" i="26"/>
  <c r="F105" i="27"/>
  <c r="F143" i="27"/>
  <c r="N105" i="27"/>
  <c r="N143" i="27"/>
  <c r="V105" i="27"/>
  <c r="V143" i="27"/>
  <c r="H152" i="27"/>
  <c r="H116" i="27"/>
  <c r="P152" i="27"/>
  <c r="P116" i="27"/>
  <c r="B119" i="27"/>
  <c r="B153" i="27"/>
  <c r="J119" i="27"/>
  <c r="J153" i="27"/>
  <c r="R119" i="27"/>
  <c r="R153" i="27"/>
  <c r="D154" i="27"/>
  <c r="D122" i="27"/>
  <c r="L154" i="27"/>
  <c r="L122" i="27"/>
  <c r="T154" i="27"/>
  <c r="T122" i="27"/>
  <c r="O105" i="27"/>
  <c r="R113" i="29"/>
  <c r="F152" i="27"/>
  <c r="N152" i="27"/>
  <c r="V152" i="27"/>
  <c r="H153" i="27"/>
  <c r="P153" i="27"/>
  <c r="B154" i="27"/>
  <c r="J154" i="27"/>
  <c r="R154" i="27"/>
  <c r="M90" i="29"/>
  <c r="V90" i="29"/>
  <c r="P94" i="29"/>
  <c r="E99" i="29"/>
  <c r="H105" i="29"/>
  <c r="S105" i="29"/>
  <c r="C119" i="29"/>
  <c r="O119" i="29"/>
  <c r="O113" i="29" s="1"/>
  <c r="S120" i="29"/>
  <c r="M122" i="29"/>
  <c r="D123" i="29"/>
  <c r="Q123" i="29"/>
  <c r="F90" i="30"/>
  <c r="F119" i="30"/>
  <c r="N90" i="30"/>
  <c r="N119" i="30"/>
  <c r="V90" i="30"/>
  <c r="V119" i="30"/>
  <c r="H94" i="30"/>
  <c r="H120" i="30"/>
  <c r="P94" i="30"/>
  <c r="P120" i="30"/>
  <c r="B122" i="30"/>
  <c r="B99" i="30"/>
  <c r="J122" i="30"/>
  <c r="J99" i="30"/>
  <c r="R122" i="30"/>
  <c r="R99" i="30"/>
  <c r="D123" i="30"/>
  <c r="D105" i="30"/>
  <c r="L123" i="30"/>
  <c r="L105" i="30"/>
  <c r="T123" i="30"/>
  <c r="T105" i="30"/>
  <c r="U122" i="30"/>
  <c r="B119" i="31"/>
  <c r="G152" i="27"/>
  <c r="O152" i="27"/>
  <c r="W152" i="27"/>
  <c r="C154" i="27"/>
  <c r="K154" i="27"/>
  <c r="S154" i="27"/>
  <c r="E90" i="29"/>
  <c r="N90" i="29"/>
  <c r="W90" i="29"/>
  <c r="G94" i="29"/>
  <c r="R94" i="29"/>
  <c r="G99" i="29"/>
  <c r="Q99" i="29"/>
  <c r="I105" i="29"/>
  <c r="T105" i="29"/>
  <c r="Q119" i="29"/>
  <c r="H120" i="29"/>
  <c r="H113" i="29" s="1"/>
  <c r="B122" i="29"/>
  <c r="O122" i="29"/>
  <c r="F123" i="29"/>
  <c r="C122" i="30"/>
  <c r="C99" i="30"/>
  <c r="K122" i="30"/>
  <c r="K99" i="30"/>
  <c r="S122" i="30"/>
  <c r="S99" i="30"/>
  <c r="E105" i="30"/>
  <c r="E123" i="30"/>
  <c r="M105" i="30"/>
  <c r="M123" i="30"/>
  <c r="U105" i="30"/>
  <c r="U123" i="30"/>
  <c r="G123" i="30"/>
  <c r="H119" i="31"/>
  <c r="P119" i="31"/>
  <c r="L122" i="31"/>
  <c r="V123" i="31"/>
  <c r="K119" i="31"/>
  <c r="R116" i="27"/>
  <c r="F122" i="27"/>
  <c r="N122" i="27"/>
  <c r="V122" i="27"/>
  <c r="C122" i="29"/>
  <c r="C99" i="29"/>
  <c r="K122" i="29"/>
  <c r="K99" i="29"/>
  <c r="S122" i="29"/>
  <c r="S99" i="29"/>
  <c r="F90" i="29"/>
  <c r="O90" i="29"/>
  <c r="H99" i="29"/>
  <c r="R99" i="29"/>
  <c r="K105" i="29"/>
  <c r="U105" i="29"/>
  <c r="S119" i="29"/>
  <c r="I120" i="29"/>
  <c r="D122" i="29"/>
  <c r="Q122" i="29"/>
  <c r="G123" i="29"/>
  <c r="G113" i="29" s="1"/>
  <c r="H119" i="30"/>
  <c r="P119" i="30"/>
  <c r="B120" i="30"/>
  <c r="J120" i="30"/>
  <c r="R120" i="30"/>
  <c r="O123" i="30"/>
  <c r="Q119" i="31"/>
  <c r="T119" i="31"/>
  <c r="P90" i="29"/>
  <c r="J94" i="29"/>
  <c r="T99" i="29"/>
  <c r="L105" i="29"/>
  <c r="V105" i="29"/>
  <c r="T119" i="29"/>
  <c r="K120" i="29"/>
  <c r="I123" i="29"/>
  <c r="V123" i="29"/>
  <c r="I119" i="30"/>
  <c r="I90" i="30"/>
  <c r="Q119" i="30"/>
  <c r="Q90" i="30"/>
  <c r="C120" i="30"/>
  <c r="K120" i="30"/>
  <c r="S120" i="30"/>
  <c r="C94" i="30"/>
  <c r="G119" i="30"/>
  <c r="W123" i="30"/>
  <c r="J90" i="31"/>
  <c r="J119" i="31"/>
  <c r="R90" i="31"/>
  <c r="R119" i="31"/>
  <c r="D120" i="31"/>
  <c r="D94" i="31"/>
  <c r="L120" i="31"/>
  <c r="L94" i="31"/>
  <c r="T120" i="31"/>
  <c r="T94" i="31"/>
  <c r="F122" i="31"/>
  <c r="F99" i="31"/>
  <c r="N122" i="31"/>
  <c r="N99" i="31"/>
  <c r="V122" i="31"/>
  <c r="V99" i="31"/>
  <c r="H105" i="31"/>
  <c r="H123" i="31"/>
  <c r="P105" i="31"/>
  <c r="P123" i="31"/>
  <c r="D84" i="31"/>
  <c r="L84" i="31"/>
  <c r="T84" i="31"/>
  <c r="G120" i="31"/>
  <c r="G122" i="31"/>
  <c r="D116" i="27"/>
  <c r="L116" i="27"/>
  <c r="T116" i="27"/>
  <c r="H122" i="27"/>
  <c r="P122" i="27"/>
  <c r="B143" i="27"/>
  <c r="J143" i="27"/>
  <c r="R143" i="27"/>
  <c r="D153" i="27"/>
  <c r="L153" i="27"/>
  <c r="T153" i="27"/>
  <c r="H90" i="29"/>
  <c r="R90" i="29"/>
  <c r="B94" i="29"/>
  <c r="J99" i="29"/>
  <c r="U99" i="29"/>
  <c r="C105" i="29"/>
  <c r="M105" i="29"/>
  <c r="I119" i="29"/>
  <c r="M120" i="29"/>
  <c r="T122" i="29"/>
  <c r="W123" i="29"/>
  <c r="B119" i="30"/>
  <c r="J119" i="30"/>
  <c r="R119" i="30"/>
  <c r="D120" i="30"/>
  <c r="D94" i="30"/>
  <c r="L120" i="30"/>
  <c r="L94" i="30"/>
  <c r="T120" i="30"/>
  <c r="T94" i="30"/>
  <c r="F122" i="30"/>
  <c r="F99" i="30"/>
  <c r="N122" i="30"/>
  <c r="N99" i="30"/>
  <c r="V122" i="30"/>
  <c r="H123" i="30"/>
  <c r="P123" i="30"/>
  <c r="E99" i="30"/>
  <c r="C119" i="31"/>
  <c r="E120" i="31"/>
  <c r="U120" i="31"/>
  <c r="O122" i="31"/>
  <c r="W122" i="31"/>
  <c r="P120" i="31"/>
  <c r="L94" i="29"/>
  <c r="L120" i="29"/>
  <c r="T94" i="29"/>
  <c r="T120" i="29"/>
  <c r="F122" i="29"/>
  <c r="F99" i="29"/>
  <c r="N122" i="29"/>
  <c r="N99" i="29"/>
  <c r="V122" i="29"/>
  <c r="V113" i="29" s="1"/>
  <c r="V99" i="29"/>
  <c r="J90" i="29"/>
  <c r="C94" i="29"/>
  <c r="W94" i="29"/>
  <c r="L99" i="29"/>
  <c r="N105" i="29"/>
  <c r="K119" i="29"/>
  <c r="W119" i="29"/>
  <c r="W113" i="29" s="1"/>
  <c r="N120" i="29"/>
  <c r="C119" i="30"/>
  <c r="K119" i="30"/>
  <c r="S119" i="30"/>
  <c r="E120" i="30"/>
  <c r="M120" i="30"/>
  <c r="U120" i="30"/>
  <c r="G122" i="30"/>
  <c r="O122" i="30"/>
  <c r="W122" i="30"/>
  <c r="I123" i="30"/>
  <c r="Q123" i="30"/>
  <c r="B90" i="30"/>
  <c r="R90" i="30"/>
  <c r="D119" i="31"/>
  <c r="L119" i="31"/>
  <c r="F120" i="31"/>
  <c r="N120" i="31"/>
  <c r="V120" i="31"/>
  <c r="H122" i="31"/>
  <c r="P122" i="31"/>
  <c r="B123" i="31"/>
  <c r="J123" i="31"/>
  <c r="R123" i="31"/>
  <c r="F123" i="31"/>
  <c r="B90" i="29"/>
  <c r="D94" i="29"/>
  <c r="E105" i="29"/>
  <c r="P105" i="29"/>
  <c r="L119" i="29"/>
  <c r="L113" i="29" s="1"/>
  <c r="N123" i="29"/>
  <c r="D119" i="30"/>
  <c r="D90" i="30"/>
  <c r="L119" i="30"/>
  <c r="L90" i="30"/>
  <c r="T119" i="30"/>
  <c r="T90" i="30"/>
  <c r="F120" i="30"/>
  <c r="F94" i="30"/>
  <c r="N120" i="30"/>
  <c r="N94" i="30"/>
  <c r="V120" i="30"/>
  <c r="V94" i="30"/>
  <c r="H122" i="30"/>
  <c r="H99" i="30"/>
  <c r="P122" i="30"/>
  <c r="P99" i="30"/>
  <c r="B123" i="30"/>
  <c r="B105" i="30"/>
  <c r="J123" i="30"/>
  <c r="J105" i="30"/>
  <c r="R123" i="30"/>
  <c r="R105" i="30"/>
  <c r="K94" i="30"/>
  <c r="I120" i="30"/>
  <c r="E119" i="31"/>
  <c r="M119" i="31"/>
  <c r="U119" i="31"/>
  <c r="I122" i="31"/>
  <c r="K123" i="31"/>
  <c r="S123" i="31"/>
  <c r="Q123" i="31"/>
  <c r="B105" i="29"/>
  <c r="B123" i="29"/>
  <c r="B113" i="29" s="1"/>
  <c r="J105" i="29"/>
  <c r="J123" i="29"/>
  <c r="J113" i="29" s="1"/>
  <c r="R105" i="29"/>
  <c r="R123" i="29"/>
  <c r="U90" i="29"/>
  <c r="E94" i="29"/>
  <c r="O94" i="29"/>
  <c r="D99" i="29"/>
  <c r="F105" i="29"/>
  <c r="Q120" i="29"/>
  <c r="L122" i="29"/>
  <c r="O123" i="29"/>
  <c r="E119" i="30"/>
  <c r="M119" i="30"/>
  <c r="U119" i="30"/>
  <c r="I122" i="30"/>
  <c r="Q122" i="30"/>
  <c r="C123" i="30"/>
  <c r="K123" i="30"/>
  <c r="S123" i="30"/>
  <c r="M99" i="30"/>
  <c r="Q120" i="30"/>
  <c r="F119" i="31"/>
  <c r="N119" i="31"/>
  <c r="V119" i="31"/>
  <c r="H120" i="31"/>
  <c r="B122" i="31"/>
  <c r="J122" i="31"/>
  <c r="R122" i="31"/>
  <c r="D123" i="31"/>
  <c r="L123" i="31"/>
  <c r="T123" i="31"/>
  <c r="N51" i="34"/>
  <c r="V51" i="34"/>
  <c r="G120" i="30"/>
  <c r="O120" i="30"/>
  <c r="W120" i="30"/>
  <c r="D90" i="31"/>
  <c r="L90" i="31"/>
  <c r="B105" i="31"/>
  <c r="J105" i="31"/>
  <c r="R105" i="31"/>
  <c r="I119" i="31"/>
  <c r="W120" i="31"/>
  <c r="D122" i="31"/>
  <c r="C123" i="31"/>
  <c r="N123" i="31"/>
  <c r="Q78" i="33"/>
  <c r="Q78" i="35"/>
  <c r="C79" i="35"/>
  <c r="C79" i="33"/>
  <c r="C72" i="33" s="1"/>
  <c r="C60" i="33"/>
  <c r="K79" i="33"/>
  <c r="K60" i="33"/>
  <c r="K79" i="35"/>
  <c r="S79" i="33"/>
  <c r="S72" i="33" s="1"/>
  <c r="S60" i="33"/>
  <c r="E80" i="33"/>
  <c r="E80" i="35"/>
  <c r="M80" i="35"/>
  <c r="M80" i="33"/>
  <c r="M72" i="33" s="1"/>
  <c r="U80" i="33"/>
  <c r="U72" i="33" s="1"/>
  <c r="U80" i="35"/>
  <c r="I51" i="33"/>
  <c r="Q51" i="33"/>
  <c r="G60" i="33"/>
  <c r="R60" i="33"/>
  <c r="E63" i="33"/>
  <c r="U63" i="33"/>
  <c r="P78" i="34"/>
  <c r="P57" i="34"/>
  <c r="B79" i="34"/>
  <c r="B60" i="34"/>
  <c r="J79" i="34"/>
  <c r="J60" i="34"/>
  <c r="D80" i="34"/>
  <c r="D63" i="34"/>
  <c r="L80" i="34"/>
  <c r="L63" i="34"/>
  <c r="T80" i="34"/>
  <c r="T63" i="34"/>
  <c r="E57" i="37"/>
  <c r="E78" i="37"/>
  <c r="M57" i="37"/>
  <c r="M78" i="37"/>
  <c r="U78" i="39"/>
  <c r="U57" i="37"/>
  <c r="U78" i="37"/>
  <c r="G79" i="39"/>
  <c r="G79" i="37"/>
  <c r="G72" i="37" s="1"/>
  <c r="G60" i="37"/>
  <c r="H105" i="30"/>
  <c r="P105" i="30"/>
  <c r="E122" i="31"/>
  <c r="M122" i="31"/>
  <c r="U122" i="31"/>
  <c r="G123" i="31"/>
  <c r="O123" i="31"/>
  <c r="W123" i="31"/>
  <c r="E90" i="31"/>
  <c r="M90" i="31"/>
  <c r="U90" i="31"/>
  <c r="K105" i="31"/>
  <c r="S105" i="31"/>
  <c r="O120" i="31"/>
  <c r="B78" i="33"/>
  <c r="B57" i="33"/>
  <c r="J78" i="33"/>
  <c r="J57" i="33"/>
  <c r="R78" i="33"/>
  <c r="R72" i="33" s="1"/>
  <c r="R57" i="33"/>
  <c r="D79" i="33"/>
  <c r="D60" i="33"/>
  <c r="L79" i="33"/>
  <c r="L60" i="33"/>
  <c r="T79" i="33"/>
  <c r="T60" i="33"/>
  <c r="F80" i="33"/>
  <c r="F63" i="33"/>
  <c r="N80" i="33"/>
  <c r="N63" i="33"/>
  <c r="V80" i="33"/>
  <c r="V63" i="33"/>
  <c r="B51" i="33"/>
  <c r="J51" i="33"/>
  <c r="R51" i="33"/>
  <c r="W79" i="33"/>
  <c r="I78" i="34"/>
  <c r="Q78" i="34"/>
  <c r="C79" i="34"/>
  <c r="K79" i="34"/>
  <c r="S79" i="34"/>
  <c r="E80" i="34"/>
  <c r="M80" i="34"/>
  <c r="U80" i="34"/>
  <c r="B51" i="34"/>
  <c r="J51" i="34"/>
  <c r="R51" i="34"/>
  <c r="D51" i="34"/>
  <c r="L51" i="34"/>
  <c r="T51" i="34"/>
  <c r="V99" i="30"/>
  <c r="I99" i="31"/>
  <c r="R120" i="31"/>
  <c r="D51" i="33"/>
  <c r="L51" i="33"/>
  <c r="T51" i="33"/>
  <c r="J60" i="33"/>
  <c r="O72" i="33"/>
  <c r="H78" i="34"/>
  <c r="I78" i="35"/>
  <c r="B72" i="41"/>
  <c r="B90" i="42"/>
  <c r="B90" i="41"/>
  <c r="B81" i="41" s="1"/>
  <c r="J72" i="41"/>
  <c r="J90" i="42"/>
  <c r="J90" i="41"/>
  <c r="J81" i="41" s="1"/>
  <c r="R72" i="41"/>
  <c r="R90" i="42"/>
  <c r="R90" i="41"/>
  <c r="R81" i="41" s="1"/>
  <c r="C105" i="30"/>
  <c r="K105" i="30"/>
  <c r="S105" i="30"/>
  <c r="V105" i="31"/>
  <c r="J120" i="31"/>
  <c r="S120" i="31"/>
  <c r="T122" i="31"/>
  <c r="E78" i="35"/>
  <c r="E57" i="33"/>
  <c r="M57" i="33"/>
  <c r="M78" i="35"/>
  <c r="U57" i="33"/>
  <c r="U78" i="34"/>
  <c r="U78" i="35"/>
  <c r="I63" i="33"/>
  <c r="I80" i="34"/>
  <c r="I80" i="35"/>
  <c r="Q63" i="33"/>
  <c r="Q80" i="35"/>
  <c r="B78" i="35"/>
  <c r="J78" i="35"/>
  <c r="J57" i="35"/>
  <c r="R57" i="35"/>
  <c r="R78" i="35"/>
  <c r="D79" i="35"/>
  <c r="D60" i="35"/>
  <c r="L60" i="35"/>
  <c r="L79" i="35"/>
  <c r="T60" i="35"/>
  <c r="T79" i="35"/>
  <c r="F63" i="35"/>
  <c r="F80" i="35"/>
  <c r="N80" i="35"/>
  <c r="N63" i="35"/>
  <c r="V80" i="35"/>
  <c r="Q90" i="31"/>
  <c r="G105" i="31"/>
  <c r="O105" i="31"/>
  <c r="W105" i="31"/>
  <c r="B120" i="31"/>
  <c r="K120" i="31"/>
  <c r="O60" i="33"/>
  <c r="G79" i="33"/>
  <c r="G72" i="33" s="1"/>
  <c r="Q80" i="33"/>
  <c r="E78" i="34"/>
  <c r="M78" i="34"/>
  <c r="W79" i="34"/>
  <c r="G79" i="34"/>
  <c r="I99" i="30"/>
  <c r="Q99" i="30"/>
  <c r="L99" i="31"/>
  <c r="C120" i="31"/>
  <c r="W78" i="34"/>
  <c r="W78" i="33"/>
  <c r="K80" i="34"/>
  <c r="K80" i="33"/>
  <c r="K72" i="33" s="1"/>
  <c r="Q57" i="33"/>
  <c r="B60" i="33"/>
  <c r="P72" i="33"/>
  <c r="R79" i="34"/>
  <c r="B51" i="35"/>
  <c r="D51" i="35"/>
  <c r="B57" i="35"/>
  <c r="S79" i="35"/>
  <c r="G119" i="31"/>
  <c r="O119" i="31"/>
  <c r="W119" i="31"/>
  <c r="I120" i="31"/>
  <c r="Q120" i="31"/>
  <c r="C122" i="31"/>
  <c r="K122" i="31"/>
  <c r="S122" i="31"/>
  <c r="E123" i="31"/>
  <c r="M123" i="31"/>
  <c r="U123" i="31"/>
  <c r="E99" i="31"/>
  <c r="M99" i="31"/>
  <c r="U99" i="31"/>
  <c r="H78" i="33"/>
  <c r="H72" i="33" s="1"/>
  <c r="H57" i="33"/>
  <c r="P78" i="33"/>
  <c r="P57" i="33"/>
  <c r="D80" i="33"/>
  <c r="D63" i="33"/>
  <c r="L80" i="33"/>
  <c r="L63" i="33"/>
  <c r="T80" i="33"/>
  <c r="T63" i="33"/>
  <c r="E78" i="33"/>
  <c r="E72" i="33" s="1"/>
  <c r="O79" i="33"/>
  <c r="O78" i="34"/>
  <c r="I79" i="34"/>
  <c r="Q79" i="34"/>
  <c r="C80" i="34"/>
  <c r="F78" i="34"/>
  <c r="N78" i="34"/>
  <c r="V78" i="34"/>
  <c r="H79" i="34"/>
  <c r="P79" i="34"/>
  <c r="B80" i="34"/>
  <c r="J80" i="34"/>
  <c r="R80" i="34"/>
  <c r="E79" i="34"/>
  <c r="O79" i="34"/>
  <c r="O80" i="34"/>
  <c r="T63" i="35"/>
  <c r="F78" i="35"/>
  <c r="F79" i="35"/>
  <c r="P79" i="35"/>
  <c r="P80" i="35"/>
  <c r="O51" i="39"/>
  <c r="W51" i="39"/>
  <c r="F60" i="33"/>
  <c r="N60" i="33"/>
  <c r="V60" i="33"/>
  <c r="L78" i="33"/>
  <c r="V79" i="33"/>
  <c r="I57" i="34"/>
  <c r="Q57" i="34"/>
  <c r="W60" i="34"/>
  <c r="E63" i="34"/>
  <c r="M63" i="34"/>
  <c r="U63" i="34"/>
  <c r="G78" i="34"/>
  <c r="G51" i="35"/>
  <c r="O51" i="35"/>
  <c r="W51" i="35"/>
  <c r="L57" i="35"/>
  <c r="H78" i="35"/>
  <c r="D51" i="37"/>
  <c r="L51" i="37"/>
  <c r="T51" i="37"/>
  <c r="F72" i="37"/>
  <c r="N72" i="37"/>
  <c r="V72" i="37"/>
  <c r="B78" i="38"/>
  <c r="B57" i="38"/>
  <c r="J78" i="38"/>
  <c r="J57" i="38"/>
  <c r="R78" i="38"/>
  <c r="R57" i="38"/>
  <c r="D79" i="38"/>
  <c r="D60" i="38"/>
  <c r="L60" i="38"/>
  <c r="L79" i="38"/>
  <c r="F63" i="38"/>
  <c r="F80" i="38"/>
  <c r="N63" i="38"/>
  <c r="N80" i="38"/>
  <c r="V80" i="38"/>
  <c r="V63" i="38"/>
  <c r="T79" i="38"/>
  <c r="F78" i="33"/>
  <c r="N78" i="33"/>
  <c r="V78" i="33"/>
  <c r="B80" i="33"/>
  <c r="J80" i="33"/>
  <c r="R80" i="33"/>
  <c r="C57" i="34"/>
  <c r="K57" i="34"/>
  <c r="W63" i="34"/>
  <c r="S80" i="34"/>
  <c r="C57" i="35"/>
  <c r="C78" i="35"/>
  <c r="K57" i="35"/>
  <c r="K78" i="35"/>
  <c r="S57" i="35"/>
  <c r="S78" i="35"/>
  <c r="E79" i="35"/>
  <c r="E60" i="35"/>
  <c r="M79" i="35"/>
  <c r="M60" i="35"/>
  <c r="U79" i="35"/>
  <c r="U60" i="35"/>
  <c r="G63" i="35"/>
  <c r="G80" i="35"/>
  <c r="O63" i="35"/>
  <c r="O80" i="35"/>
  <c r="W63" i="35"/>
  <c r="W80" i="35"/>
  <c r="D57" i="35"/>
  <c r="F77" i="46"/>
  <c r="F60" i="46"/>
  <c r="N77" i="46"/>
  <c r="N60" i="46"/>
  <c r="V77" i="46"/>
  <c r="V60" i="46"/>
  <c r="B78" i="34"/>
  <c r="J78" i="34"/>
  <c r="R78" i="34"/>
  <c r="D79" i="34"/>
  <c r="L79" i="34"/>
  <c r="T79" i="34"/>
  <c r="F80" i="34"/>
  <c r="N80" i="34"/>
  <c r="V80" i="34"/>
  <c r="U79" i="34"/>
  <c r="V78" i="35"/>
  <c r="V79" i="35"/>
  <c r="J80" i="35"/>
  <c r="F51" i="38"/>
  <c r="N51" i="38"/>
  <c r="V51" i="38"/>
  <c r="B79" i="35"/>
  <c r="H57" i="37"/>
  <c r="H78" i="37"/>
  <c r="H72" i="37" s="1"/>
  <c r="P57" i="37"/>
  <c r="P78" i="37"/>
  <c r="P72" i="37" s="1"/>
  <c r="B79" i="37"/>
  <c r="B72" i="37" s="1"/>
  <c r="B60" i="37"/>
  <c r="J79" i="37"/>
  <c r="J72" i="37" s="1"/>
  <c r="J60" i="37"/>
  <c r="R79" i="37"/>
  <c r="R72" i="37" s="1"/>
  <c r="R60" i="37"/>
  <c r="D63" i="37"/>
  <c r="D80" i="37"/>
  <c r="D72" i="37" s="1"/>
  <c r="L63" i="37"/>
  <c r="L80" i="37"/>
  <c r="L72" i="37" s="1"/>
  <c r="T63" i="37"/>
  <c r="T80" i="37"/>
  <c r="T72" i="37" s="1"/>
  <c r="H78" i="39"/>
  <c r="P78" i="39"/>
  <c r="B79" i="39"/>
  <c r="J79" i="39"/>
  <c r="R79" i="39"/>
  <c r="D80" i="39"/>
  <c r="L80" i="39"/>
  <c r="T80" i="39"/>
  <c r="G72" i="42"/>
  <c r="G90" i="42"/>
  <c r="O72" i="42"/>
  <c r="O90" i="42"/>
  <c r="W72" i="42"/>
  <c r="W90" i="42"/>
  <c r="F57" i="34"/>
  <c r="N57" i="34"/>
  <c r="V57" i="34"/>
  <c r="D60" i="34"/>
  <c r="L60" i="34"/>
  <c r="T60" i="34"/>
  <c r="B63" i="34"/>
  <c r="J63" i="34"/>
  <c r="R63" i="34"/>
  <c r="M79" i="34"/>
  <c r="N79" i="35"/>
  <c r="I78" i="37"/>
  <c r="I57" i="37"/>
  <c r="Q78" i="37"/>
  <c r="Q57" i="37"/>
  <c r="C79" i="37"/>
  <c r="C72" i="37" s="1"/>
  <c r="C60" i="37"/>
  <c r="K79" i="37"/>
  <c r="K72" i="37" s="1"/>
  <c r="K60" i="37"/>
  <c r="S79" i="37"/>
  <c r="S60" i="37"/>
  <c r="E80" i="37"/>
  <c r="E72" i="37" s="1"/>
  <c r="E63" i="37"/>
  <c r="M80" i="37"/>
  <c r="M72" i="37" s="1"/>
  <c r="M63" i="37"/>
  <c r="U80" i="37"/>
  <c r="U63" i="37"/>
  <c r="I51" i="37"/>
  <c r="Q51" i="37"/>
  <c r="C51" i="37"/>
  <c r="K51" i="37"/>
  <c r="S51" i="37"/>
  <c r="U51" i="39"/>
  <c r="O57" i="34"/>
  <c r="C63" i="34"/>
  <c r="G78" i="35"/>
  <c r="G57" i="35"/>
  <c r="O78" i="35"/>
  <c r="O57" i="35"/>
  <c r="W78" i="35"/>
  <c r="W57" i="35"/>
  <c r="I79" i="35"/>
  <c r="I60" i="35"/>
  <c r="Q79" i="35"/>
  <c r="Q60" i="35"/>
  <c r="C80" i="35"/>
  <c r="C63" i="35"/>
  <c r="K80" i="35"/>
  <c r="K63" i="35"/>
  <c r="S80" i="35"/>
  <c r="S63" i="35"/>
  <c r="H78" i="38"/>
  <c r="P78" i="38"/>
  <c r="J79" i="38"/>
  <c r="D80" i="38"/>
  <c r="L80" i="38"/>
  <c r="T80" i="38"/>
  <c r="B79" i="38"/>
  <c r="M69" i="45"/>
  <c r="O60" i="37"/>
  <c r="W60" i="37"/>
  <c r="O79" i="37"/>
  <c r="O72" i="37" s="1"/>
  <c r="I80" i="37"/>
  <c r="Q80" i="37"/>
  <c r="H60" i="38"/>
  <c r="R63" i="38"/>
  <c r="C78" i="38"/>
  <c r="V78" i="38"/>
  <c r="R79" i="38"/>
  <c r="E80" i="38"/>
  <c r="W80" i="38"/>
  <c r="F78" i="39"/>
  <c r="N78" i="39"/>
  <c r="V78" i="39"/>
  <c r="H79" i="39"/>
  <c r="H60" i="39"/>
  <c r="P79" i="39"/>
  <c r="P60" i="39"/>
  <c r="B80" i="39"/>
  <c r="J80" i="39"/>
  <c r="R80" i="39"/>
  <c r="D57" i="39"/>
  <c r="V57" i="39"/>
  <c r="V60" i="39"/>
  <c r="R63" i="39"/>
  <c r="G80" i="39"/>
  <c r="D72" i="43"/>
  <c r="D90" i="43"/>
  <c r="L72" i="43"/>
  <c r="L90" i="43"/>
  <c r="T72" i="43"/>
  <c r="T90" i="43"/>
  <c r="H63" i="43"/>
  <c r="P63" i="43"/>
  <c r="D63" i="43"/>
  <c r="L63" i="43"/>
  <c r="T63" i="43"/>
  <c r="J63" i="38"/>
  <c r="N78" i="38"/>
  <c r="W78" i="38"/>
  <c r="O80" i="38"/>
  <c r="G78" i="39"/>
  <c r="O78" i="39"/>
  <c r="W78" i="39"/>
  <c r="I79" i="39"/>
  <c r="Q79" i="39"/>
  <c r="C80" i="39"/>
  <c r="K80" i="39"/>
  <c r="S80" i="39"/>
  <c r="W57" i="39"/>
  <c r="N60" i="39"/>
  <c r="S63" i="39"/>
  <c r="H80" i="39"/>
  <c r="D57" i="37"/>
  <c r="L57" i="37"/>
  <c r="T57" i="37"/>
  <c r="H63" i="37"/>
  <c r="P63" i="37"/>
  <c r="C60" i="38"/>
  <c r="L63" i="38"/>
  <c r="H80" i="38"/>
  <c r="I78" i="39"/>
  <c r="Q78" i="39"/>
  <c r="C79" i="39"/>
  <c r="K79" i="39"/>
  <c r="S79" i="39"/>
  <c r="E80" i="39"/>
  <c r="M80" i="39"/>
  <c r="U80" i="39"/>
  <c r="G57" i="39"/>
  <c r="Q60" i="39"/>
  <c r="J63" i="39"/>
  <c r="U63" i="39"/>
  <c r="O80" i="39"/>
  <c r="I81" i="41"/>
  <c r="Q81" i="41"/>
  <c r="E63" i="42"/>
  <c r="M63" i="42"/>
  <c r="U63" i="42"/>
  <c r="E77" i="45"/>
  <c r="E69" i="45" s="1"/>
  <c r="E77" i="47"/>
  <c r="E60" i="45"/>
  <c r="M77" i="47"/>
  <c r="M60" i="45"/>
  <c r="U77" i="45"/>
  <c r="U69" i="45" s="1"/>
  <c r="U60" i="45"/>
  <c r="D63" i="38"/>
  <c r="Q78" i="38"/>
  <c r="V79" i="38"/>
  <c r="B57" i="39"/>
  <c r="B78" i="39"/>
  <c r="J57" i="39"/>
  <c r="J78" i="39"/>
  <c r="R57" i="39"/>
  <c r="R78" i="39"/>
  <c r="D79" i="39"/>
  <c r="L79" i="39"/>
  <c r="T79" i="39"/>
  <c r="F63" i="39"/>
  <c r="F80" i="39"/>
  <c r="N63" i="39"/>
  <c r="N80" i="39"/>
  <c r="V63" i="39"/>
  <c r="V80" i="39"/>
  <c r="I60" i="39"/>
  <c r="K63" i="39"/>
  <c r="S78" i="39"/>
  <c r="P80" i="39"/>
  <c r="H63" i="41"/>
  <c r="P63" i="41"/>
  <c r="B63" i="41"/>
  <c r="J63" i="41"/>
  <c r="R63" i="41"/>
  <c r="F81" i="41"/>
  <c r="N81" i="41"/>
  <c r="V81" i="41"/>
  <c r="R69" i="45"/>
  <c r="E78" i="38"/>
  <c r="M78" i="38"/>
  <c r="U78" i="38"/>
  <c r="G79" i="38"/>
  <c r="O79" i="38"/>
  <c r="O60" i="38"/>
  <c r="W79" i="38"/>
  <c r="W60" i="38"/>
  <c r="I80" i="38"/>
  <c r="Q80" i="38"/>
  <c r="I78" i="38"/>
  <c r="E79" i="38"/>
  <c r="K80" i="38"/>
  <c r="F51" i="39"/>
  <c r="N51" i="39"/>
  <c r="V51" i="39"/>
  <c r="T78" i="39"/>
  <c r="U79" i="39"/>
  <c r="Q80" i="39"/>
  <c r="E60" i="37"/>
  <c r="M60" i="37"/>
  <c r="U60" i="37"/>
  <c r="C63" i="37"/>
  <c r="S78" i="37"/>
  <c r="S72" i="37" s="1"/>
  <c r="P79" i="38"/>
  <c r="U80" i="38"/>
  <c r="C78" i="39"/>
  <c r="W80" i="39"/>
  <c r="B90" i="43"/>
  <c r="J90" i="43"/>
  <c r="R90" i="43"/>
  <c r="F60" i="37"/>
  <c r="N60" i="37"/>
  <c r="V60" i="37"/>
  <c r="G60" i="38"/>
  <c r="Q63" i="38"/>
  <c r="M80" i="38"/>
  <c r="C60" i="39"/>
  <c r="L60" i="39"/>
  <c r="C63" i="39"/>
  <c r="U77" i="47"/>
  <c r="F77" i="45"/>
  <c r="F69" i="45" s="1"/>
  <c r="F52" i="46"/>
  <c r="N52" i="46"/>
  <c r="V52" i="46"/>
  <c r="G77" i="47"/>
  <c r="G60" i="47"/>
  <c r="O77" i="47"/>
  <c r="O60" i="47"/>
  <c r="W77" i="47"/>
  <c r="W60" i="47"/>
  <c r="H73" i="51"/>
  <c r="P73" i="51"/>
  <c r="C90" i="41"/>
  <c r="C81" i="41" s="1"/>
  <c r="K90" i="41"/>
  <c r="K81" i="41" s="1"/>
  <c r="S90" i="41"/>
  <c r="S81" i="41" s="1"/>
  <c r="H90" i="42"/>
  <c r="P90" i="42"/>
  <c r="E90" i="43"/>
  <c r="M90" i="43"/>
  <c r="U90" i="43"/>
  <c r="N60" i="45"/>
  <c r="V60" i="45"/>
  <c r="K77" i="45"/>
  <c r="K69" i="45" s="1"/>
  <c r="D77" i="46"/>
  <c r="H77" i="47"/>
  <c r="P77" i="47"/>
  <c r="E52" i="47"/>
  <c r="M52" i="47"/>
  <c r="U52" i="47"/>
  <c r="H73" i="49"/>
  <c r="P73" i="49"/>
  <c r="D103" i="50"/>
  <c r="L103" i="50"/>
  <c r="T103" i="50"/>
  <c r="I73" i="50"/>
  <c r="Q73" i="50"/>
  <c r="E73" i="50"/>
  <c r="M73" i="50"/>
  <c r="U73" i="50"/>
  <c r="G90" i="43"/>
  <c r="O90" i="43"/>
  <c r="W90" i="43"/>
  <c r="T77" i="46"/>
  <c r="B77" i="47"/>
  <c r="J77" i="47"/>
  <c r="R77" i="47"/>
  <c r="G96" i="49"/>
  <c r="O96" i="49"/>
  <c r="W96" i="49"/>
  <c r="H72" i="41"/>
  <c r="P72" i="41"/>
  <c r="E72" i="42"/>
  <c r="M72" i="42"/>
  <c r="U72" i="42"/>
  <c r="B72" i="43"/>
  <c r="J72" i="43"/>
  <c r="R72" i="43"/>
  <c r="I60" i="45"/>
  <c r="Q60" i="45"/>
  <c r="S77" i="45"/>
  <c r="S69" i="45" s="1"/>
  <c r="H77" i="46"/>
  <c r="P77" i="46"/>
  <c r="D103" i="51"/>
  <c r="L103" i="51"/>
  <c r="T103" i="51"/>
  <c r="F104" i="51"/>
  <c r="N104" i="51"/>
  <c r="V104" i="51"/>
  <c r="H105" i="51"/>
  <c r="P105" i="51"/>
  <c r="I72" i="41"/>
  <c r="Q72" i="41"/>
  <c r="F72" i="42"/>
  <c r="N72" i="42"/>
  <c r="V72" i="42"/>
  <c r="C72" i="43"/>
  <c r="K72" i="43"/>
  <c r="S72" i="43"/>
  <c r="B60" i="45"/>
  <c r="J60" i="45"/>
  <c r="R60" i="45"/>
  <c r="I77" i="46"/>
  <c r="I60" i="46"/>
  <c r="Q77" i="46"/>
  <c r="Q60" i="46"/>
  <c r="D103" i="49"/>
  <c r="D96" i="49" s="1"/>
  <c r="D80" i="49"/>
  <c r="L103" i="49"/>
  <c r="L96" i="49" s="1"/>
  <c r="L80" i="49"/>
  <c r="T103" i="49"/>
  <c r="T96" i="49" s="1"/>
  <c r="T80" i="49"/>
  <c r="H105" i="49"/>
  <c r="H87" i="49"/>
  <c r="P105" i="49"/>
  <c r="P87" i="49"/>
  <c r="D73" i="49"/>
  <c r="L73" i="49"/>
  <c r="T73" i="49"/>
  <c r="F83" i="49"/>
  <c r="C83" i="50"/>
  <c r="H83" i="51"/>
  <c r="C60" i="45"/>
  <c r="D69" i="45"/>
  <c r="L69" i="45"/>
  <c r="T69" i="45"/>
  <c r="B77" i="46"/>
  <c r="J77" i="46"/>
  <c r="R77" i="46"/>
  <c r="D52" i="46"/>
  <c r="L52" i="46"/>
  <c r="T52" i="46"/>
  <c r="E96" i="49"/>
  <c r="M96" i="49"/>
  <c r="U96" i="49"/>
  <c r="I103" i="50"/>
  <c r="I80" i="50"/>
  <c r="Q103" i="50"/>
  <c r="Q80" i="50"/>
  <c r="E105" i="50"/>
  <c r="E87" i="50"/>
  <c r="M105" i="50"/>
  <c r="M87" i="50"/>
  <c r="U105" i="50"/>
  <c r="U87" i="50"/>
  <c r="K83" i="50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F73" i="51"/>
  <c r="N73" i="51"/>
  <c r="V73" i="51"/>
  <c r="B73" i="51"/>
  <c r="J73" i="51"/>
  <c r="R73" i="51"/>
  <c r="P83" i="51"/>
  <c r="D60" i="45"/>
  <c r="L60" i="45"/>
  <c r="T60" i="45"/>
  <c r="H60" i="46"/>
  <c r="C52" i="47"/>
  <c r="K52" i="47"/>
  <c r="S52" i="47"/>
  <c r="F73" i="49"/>
  <c r="N73" i="49"/>
  <c r="V73" i="49"/>
  <c r="V83" i="49"/>
  <c r="S83" i="50"/>
  <c r="C77" i="47"/>
  <c r="K77" i="47"/>
  <c r="S77" i="47"/>
  <c r="F80" i="49"/>
  <c r="N80" i="49"/>
  <c r="V80" i="49"/>
  <c r="D83" i="49"/>
  <c r="L83" i="49"/>
  <c r="T83" i="49"/>
  <c r="H104" i="49"/>
  <c r="P104" i="49"/>
  <c r="P96" i="49" s="1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G60" i="46"/>
  <c r="O60" i="46"/>
  <c r="W60" i="46"/>
  <c r="C77" i="46"/>
  <c r="K77" i="46"/>
  <c r="S77" i="46"/>
  <c r="H60" i="47"/>
  <c r="P60" i="47"/>
  <c r="D77" i="47"/>
  <c r="L77" i="47"/>
  <c r="T77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E77" i="46"/>
  <c r="M77" i="46"/>
  <c r="U77" i="46"/>
  <c r="B60" i="47"/>
  <c r="J60" i="47"/>
  <c r="R60" i="47"/>
  <c r="F77" i="47"/>
  <c r="N77" i="47"/>
  <c r="V77" i="47"/>
  <c r="I80" i="49"/>
  <c r="Q80" i="49"/>
  <c r="G83" i="49"/>
  <c r="O83" i="49"/>
  <c r="W83" i="49"/>
  <c r="G87" i="49"/>
  <c r="O87" i="49"/>
  <c r="W87" i="49"/>
  <c r="C104" i="49"/>
  <c r="K104" i="49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G80" i="50"/>
  <c r="O80" i="50"/>
  <c r="W80" i="50"/>
  <c r="D80" i="51"/>
  <c r="L80" i="51"/>
  <c r="T80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E80" i="49"/>
  <c r="M80" i="49"/>
  <c r="U80" i="49"/>
  <c r="B80" i="50"/>
  <c r="J80" i="50"/>
  <c r="R80" i="50"/>
  <c r="G80" i="51"/>
  <c r="O80" i="51"/>
  <c r="W80" i="51"/>
  <c r="H96" i="49" l="1"/>
  <c r="S96" i="49"/>
  <c r="K96" i="49"/>
  <c r="C96" i="49"/>
  <c r="U72" i="37"/>
  <c r="I72" i="37"/>
  <c r="Q72" i="37"/>
  <c r="D72" i="33"/>
  <c r="B72" i="33"/>
  <c r="W72" i="33"/>
  <c r="N72" i="33"/>
  <c r="Q72" i="33"/>
  <c r="J72" i="33"/>
  <c r="V72" i="33"/>
  <c r="F72" i="33"/>
  <c r="K113" i="29"/>
  <c r="D113" i="29"/>
  <c r="F113" i="29"/>
  <c r="T113" i="29"/>
  <c r="S113" i="29"/>
  <c r="C113" i="29"/>
  <c r="N113" i="29"/>
  <c r="M113" i="29"/>
  <c r="I113" i="29"/>
  <c r="Q113" i="29"/>
  <c r="T74" i="24"/>
  <c r="T171" i="4" s="1"/>
  <c r="T69" i="4"/>
  <c r="T142" i="4" s="1"/>
  <c r="O74" i="24"/>
  <c r="O171" i="4" s="1"/>
  <c r="O69" i="4"/>
  <c r="O142" i="4" s="1"/>
  <c r="S74" i="24"/>
  <c r="S171" i="4" s="1"/>
  <c r="S69" i="4"/>
  <c r="S142" i="4" s="1"/>
  <c r="L74" i="24"/>
  <c r="L171" i="4" s="1"/>
  <c r="L69" i="4"/>
  <c r="L142" i="4" s="1"/>
  <c r="C74" i="24"/>
  <c r="C171" i="4" s="1"/>
  <c r="C69" i="4"/>
  <c r="C142" i="4" s="1"/>
  <c r="G74" i="24"/>
  <c r="G171" i="4" s="1"/>
  <c r="G69" i="4"/>
  <c r="G142" i="4" s="1"/>
  <c r="W74" i="24"/>
  <c r="W171" i="4" s="1"/>
  <c r="W69" i="4"/>
  <c r="W142" i="4" s="1"/>
  <c r="D74" i="24"/>
  <c r="D171" i="4" s="1"/>
  <c r="D69" i="4"/>
  <c r="D142" i="4" s="1"/>
  <c r="C146" i="25"/>
  <c r="M154" i="23"/>
  <c r="M61" i="20"/>
  <c r="G165" i="23"/>
  <c r="K171" i="23"/>
  <c r="W165" i="23"/>
  <c r="M144" i="23"/>
  <c r="M60" i="20"/>
  <c r="M57" i="20"/>
  <c r="M56" i="20" s="1"/>
  <c r="M139" i="23"/>
  <c r="B165" i="23"/>
  <c r="R194" i="23"/>
  <c r="R171" i="23"/>
  <c r="I143" i="23"/>
  <c r="I60" i="20"/>
  <c r="E144" i="23"/>
  <c r="E60" i="20"/>
  <c r="E57" i="20"/>
  <c r="E56" i="20" s="1"/>
  <c r="E140" i="23"/>
  <c r="E132" i="23" s="1"/>
  <c r="E143" i="23"/>
  <c r="M146" i="23"/>
  <c r="M176" i="23"/>
  <c r="M165" i="23" s="1"/>
  <c r="M62" i="20"/>
  <c r="H194" i="23"/>
  <c r="S157" i="23"/>
  <c r="Q57" i="20"/>
  <c r="Q56" i="20" s="1"/>
  <c r="Q61" i="20"/>
  <c r="N194" i="23"/>
  <c r="S194" i="23"/>
  <c r="E146" i="23"/>
  <c r="B79" i="20"/>
  <c r="B170" i="4" s="1"/>
  <c r="F194" i="23"/>
  <c r="T160" i="23"/>
  <c r="R146" i="23"/>
  <c r="T153" i="23"/>
  <c r="I160" i="23"/>
  <c r="M163" i="23"/>
  <c r="I132" i="23"/>
  <c r="F132" i="23"/>
  <c r="T132" i="23"/>
  <c r="Q132" i="23"/>
  <c r="M140" i="23"/>
  <c r="M132" i="23" s="1"/>
  <c r="D132" i="23"/>
  <c r="V171" i="23"/>
  <c r="Q165" i="23"/>
  <c r="U132" i="23"/>
  <c r="P165" i="23"/>
  <c r="H153" i="23"/>
  <c r="Q146" i="23"/>
  <c r="T205" i="21"/>
  <c r="P205" i="21"/>
  <c r="L205" i="21"/>
  <c r="H205" i="21"/>
  <c r="S194" i="21"/>
  <c r="K194" i="21"/>
  <c r="W194" i="21"/>
  <c r="C194" i="21"/>
  <c r="D205" i="21"/>
  <c r="M194" i="23"/>
  <c r="Q194" i="23"/>
  <c r="T5" i="7"/>
  <c r="J194" i="23"/>
  <c r="D205" i="23"/>
  <c r="E194" i="23"/>
  <c r="B205" i="21"/>
  <c r="C205" i="23"/>
  <c r="L194" i="21"/>
  <c r="J205" i="23"/>
  <c r="R205" i="21"/>
  <c r="U194" i="23"/>
  <c r="N190" i="19"/>
  <c r="E79" i="16"/>
  <c r="E108" i="4" s="1"/>
  <c r="L185" i="19"/>
  <c r="L81" i="16"/>
  <c r="L77" i="16"/>
  <c r="L76" i="16" s="1"/>
  <c r="R178" i="19"/>
  <c r="D79" i="16"/>
  <c r="D108" i="4" s="1"/>
  <c r="H160" i="19"/>
  <c r="L229" i="19"/>
  <c r="V167" i="19"/>
  <c r="V160" i="19" s="1"/>
  <c r="V176" i="19"/>
  <c r="V80" i="16"/>
  <c r="V109" i="4" s="1"/>
  <c r="N160" i="19"/>
  <c r="W184" i="19"/>
  <c r="L187" i="19"/>
  <c r="C79" i="16"/>
  <c r="C108" i="4" s="1"/>
  <c r="Q178" i="19"/>
  <c r="L191" i="19"/>
  <c r="L178" i="19" s="1"/>
  <c r="R102" i="16"/>
  <c r="R165" i="4" s="1"/>
  <c r="C178" i="19"/>
  <c r="D178" i="19"/>
  <c r="Q102" i="16"/>
  <c r="Q165" i="4" s="1"/>
  <c r="J102" i="16"/>
  <c r="J165" i="4" s="1"/>
  <c r="V217" i="19"/>
  <c r="S178" i="19"/>
  <c r="I102" i="16"/>
  <c r="I165" i="4" s="1"/>
  <c r="N161" i="18"/>
  <c r="N97" i="16"/>
  <c r="N95" i="16" s="1"/>
  <c r="N217" i="18"/>
  <c r="N165" i="18"/>
  <c r="N166" i="18"/>
  <c r="N173" i="18"/>
  <c r="V161" i="18"/>
  <c r="N162" i="18"/>
  <c r="N170" i="18"/>
  <c r="N174" i="18"/>
  <c r="N164" i="18"/>
  <c r="S169" i="18"/>
  <c r="S163" i="18"/>
  <c r="R164" i="18"/>
  <c r="N168" i="18"/>
  <c r="F97" i="16"/>
  <c r="F95" i="16" s="1"/>
  <c r="R168" i="18"/>
  <c r="R217" i="18"/>
  <c r="N172" i="18"/>
  <c r="S217" i="18"/>
  <c r="R172" i="18"/>
  <c r="V162" i="18"/>
  <c r="N163" i="18"/>
  <c r="N160" i="18" s="1"/>
  <c r="R161" i="18"/>
  <c r="V174" i="18"/>
  <c r="N167" i="18"/>
  <c r="S172" i="18"/>
  <c r="R165" i="18"/>
  <c r="V164" i="18"/>
  <c r="N175" i="18"/>
  <c r="R173" i="18"/>
  <c r="V168" i="18"/>
  <c r="S165" i="18"/>
  <c r="F162" i="18"/>
  <c r="V172" i="18"/>
  <c r="S174" i="18"/>
  <c r="F170" i="18"/>
  <c r="V163" i="18"/>
  <c r="V167" i="18"/>
  <c r="F164" i="18"/>
  <c r="N169" i="18"/>
  <c r="V175" i="18"/>
  <c r="S175" i="18"/>
  <c r="F168" i="18"/>
  <c r="W175" i="18"/>
  <c r="W97" i="16"/>
  <c r="W95" i="16" s="1"/>
  <c r="N171" i="18"/>
  <c r="F172" i="18"/>
  <c r="U169" i="17"/>
  <c r="U165" i="17"/>
  <c r="I166" i="18"/>
  <c r="U161" i="17"/>
  <c r="V173" i="18"/>
  <c r="V165" i="18"/>
  <c r="V97" i="16"/>
  <c r="R171" i="18"/>
  <c r="R97" i="16"/>
  <c r="V95" i="16"/>
  <c r="S173" i="18"/>
  <c r="S97" i="16"/>
  <c r="S95" i="16" s="1"/>
  <c r="S166" i="18"/>
  <c r="M174" i="17"/>
  <c r="M172" i="17"/>
  <c r="M168" i="17"/>
  <c r="M164" i="17"/>
  <c r="U170" i="17"/>
  <c r="R166" i="18"/>
  <c r="O175" i="18"/>
  <c r="O97" i="16"/>
  <c r="O95" i="16" s="1"/>
  <c r="U166" i="17"/>
  <c r="D229" i="17"/>
  <c r="U53" i="16"/>
  <c r="U52" i="16" s="1"/>
  <c r="R95" i="16"/>
  <c r="K160" i="18"/>
  <c r="V240" i="17"/>
  <c r="U162" i="17"/>
  <c r="U217" i="19"/>
  <c r="C160" i="18"/>
  <c r="F160" i="18"/>
  <c r="U175" i="17"/>
  <c r="J171" i="17"/>
  <c r="F240" i="17"/>
  <c r="F217" i="18"/>
  <c r="N171" i="17"/>
  <c r="D217" i="19"/>
  <c r="D53" i="16"/>
  <c r="B175" i="18"/>
  <c r="B163" i="18"/>
  <c r="B160" i="18" s="1"/>
  <c r="B97" i="16"/>
  <c r="B95" i="16" s="1"/>
  <c r="R162" i="18"/>
  <c r="U171" i="17"/>
  <c r="U173" i="17"/>
  <c r="D171" i="18"/>
  <c r="R175" i="18"/>
  <c r="H229" i="17"/>
  <c r="R170" i="18"/>
  <c r="M171" i="17"/>
  <c r="M173" i="17"/>
  <c r="L91" i="16"/>
  <c r="L89" i="16" s="1"/>
  <c r="L101" i="16"/>
  <c r="L164" i="4" s="1"/>
  <c r="L62" i="4"/>
  <c r="L135" i="4" s="1"/>
  <c r="V169" i="18"/>
  <c r="R174" i="18"/>
  <c r="G175" i="18"/>
  <c r="G97" i="16"/>
  <c r="G95" i="16" s="1"/>
  <c r="U174" i="17"/>
  <c r="U172" i="17"/>
  <c r="U168" i="17"/>
  <c r="U164" i="17"/>
  <c r="V217" i="18"/>
  <c r="R169" i="18"/>
  <c r="V170" i="18"/>
  <c r="U163" i="17"/>
  <c r="M169" i="17"/>
  <c r="D5" i="7"/>
  <c r="D53" i="7" s="1"/>
  <c r="L61" i="4"/>
  <c r="L134" i="4" s="1"/>
  <c r="N240" i="17"/>
  <c r="J240" i="17"/>
  <c r="B240" i="17"/>
  <c r="E253" i="15"/>
  <c r="E78" i="12"/>
  <c r="E107" i="4" s="1"/>
  <c r="G233" i="15"/>
  <c r="G76" i="12"/>
  <c r="G71" i="12"/>
  <c r="G70" i="12" s="1"/>
  <c r="B233" i="15"/>
  <c r="B71" i="12"/>
  <c r="B70" i="12" s="1"/>
  <c r="B76" i="12"/>
  <c r="W76" i="12"/>
  <c r="W71" i="12"/>
  <c r="W70" i="12" s="1"/>
  <c r="W233" i="15"/>
  <c r="S98" i="12"/>
  <c r="S159" i="4" s="1"/>
  <c r="D233" i="15"/>
  <c r="D76" i="12"/>
  <c r="R75" i="12"/>
  <c r="R105" i="4"/>
  <c r="I253" i="15"/>
  <c r="I78" i="12"/>
  <c r="I107" i="4" s="1"/>
  <c r="K233" i="15"/>
  <c r="K76" i="12"/>
  <c r="H253" i="15"/>
  <c r="H78" i="12"/>
  <c r="H107" i="4" s="1"/>
  <c r="S105" i="4"/>
  <c r="J71" i="12"/>
  <c r="J70" i="12" s="1"/>
  <c r="J76" i="12"/>
  <c r="J233" i="15"/>
  <c r="C233" i="15"/>
  <c r="C76" i="12"/>
  <c r="P204" i="15"/>
  <c r="Q75" i="12"/>
  <c r="Q105" i="4"/>
  <c r="W204" i="15"/>
  <c r="U204" i="15"/>
  <c r="G253" i="15"/>
  <c r="G78" i="12"/>
  <c r="G107" i="4" s="1"/>
  <c r="I233" i="15"/>
  <c r="I71" i="12"/>
  <c r="I70" i="12" s="1"/>
  <c r="I76" i="12"/>
  <c r="R204" i="15"/>
  <c r="S5" i="7"/>
  <c r="S55" i="7" s="1"/>
  <c r="M63" i="12"/>
  <c r="M86" i="12"/>
  <c r="S3" i="4"/>
  <c r="S128" i="4" s="1"/>
  <c r="S5" i="4"/>
  <c r="J86" i="12"/>
  <c r="J57" i="4"/>
  <c r="J132" i="4" s="1"/>
  <c r="P5" i="4"/>
  <c r="P3" i="4"/>
  <c r="P128" i="4" s="1"/>
  <c r="R86" i="12"/>
  <c r="R57" i="4"/>
  <c r="R132" i="4" s="1"/>
  <c r="H3" i="4"/>
  <c r="H128" i="4" s="1"/>
  <c r="H5" i="4"/>
  <c r="O3" i="4"/>
  <c r="O128" i="4" s="1"/>
  <c r="O5" i="4"/>
  <c r="O73" i="12"/>
  <c r="O102" i="4" s="1"/>
  <c r="O104" i="4"/>
  <c r="K3" i="4"/>
  <c r="K128" i="4" s="1"/>
  <c r="T3" i="4"/>
  <c r="T128" i="4" s="1"/>
  <c r="T5" i="4"/>
  <c r="U132" i="4"/>
  <c r="B86" i="12"/>
  <c r="B57" i="4"/>
  <c r="B132" i="4" s="1"/>
  <c r="S132" i="4"/>
  <c r="N5" i="7"/>
  <c r="N55" i="7" s="1"/>
  <c r="F130" i="11"/>
  <c r="F56" i="8"/>
  <c r="K136" i="11"/>
  <c r="K52" i="8"/>
  <c r="K51" i="8" s="1"/>
  <c r="K55" i="8"/>
  <c r="O136" i="11"/>
  <c r="O55" i="8"/>
  <c r="O52" i="8"/>
  <c r="O51" i="8" s="1"/>
  <c r="G136" i="11"/>
  <c r="G55" i="8"/>
  <c r="G52" i="8"/>
  <c r="G51" i="8" s="1"/>
  <c r="F132" i="11"/>
  <c r="C136" i="11"/>
  <c r="C55" i="8"/>
  <c r="C52" i="8"/>
  <c r="C51" i="8" s="1"/>
  <c r="F147" i="11"/>
  <c r="K117" i="11"/>
  <c r="V117" i="11"/>
  <c r="F125" i="11"/>
  <c r="F129" i="11"/>
  <c r="F117" i="11" s="1"/>
  <c r="W136" i="11"/>
  <c r="W55" i="8"/>
  <c r="W52" i="8"/>
  <c r="W51" i="8" s="1"/>
  <c r="F128" i="11"/>
  <c r="S136" i="11"/>
  <c r="S55" i="8"/>
  <c r="S52" i="8"/>
  <c r="S51" i="8" s="1"/>
  <c r="W130" i="11"/>
  <c r="W117" i="11" s="1"/>
  <c r="R136" i="11"/>
  <c r="R55" i="8"/>
  <c r="R100" i="4" s="1"/>
  <c r="N117" i="11"/>
  <c r="S117" i="11"/>
  <c r="W128" i="11"/>
  <c r="U59" i="8"/>
  <c r="W59" i="8"/>
  <c r="H52" i="4"/>
  <c r="H129" i="4" s="1"/>
  <c r="V59" i="8"/>
  <c r="G52" i="4"/>
  <c r="G129" i="4" s="1"/>
  <c r="E5" i="7"/>
  <c r="E53" i="7" s="1"/>
  <c r="E59" i="8"/>
  <c r="B5" i="7"/>
  <c r="B54" i="7" s="1"/>
  <c r="P59" i="8"/>
  <c r="P52" i="4"/>
  <c r="P129" i="4" s="1"/>
  <c r="T52" i="7"/>
  <c r="T54" i="7"/>
  <c r="T55" i="7"/>
  <c r="T53" i="7"/>
  <c r="K52" i="7"/>
  <c r="K54" i="7"/>
  <c r="I5" i="7"/>
  <c r="I55" i="7" s="1"/>
  <c r="J5" i="7"/>
  <c r="J53" i="7" s="1"/>
  <c r="H5" i="7"/>
  <c r="H55" i="7" s="1"/>
  <c r="M5" i="7"/>
  <c r="M55" i="7" s="1"/>
  <c r="N47" i="6"/>
  <c r="N43" i="6"/>
  <c r="N45" i="6"/>
  <c r="N42" i="6"/>
  <c r="B48" i="6"/>
  <c r="B46" i="6"/>
  <c r="B47" i="6"/>
  <c r="B43" i="6"/>
  <c r="B45" i="6"/>
  <c r="B42" i="6"/>
  <c r="B44" i="6"/>
  <c r="B41" i="6" s="1"/>
  <c r="M46" i="6"/>
  <c r="M45" i="6"/>
  <c r="P46" i="6"/>
  <c r="J47" i="5"/>
  <c r="J45" i="5"/>
  <c r="C42" i="6"/>
  <c r="C41" i="6" s="1"/>
  <c r="C44" i="6"/>
  <c r="C43" i="6"/>
  <c r="G42" i="5"/>
  <c r="G43" i="5"/>
  <c r="E46" i="6"/>
  <c r="E45" i="6"/>
  <c r="I48" i="6"/>
  <c r="I44" i="6"/>
  <c r="I45" i="6"/>
  <c r="I43" i="6"/>
  <c r="I42" i="6"/>
  <c r="O47" i="6"/>
  <c r="O45" i="6"/>
  <c r="O46" i="6"/>
  <c r="O43" i="6"/>
  <c r="O44" i="6"/>
  <c r="O42" i="6"/>
  <c r="L47" i="6"/>
  <c r="L46" i="6"/>
  <c r="Q46" i="6"/>
  <c r="Q47" i="6"/>
  <c r="Q44" i="6"/>
  <c r="Q45" i="6"/>
  <c r="Q43" i="6"/>
  <c r="Q42" i="6"/>
  <c r="Q41" i="6" s="1"/>
  <c r="R46" i="6"/>
  <c r="R43" i="6"/>
  <c r="R42" i="6"/>
  <c r="R45" i="6"/>
  <c r="R44" i="6"/>
  <c r="G48" i="5"/>
  <c r="T44" i="6"/>
  <c r="T46" i="6"/>
  <c r="P5" i="7"/>
  <c r="P53" i="7" s="1"/>
  <c r="E27" i="5"/>
  <c r="H43" i="6"/>
  <c r="D54" i="7"/>
  <c r="K55" i="7"/>
  <c r="C5" i="7"/>
  <c r="C53" i="7" s="1"/>
  <c r="H45" i="6"/>
  <c r="U48" i="6"/>
  <c r="K27" i="5"/>
  <c r="R27" i="5"/>
  <c r="R5" i="5" s="1"/>
  <c r="F45" i="6"/>
  <c r="P5" i="6"/>
  <c r="G42" i="6"/>
  <c r="W44" i="6"/>
  <c r="J43" i="6"/>
  <c r="G44" i="6"/>
  <c r="O48" i="6"/>
  <c r="O41" i="6" s="1"/>
  <c r="G43" i="6"/>
  <c r="G41" i="6" s="1"/>
  <c r="J47" i="6"/>
  <c r="H41" i="6"/>
  <c r="W27" i="5"/>
  <c r="W5" i="5" s="1"/>
  <c r="U5" i="7"/>
  <c r="U55" i="7" s="1"/>
  <c r="L5" i="7"/>
  <c r="L52" i="7" s="1"/>
  <c r="N27" i="5"/>
  <c r="N5" i="5" s="1"/>
  <c r="O27" i="5"/>
  <c r="O5" i="5" s="1"/>
  <c r="W45" i="6"/>
  <c r="D52" i="7"/>
  <c r="D55" i="7"/>
  <c r="G45" i="6"/>
  <c r="K43" i="6"/>
  <c r="U27" i="5"/>
  <c r="R45" i="5"/>
  <c r="R42" i="5"/>
  <c r="R47" i="5"/>
  <c r="R43" i="5"/>
  <c r="R46" i="5"/>
  <c r="R44" i="5"/>
  <c r="O55" i="4"/>
  <c r="I176" i="23"/>
  <c r="I170" i="23"/>
  <c r="I179" i="23"/>
  <c r="I172" i="23"/>
  <c r="I62" i="20"/>
  <c r="I175" i="23"/>
  <c r="F163" i="23"/>
  <c r="F155" i="23"/>
  <c r="F151" i="23"/>
  <c r="F154" i="23"/>
  <c r="F161" i="23"/>
  <c r="F158" i="23"/>
  <c r="F57" i="20"/>
  <c r="F56" i="20" s="1"/>
  <c r="F61" i="20"/>
  <c r="F59" i="20" s="1"/>
  <c r="F112" i="4" s="1"/>
  <c r="J137" i="23"/>
  <c r="J144" i="23"/>
  <c r="J140" i="23"/>
  <c r="J139" i="23"/>
  <c r="J60" i="20"/>
  <c r="J143" i="23"/>
  <c r="J57" i="20"/>
  <c r="J56" i="20" s="1"/>
  <c r="C161" i="23"/>
  <c r="C163" i="23"/>
  <c r="C154" i="23"/>
  <c r="C158" i="23"/>
  <c r="C155" i="23"/>
  <c r="C61" i="20"/>
  <c r="C153" i="23"/>
  <c r="C151" i="23"/>
  <c r="I161" i="23"/>
  <c r="I155" i="23"/>
  <c r="I151" i="23"/>
  <c r="I163" i="23"/>
  <c r="I158" i="23"/>
  <c r="I154" i="23"/>
  <c r="I61" i="20"/>
  <c r="I57" i="20"/>
  <c r="I56" i="20" s="1"/>
  <c r="V160" i="23"/>
  <c r="T175" i="23"/>
  <c r="J170" i="23"/>
  <c r="J179" i="23"/>
  <c r="J176" i="23"/>
  <c r="J172" i="23"/>
  <c r="J62" i="20"/>
  <c r="V132" i="23"/>
  <c r="T158" i="23"/>
  <c r="T163" i="23"/>
  <c r="T155" i="23"/>
  <c r="T151" i="23"/>
  <c r="T154" i="23"/>
  <c r="T61" i="20"/>
  <c r="T161" i="23"/>
  <c r="T57" i="20"/>
  <c r="T56" i="20" s="1"/>
  <c r="V65" i="4"/>
  <c r="V138" i="4" s="1"/>
  <c r="R173" i="19"/>
  <c r="R169" i="19"/>
  <c r="R165" i="19"/>
  <c r="R217" i="19"/>
  <c r="R176" i="19"/>
  <c r="R172" i="19"/>
  <c r="R168" i="19"/>
  <c r="R167" i="19"/>
  <c r="R77" i="16"/>
  <c r="R76" i="16" s="1"/>
  <c r="R80" i="16"/>
  <c r="M167" i="19"/>
  <c r="M217" i="19"/>
  <c r="M176" i="19"/>
  <c r="M173" i="19"/>
  <c r="M169" i="19"/>
  <c r="M165" i="19"/>
  <c r="M172" i="19"/>
  <c r="M168" i="19"/>
  <c r="M80" i="16"/>
  <c r="M101" i="16" s="1"/>
  <c r="M164" i="4" s="1"/>
  <c r="M77" i="16"/>
  <c r="M76" i="16" s="1"/>
  <c r="P160" i="17"/>
  <c r="H101" i="16"/>
  <c r="H164" i="4" s="1"/>
  <c r="H52" i="16"/>
  <c r="H91" i="16"/>
  <c r="H89" i="16" s="1"/>
  <c r="H62" i="4"/>
  <c r="H135" i="4" s="1"/>
  <c r="I79" i="16"/>
  <c r="I108" i="4" s="1"/>
  <c r="I109" i="4"/>
  <c r="I101" i="16"/>
  <c r="I164" i="4" s="1"/>
  <c r="I52" i="16"/>
  <c r="I91" i="16"/>
  <c r="I62" i="4"/>
  <c r="I135" i="4" s="1"/>
  <c r="V218" i="15"/>
  <c r="V214" i="15"/>
  <c r="V253" i="15"/>
  <c r="V210" i="15"/>
  <c r="V213" i="15"/>
  <c r="V211" i="15"/>
  <c r="V217" i="15"/>
  <c r="V209" i="15"/>
  <c r="V204" i="15" s="1"/>
  <c r="V78" i="12"/>
  <c r="J65" i="4"/>
  <c r="J138" i="4" s="1"/>
  <c r="V233" i="15"/>
  <c r="V71" i="12"/>
  <c r="V70" i="12" s="1"/>
  <c r="V76" i="12"/>
  <c r="C78" i="12"/>
  <c r="C253" i="15"/>
  <c r="C71" i="12"/>
  <c r="C70" i="12" s="1"/>
  <c r="K86" i="12"/>
  <c r="K57" i="4"/>
  <c r="K132" i="4" s="1"/>
  <c r="M132" i="11"/>
  <c r="M130" i="11"/>
  <c r="M126" i="11"/>
  <c r="M122" i="11"/>
  <c r="M147" i="11"/>
  <c r="M129" i="11"/>
  <c r="M125" i="11"/>
  <c r="M56" i="8"/>
  <c r="M123" i="11"/>
  <c r="T132" i="11"/>
  <c r="T130" i="11"/>
  <c r="T126" i="11"/>
  <c r="T147" i="11"/>
  <c r="T123" i="11"/>
  <c r="T56" i="8"/>
  <c r="T54" i="8" s="1"/>
  <c r="T129" i="11"/>
  <c r="T125" i="11"/>
  <c r="T122" i="11"/>
  <c r="M128" i="11"/>
  <c r="F136" i="11"/>
  <c r="F52" i="8"/>
  <c r="F51" i="8" s="1"/>
  <c r="F55" i="8"/>
  <c r="Q130" i="11"/>
  <c r="Q126" i="11"/>
  <c r="Q122" i="11"/>
  <c r="Q132" i="11"/>
  <c r="Q129" i="11"/>
  <c r="Q125" i="11"/>
  <c r="Q147" i="11"/>
  <c r="Q123" i="11"/>
  <c r="Q56" i="8"/>
  <c r="V45" i="6"/>
  <c r="S44" i="6"/>
  <c r="F42" i="6"/>
  <c r="D46" i="6"/>
  <c r="F43" i="6"/>
  <c r="W54" i="7"/>
  <c r="M48" i="6"/>
  <c r="F47" i="5"/>
  <c r="V46" i="6"/>
  <c r="C27" i="5"/>
  <c r="B45" i="5"/>
  <c r="B48" i="5"/>
  <c r="G44" i="5"/>
  <c r="J42" i="6"/>
  <c r="P27" i="5"/>
  <c r="V27" i="5"/>
  <c r="W42" i="5"/>
  <c r="U74" i="24"/>
  <c r="U171" i="4" s="1"/>
  <c r="U69" i="4"/>
  <c r="U142" i="4" s="1"/>
  <c r="Q74" i="24"/>
  <c r="Q171" i="4" s="1"/>
  <c r="Q69" i="4"/>
  <c r="Q142" i="4" s="1"/>
  <c r="K157" i="23"/>
  <c r="W163" i="23"/>
  <c r="W161" i="23"/>
  <c r="W154" i="23"/>
  <c r="W158" i="23"/>
  <c r="W151" i="23"/>
  <c r="W61" i="20"/>
  <c r="W155" i="23"/>
  <c r="H170" i="23"/>
  <c r="H179" i="23"/>
  <c r="H176" i="23"/>
  <c r="H172" i="23"/>
  <c r="H175" i="23"/>
  <c r="H62" i="20"/>
  <c r="B137" i="23"/>
  <c r="B144" i="23"/>
  <c r="B140" i="23"/>
  <c r="B60" i="20"/>
  <c r="B143" i="23"/>
  <c r="B139" i="23"/>
  <c r="B57" i="20"/>
  <c r="B56" i="20" s="1"/>
  <c r="W160" i="23"/>
  <c r="W143" i="23"/>
  <c r="W139" i="23"/>
  <c r="W144" i="23"/>
  <c r="W140" i="23"/>
  <c r="W137" i="23"/>
  <c r="W57" i="20"/>
  <c r="W56" i="20" s="1"/>
  <c r="W60" i="20"/>
  <c r="W141" i="23"/>
  <c r="J171" i="23"/>
  <c r="V77" i="20"/>
  <c r="V168" i="4" s="1"/>
  <c r="V113" i="4"/>
  <c r="V157" i="23"/>
  <c r="T194" i="23"/>
  <c r="H144" i="23"/>
  <c r="H140" i="23"/>
  <c r="H143" i="23"/>
  <c r="H139" i="23"/>
  <c r="H137" i="23"/>
  <c r="H60" i="20"/>
  <c r="H57" i="20"/>
  <c r="H56" i="20" s="1"/>
  <c r="N65" i="4"/>
  <c r="N138" i="4" s="1"/>
  <c r="G178" i="19"/>
  <c r="Q172" i="18"/>
  <c r="Q168" i="18"/>
  <c r="Q164" i="18"/>
  <c r="Q173" i="18"/>
  <c r="Q169" i="18"/>
  <c r="Q165" i="18"/>
  <c r="Q161" i="18"/>
  <c r="Q217" i="18"/>
  <c r="Q174" i="18"/>
  <c r="Q170" i="18"/>
  <c r="Q162" i="18"/>
  <c r="Q175" i="18"/>
  <c r="Q167" i="18"/>
  <c r="Q163" i="18"/>
  <c r="Q97" i="16"/>
  <c r="Q95" i="16" s="1"/>
  <c r="T191" i="19"/>
  <c r="T187" i="19"/>
  <c r="T183" i="19"/>
  <c r="T229" i="19"/>
  <c r="T185" i="19"/>
  <c r="T188" i="19"/>
  <c r="T192" i="19"/>
  <c r="T81" i="16"/>
  <c r="T77" i="16"/>
  <c r="T76" i="16" s="1"/>
  <c r="P185" i="19"/>
  <c r="P229" i="19"/>
  <c r="P192" i="19"/>
  <c r="P188" i="19"/>
  <c r="P183" i="19"/>
  <c r="P191" i="19"/>
  <c r="P81" i="16"/>
  <c r="P77" i="16"/>
  <c r="P76" i="16" s="1"/>
  <c r="P187" i="19"/>
  <c r="F229" i="19"/>
  <c r="F192" i="19"/>
  <c r="F188" i="19"/>
  <c r="F191" i="19"/>
  <c r="F187" i="19"/>
  <c r="F183" i="19"/>
  <c r="F185" i="19"/>
  <c r="F81" i="16"/>
  <c r="F77" i="16"/>
  <c r="F76" i="16" s="1"/>
  <c r="M171" i="19"/>
  <c r="P184" i="19"/>
  <c r="H160" i="17"/>
  <c r="U160" i="19"/>
  <c r="C160" i="19"/>
  <c r="U160" i="17"/>
  <c r="K173" i="17"/>
  <c r="K169" i="17"/>
  <c r="K165" i="17"/>
  <c r="K161" i="17"/>
  <c r="K53" i="16"/>
  <c r="K174" i="17"/>
  <c r="K170" i="17"/>
  <c r="K166" i="17"/>
  <c r="K162" i="17"/>
  <c r="K172" i="17"/>
  <c r="K168" i="17"/>
  <c r="K164" i="17"/>
  <c r="K167" i="17"/>
  <c r="K175" i="17"/>
  <c r="K163" i="17"/>
  <c r="I160" i="17"/>
  <c r="N253" i="15"/>
  <c r="N78" i="12"/>
  <c r="N107" i="4" s="1"/>
  <c r="N233" i="15"/>
  <c r="N71" i="12"/>
  <c r="N70" i="12" s="1"/>
  <c r="N76" i="12"/>
  <c r="U233" i="15"/>
  <c r="U71" i="12"/>
  <c r="U70" i="12" s="1"/>
  <c r="U76" i="12"/>
  <c r="W55" i="4"/>
  <c r="I86" i="12"/>
  <c r="I63" i="12"/>
  <c r="I57" i="4"/>
  <c r="I132" i="4" s="1"/>
  <c r="G86" i="12"/>
  <c r="G57" i="4"/>
  <c r="G132" i="4" s="1"/>
  <c r="E132" i="11"/>
  <c r="E130" i="11"/>
  <c r="E126" i="11"/>
  <c r="E122" i="11"/>
  <c r="E147" i="11"/>
  <c r="E56" i="8"/>
  <c r="E123" i="11"/>
  <c r="E129" i="11"/>
  <c r="E125" i="11"/>
  <c r="Q5" i="4"/>
  <c r="Q3" i="4"/>
  <c r="L132" i="11"/>
  <c r="L130" i="11"/>
  <c r="L129" i="11"/>
  <c r="L125" i="11"/>
  <c r="L56" i="8"/>
  <c r="L54" i="8" s="1"/>
  <c r="L147" i="11"/>
  <c r="L122" i="11"/>
  <c r="L126" i="11"/>
  <c r="L123" i="11"/>
  <c r="I130" i="11"/>
  <c r="I126" i="11"/>
  <c r="I122" i="11"/>
  <c r="I132" i="11"/>
  <c r="I123" i="11"/>
  <c r="I147" i="11"/>
  <c r="I129" i="11"/>
  <c r="I125" i="11"/>
  <c r="I56" i="8"/>
  <c r="Q59" i="8"/>
  <c r="Q52" i="4"/>
  <c r="O53" i="7"/>
  <c r="K44" i="6"/>
  <c r="F55" i="7"/>
  <c r="V48" i="6"/>
  <c r="T42" i="6"/>
  <c r="L100" i="4"/>
  <c r="O54" i="7"/>
  <c r="W53" i="7"/>
  <c r="E48" i="6"/>
  <c r="F54" i="7"/>
  <c r="J44" i="5"/>
  <c r="N46" i="6"/>
  <c r="J46" i="5"/>
  <c r="M47" i="6"/>
  <c r="V44" i="6"/>
  <c r="F44" i="5"/>
  <c r="H27" i="5"/>
  <c r="G45" i="5"/>
  <c r="J43" i="5"/>
  <c r="V74" i="24"/>
  <c r="V171" i="4" s="1"/>
  <c r="V69" i="4"/>
  <c r="V142" i="4" s="1"/>
  <c r="O163" i="23"/>
  <c r="O158" i="23"/>
  <c r="O154" i="23"/>
  <c r="O151" i="23"/>
  <c r="O157" i="23"/>
  <c r="O155" i="23"/>
  <c r="O161" i="23"/>
  <c r="O160" i="23"/>
  <c r="O61" i="20"/>
  <c r="I157" i="23"/>
  <c r="L179" i="23"/>
  <c r="L176" i="23"/>
  <c r="L172" i="23"/>
  <c r="L170" i="23"/>
  <c r="L62" i="20"/>
  <c r="J141" i="23"/>
  <c r="K170" i="23"/>
  <c r="K179" i="23"/>
  <c r="K172" i="23"/>
  <c r="K176" i="23"/>
  <c r="K62" i="20"/>
  <c r="O143" i="23"/>
  <c r="O139" i="23"/>
  <c r="O137" i="23"/>
  <c r="O140" i="23"/>
  <c r="O144" i="23"/>
  <c r="O60" i="20"/>
  <c r="O57" i="20"/>
  <c r="O56" i="20" s="1"/>
  <c r="C175" i="23"/>
  <c r="N160" i="23"/>
  <c r="N113" i="4"/>
  <c r="E65" i="4"/>
  <c r="E138" i="4" s="1"/>
  <c r="L175" i="23"/>
  <c r="L158" i="23"/>
  <c r="L163" i="23"/>
  <c r="L161" i="23"/>
  <c r="L155" i="23"/>
  <c r="L151" i="23"/>
  <c r="L154" i="23"/>
  <c r="L61" i="20"/>
  <c r="L57" i="20"/>
  <c r="L56" i="20" s="1"/>
  <c r="J173" i="19"/>
  <c r="J169" i="19"/>
  <c r="J165" i="19"/>
  <c r="J217" i="19"/>
  <c r="J176" i="19"/>
  <c r="J172" i="19"/>
  <c r="J168" i="19"/>
  <c r="J167" i="19"/>
  <c r="J77" i="16"/>
  <c r="J76" i="16" s="1"/>
  <c r="J80" i="16"/>
  <c r="I172" i="18"/>
  <c r="I168" i="18"/>
  <c r="I164" i="18"/>
  <c r="I173" i="18"/>
  <c r="I169" i="18"/>
  <c r="I165" i="18"/>
  <c r="I161" i="18"/>
  <c r="I217" i="18"/>
  <c r="I174" i="18"/>
  <c r="I170" i="18"/>
  <c r="I162" i="18"/>
  <c r="I175" i="18"/>
  <c r="I167" i="18"/>
  <c r="I163" i="18"/>
  <c r="I97" i="16"/>
  <c r="I95" i="16" s="1"/>
  <c r="M178" i="19"/>
  <c r="F184" i="19"/>
  <c r="F190" i="19"/>
  <c r="S160" i="19"/>
  <c r="K160" i="19"/>
  <c r="T229" i="17"/>
  <c r="G167" i="19"/>
  <c r="G217" i="19"/>
  <c r="G176" i="19"/>
  <c r="G172" i="19"/>
  <c r="G168" i="19"/>
  <c r="G169" i="19"/>
  <c r="G80" i="16"/>
  <c r="G165" i="19"/>
  <c r="G77" i="16"/>
  <c r="G76" i="16" s="1"/>
  <c r="G173" i="19"/>
  <c r="M160" i="17"/>
  <c r="U91" i="16"/>
  <c r="U89" i="16" s="1"/>
  <c r="U101" i="16"/>
  <c r="U164" i="4" s="1"/>
  <c r="U62" i="4"/>
  <c r="U135" i="4" s="1"/>
  <c r="Q204" i="15"/>
  <c r="F253" i="15"/>
  <c r="F78" i="12"/>
  <c r="F107" i="4" s="1"/>
  <c r="B65" i="4"/>
  <c r="B138" i="4" s="1"/>
  <c r="T217" i="15"/>
  <c r="T213" i="15"/>
  <c r="T253" i="15"/>
  <c r="T211" i="15"/>
  <c r="T209" i="15"/>
  <c r="T218" i="15"/>
  <c r="T210" i="15"/>
  <c r="T214" i="15"/>
  <c r="T78" i="12"/>
  <c r="T71" i="12"/>
  <c r="T70" i="12" s="1"/>
  <c r="F233" i="15"/>
  <c r="F71" i="12"/>
  <c r="F70" i="12" s="1"/>
  <c r="F76" i="12"/>
  <c r="M233" i="15"/>
  <c r="M71" i="12"/>
  <c r="M70" i="12" s="1"/>
  <c r="M76" i="12"/>
  <c r="G55" i="4"/>
  <c r="V86" i="12"/>
  <c r="V63" i="12"/>
  <c r="V57" i="4"/>
  <c r="V132" i="4" s="1"/>
  <c r="Q136" i="11"/>
  <c r="Q55" i="8"/>
  <c r="Q52" i="8"/>
  <c r="Q51" i="8" s="1"/>
  <c r="D132" i="11"/>
  <c r="D129" i="11"/>
  <c r="D125" i="11"/>
  <c r="D122" i="11"/>
  <c r="D130" i="11"/>
  <c r="D126" i="11"/>
  <c r="D56" i="8"/>
  <c r="D123" i="11"/>
  <c r="D147" i="11"/>
  <c r="E128" i="11"/>
  <c r="S59" i="8"/>
  <c r="S52" i="4"/>
  <c r="U55" i="8"/>
  <c r="U136" i="11"/>
  <c r="U52" i="8"/>
  <c r="U51" i="8" s="1"/>
  <c r="I59" i="8"/>
  <c r="I52" i="4"/>
  <c r="U55" i="4"/>
  <c r="N48" i="6"/>
  <c r="L42" i="6"/>
  <c r="D52" i="8"/>
  <c r="D51" i="8" s="1"/>
  <c r="G54" i="7"/>
  <c r="S46" i="6"/>
  <c r="U43" i="6"/>
  <c r="C47" i="6"/>
  <c r="B44" i="5"/>
  <c r="F46" i="6"/>
  <c r="B46" i="5"/>
  <c r="E47" i="6"/>
  <c r="I46" i="6"/>
  <c r="I41" i="6" s="1"/>
  <c r="G46" i="5"/>
  <c r="Q5" i="5"/>
  <c r="Q48" i="5" s="1"/>
  <c r="N44" i="6"/>
  <c r="F47" i="6"/>
  <c r="B43" i="5"/>
  <c r="F48" i="5"/>
  <c r="T72" i="33"/>
  <c r="P74" i="24"/>
  <c r="P171" i="4" s="1"/>
  <c r="P69" i="4"/>
  <c r="P142" i="4" s="1"/>
  <c r="N74" i="24"/>
  <c r="N171" i="4" s="1"/>
  <c r="N69" i="4"/>
  <c r="N142" i="4" s="1"/>
  <c r="C157" i="23"/>
  <c r="G163" i="23"/>
  <c r="G154" i="23"/>
  <c r="G161" i="23"/>
  <c r="G157" i="23"/>
  <c r="G151" i="23"/>
  <c r="G158" i="23"/>
  <c r="G155" i="23"/>
  <c r="G61" i="20"/>
  <c r="W153" i="23"/>
  <c r="L171" i="23"/>
  <c r="B141" i="23"/>
  <c r="W157" i="23"/>
  <c r="G143" i="23"/>
  <c r="G139" i="23"/>
  <c r="G144" i="23"/>
  <c r="G140" i="23"/>
  <c r="G137" i="23"/>
  <c r="G57" i="20"/>
  <c r="G56" i="20" s="1"/>
  <c r="G60" i="20"/>
  <c r="D157" i="23"/>
  <c r="G141" i="23"/>
  <c r="O141" i="23"/>
  <c r="F160" i="23"/>
  <c r="H141" i="23"/>
  <c r="T65" i="4"/>
  <c r="T138" i="4" s="1"/>
  <c r="P161" i="23"/>
  <c r="P163" i="23"/>
  <c r="P158" i="23"/>
  <c r="P155" i="23"/>
  <c r="P154" i="23"/>
  <c r="P61" i="20"/>
  <c r="P151" i="23"/>
  <c r="L153" i="23"/>
  <c r="W65" i="4"/>
  <c r="W138" i="4" s="1"/>
  <c r="F65" i="4"/>
  <c r="F138" i="4" s="1"/>
  <c r="W229" i="19"/>
  <c r="W192" i="19"/>
  <c r="W188" i="19"/>
  <c r="W185" i="19"/>
  <c r="W183" i="19"/>
  <c r="W187" i="19"/>
  <c r="W81" i="16"/>
  <c r="W191" i="19"/>
  <c r="H185" i="19"/>
  <c r="H229" i="19"/>
  <c r="H192" i="19"/>
  <c r="H188" i="19"/>
  <c r="H187" i="19"/>
  <c r="H191" i="19"/>
  <c r="H183" i="19"/>
  <c r="H81" i="16"/>
  <c r="H77" i="16"/>
  <c r="H76" i="16" s="1"/>
  <c r="T184" i="19"/>
  <c r="V174" i="17"/>
  <c r="V170" i="17"/>
  <c r="V166" i="17"/>
  <c r="V162" i="17"/>
  <c r="V175" i="17"/>
  <c r="V167" i="17"/>
  <c r="V163" i="17"/>
  <c r="V172" i="17"/>
  <c r="V168" i="17"/>
  <c r="V164" i="17"/>
  <c r="V173" i="17"/>
  <c r="V169" i="17"/>
  <c r="V165" i="17"/>
  <c r="V161" i="17"/>
  <c r="V160" i="17" s="1"/>
  <c r="V53" i="16"/>
  <c r="U178" i="19"/>
  <c r="P172" i="18"/>
  <c r="P168" i="18"/>
  <c r="P164" i="18"/>
  <c r="P173" i="18"/>
  <c r="P169" i="18"/>
  <c r="P165" i="18"/>
  <c r="P161" i="18"/>
  <c r="P175" i="18"/>
  <c r="P167" i="18"/>
  <c r="P163" i="18"/>
  <c r="P170" i="18"/>
  <c r="P217" i="18"/>
  <c r="P97" i="16"/>
  <c r="P95" i="16" s="1"/>
  <c r="P162" i="18"/>
  <c r="P174" i="18"/>
  <c r="R171" i="19"/>
  <c r="E160" i="17"/>
  <c r="M91" i="16"/>
  <c r="M89" i="16" s="1"/>
  <c r="M52" i="16"/>
  <c r="M62" i="4"/>
  <c r="M135" i="4" s="1"/>
  <c r="C173" i="17"/>
  <c r="C169" i="17"/>
  <c r="C165" i="17"/>
  <c r="C161" i="17"/>
  <c r="C53" i="16"/>
  <c r="C174" i="17"/>
  <c r="C170" i="17"/>
  <c r="C166" i="17"/>
  <c r="C162" i="17"/>
  <c r="C172" i="17"/>
  <c r="C168" i="17"/>
  <c r="C164" i="17"/>
  <c r="C167" i="17"/>
  <c r="C175" i="17"/>
  <c r="C163" i="17"/>
  <c r="C171" i="17"/>
  <c r="L253" i="15"/>
  <c r="L71" i="12"/>
  <c r="L70" i="12" s="1"/>
  <c r="L78" i="12"/>
  <c r="Q52" i="16"/>
  <c r="Q91" i="16"/>
  <c r="Q62" i="4"/>
  <c r="Q135" i="4" s="1"/>
  <c r="E233" i="15"/>
  <c r="E76" i="12"/>
  <c r="E71" i="12"/>
  <c r="E70" i="12" s="1"/>
  <c r="T86" i="12"/>
  <c r="T98" i="12"/>
  <c r="T159" i="4" s="1"/>
  <c r="T57" i="4"/>
  <c r="T132" i="4" s="1"/>
  <c r="P86" i="12"/>
  <c r="P57" i="4"/>
  <c r="P132" i="4" s="1"/>
  <c r="R5" i="4"/>
  <c r="R3" i="4"/>
  <c r="N63" i="12"/>
  <c r="N86" i="12"/>
  <c r="N57" i="4"/>
  <c r="N132" i="4" s="1"/>
  <c r="W86" i="12"/>
  <c r="W57" i="4"/>
  <c r="W132" i="4" s="1"/>
  <c r="K63" i="12"/>
  <c r="I136" i="11"/>
  <c r="I55" i="8"/>
  <c r="I52" i="8"/>
  <c r="I51" i="8" s="1"/>
  <c r="I5" i="4"/>
  <c r="I3" i="4"/>
  <c r="P136" i="11"/>
  <c r="P55" i="8"/>
  <c r="P52" i="8"/>
  <c r="P51" i="8" s="1"/>
  <c r="R147" i="11"/>
  <c r="R123" i="11"/>
  <c r="R122" i="11"/>
  <c r="R126" i="11"/>
  <c r="R132" i="11"/>
  <c r="R130" i="11"/>
  <c r="R56" i="8"/>
  <c r="R52" i="8"/>
  <c r="R51" i="8" s="1"/>
  <c r="R129" i="11"/>
  <c r="R125" i="11"/>
  <c r="K59" i="8"/>
  <c r="K52" i="4"/>
  <c r="M55" i="8"/>
  <c r="M52" i="8"/>
  <c r="M51" i="8" s="1"/>
  <c r="M136" i="11"/>
  <c r="M44" i="6"/>
  <c r="F53" i="7"/>
  <c r="S45" i="6"/>
  <c r="U42" i="6"/>
  <c r="F48" i="6"/>
  <c r="D42" i="6"/>
  <c r="D54" i="8"/>
  <c r="D100" i="4"/>
  <c r="K46" i="6"/>
  <c r="M43" i="6"/>
  <c r="R55" i="7"/>
  <c r="S48" i="6"/>
  <c r="S47" i="6"/>
  <c r="I5" i="5"/>
  <c r="I48" i="5" s="1"/>
  <c r="T48" i="6"/>
  <c r="G47" i="6"/>
  <c r="R74" i="24"/>
  <c r="R171" i="4" s="1"/>
  <c r="R69" i="4"/>
  <c r="R142" i="4" s="1"/>
  <c r="H74" i="24"/>
  <c r="H171" i="4" s="1"/>
  <c r="H69" i="4"/>
  <c r="H142" i="4" s="1"/>
  <c r="F74" i="24"/>
  <c r="F171" i="4" s="1"/>
  <c r="F69" i="4"/>
  <c r="F142" i="4" s="1"/>
  <c r="M74" i="24"/>
  <c r="M171" i="4" s="1"/>
  <c r="M69" i="4"/>
  <c r="M142" i="4" s="1"/>
  <c r="I74" i="24"/>
  <c r="I171" i="4" s="1"/>
  <c r="I69" i="4"/>
  <c r="I142" i="4" s="1"/>
  <c r="S137" i="23"/>
  <c r="S143" i="23"/>
  <c r="S139" i="23"/>
  <c r="S144" i="23"/>
  <c r="S140" i="23"/>
  <c r="S60" i="20"/>
  <c r="S57" i="20"/>
  <c r="S56" i="20" s="1"/>
  <c r="F153" i="23"/>
  <c r="D179" i="23"/>
  <c r="D176" i="23"/>
  <c r="D172" i="23"/>
  <c r="D170" i="23"/>
  <c r="D62" i="20"/>
  <c r="I171" i="23"/>
  <c r="H171" i="23"/>
  <c r="L65" i="4"/>
  <c r="L138" i="4" s="1"/>
  <c r="D175" i="23"/>
  <c r="L194" i="23"/>
  <c r="O65" i="4"/>
  <c r="O138" i="4" s="1"/>
  <c r="E178" i="19"/>
  <c r="B173" i="19"/>
  <c r="B169" i="19"/>
  <c r="B165" i="19"/>
  <c r="B217" i="19"/>
  <c r="B176" i="19"/>
  <c r="B172" i="19"/>
  <c r="B168" i="19"/>
  <c r="B167" i="19"/>
  <c r="B77" i="16"/>
  <c r="B76" i="16" s="1"/>
  <c r="B80" i="16"/>
  <c r="Q166" i="18"/>
  <c r="W160" i="18"/>
  <c r="U217" i="18"/>
  <c r="U174" i="18"/>
  <c r="U170" i="18"/>
  <c r="U162" i="18"/>
  <c r="U175" i="18"/>
  <c r="U167" i="18"/>
  <c r="U163" i="18"/>
  <c r="U172" i="18"/>
  <c r="U168" i="18"/>
  <c r="U164" i="18"/>
  <c r="U173" i="18"/>
  <c r="U169" i="18"/>
  <c r="U165" i="18"/>
  <c r="U161" i="18"/>
  <c r="U97" i="16"/>
  <c r="U95" i="16" s="1"/>
  <c r="T217" i="18"/>
  <c r="T174" i="18"/>
  <c r="T170" i="18"/>
  <c r="T162" i="18"/>
  <c r="T175" i="18"/>
  <c r="T167" i="18"/>
  <c r="T163" i="18"/>
  <c r="T173" i="18"/>
  <c r="T169" i="18"/>
  <c r="T165" i="18"/>
  <c r="T161" i="18"/>
  <c r="T164" i="18"/>
  <c r="T172" i="18"/>
  <c r="T168" i="18"/>
  <c r="T97" i="16"/>
  <c r="T95" i="16" s="1"/>
  <c r="T160" i="17"/>
  <c r="N174" i="17"/>
  <c r="N170" i="17"/>
  <c r="N166" i="17"/>
  <c r="N162" i="17"/>
  <c r="N175" i="17"/>
  <c r="N167" i="17"/>
  <c r="N163" i="17"/>
  <c r="N172" i="17"/>
  <c r="N168" i="17"/>
  <c r="N164" i="17"/>
  <c r="N173" i="17"/>
  <c r="N169" i="17"/>
  <c r="N165" i="17"/>
  <c r="N161" i="17"/>
  <c r="N53" i="16"/>
  <c r="J160" i="18"/>
  <c r="B171" i="19"/>
  <c r="R172" i="17"/>
  <c r="R168" i="17"/>
  <c r="R164" i="17"/>
  <c r="R173" i="17"/>
  <c r="R169" i="17"/>
  <c r="R165" i="17"/>
  <c r="R161" i="17"/>
  <c r="R53" i="16"/>
  <c r="R174" i="17"/>
  <c r="R170" i="17"/>
  <c r="R166" i="17"/>
  <c r="R162" i="17"/>
  <c r="R175" i="17"/>
  <c r="R167" i="17"/>
  <c r="R163" i="17"/>
  <c r="U166" i="18"/>
  <c r="L229" i="17"/>
  <c r="W167" i="19"/>
  <c r="W217" i="19"/>
  <c r="W176" i="19"/>
  <c r="W172" i="19"/>
  <c r="W168" i="19"/>
  <c r="W165" i="19"/>
  <c r="W80" i="16"/>
  <c r="W77" i="16"/>
  <c r="W76" i="16" s="1"/>
  <c r="W173" i="19"/>
  <c r="W169" i="19"/>
  <c r="W175" i="17"/>
  <c r="W167" i="17"/>
  <c r="W163" i="17"/>
  <c r="W172" i="17"/>
  <c r="W168" i="17"/>
  <c r="W164" i="17"/>
  <c r="W174" i="17"/>
  <c r="W170" i="17"/>
  <c r="W166" i="17"/>
  <c r="W162" i="17"/>
  <c r="W161" i="17"/>
  <c r="W169" i="17"/>
  <c r="W165" i="17"/>
  <c r="W173" i="17"/>
  <c r="W53" i="16"/>
  <c r="E91" i="16"/>
  <c r="E101" i="16"/>
  <c r="E164" i="4" s="1"/>
  <c r="E52" i="16"/>
  <c r="E62" i="4"/>
  <c r="E135" i="4" s="1"/>
  <c r="V216" i="15"/>
  <c r="D253" i="15"/>
  <c r="D71" i="12"/>
  <c r="D70" i="12" s="1"/>
  <c r="D78" i="12"/>
  <c r="Q160" i="17"/>
  <c r="L86" i="12"/>
  <c r="L98" i="12"/>
  <c r="L159" i="4" s="1"/>
  <c r="L57" i="4"/>
  <c r="L132" i="4" s="1"/>
  <c r="H86" i="12"/>
  <c r="H57" i="4"/>
  <c r="H132" i="4" s="1"/>
  <c r="J5" i="4"/>
  <c r="J3" i="4"/>
  <c r="F63" i="12"/>
  <c r="F86" i="12"/>
  <c r="F57" i="4"/>
  <c r="F132" i="4" s="1"/>
  <c r="H55" i="8"/>
  <c r="H136" i="11"/>
  <c r="H52" i="8"/>
  <c r="H51" i="8" s="1"/>
  <c r="J147" i="11"/>
  <c r="J123" i="11"/>
  <c r="J129" i="11"/>
  <c r="J125" i="11"/>
  <c r="J56" i="8"/>
  <c r="J52" i="8"/>
  <c r="J51" i="8" s="1"/>
  <c r="J132" i="11"/>
  <c r="J122" i="11"/>
  <c r="J130" i="11"/>
  <c r="J126" i="11"/>
  <c r="C59" i="8"/>
  <c r="C52" i="4"/>
  <c r="E55" i="8"/>
  <c r="E52" i="8"/>
  <c r="E51" i="8" s="1"/>
  <c r="E136" i="11"/>
  <c r="E44" i="6"/>
  <c r="L44" i="6"/>
  <c r="G53" i="7"/>
  <c r="R52" i="7"/>
  <c r="K45" i="6"/>
  <c r="M42" i="6"/>
  <c r="R54" i="7"/>
  <c r="V52" i="7"/>
  <c r="T52" i="8"/>
  <c r="T51" i="8" s="1"/>
  <c r="G52" i="7"/>
  <c r="C46" i="6"/>
  <c r="E43" i="6"/>
  <c r="F42" i="5"/>
  <c r="G46" i="6"/>
  <c r="T47" i="6"/>
  <c r="W43" i="5"/>
  <c r="K48" i="6"/>
  <c r="K47" i="6"/>
  <c r="W46" i="6"/>
  <c r="W41" i="6" s="1"/>
  <c r="T43" i="6"/>
  <c r="W47" i="5"/>
  <c r="F45" i="5"/>
  <c r="L48" i="6"/>
  <c r="G47" i="5"/>
  <c r="D27" i="5"/>
  <c r="J74" i="24"/>
  <c r="J171" i="4" s="1"/>
  <c r="J69" i="4"/>
  <c r="J142" i="4" s="1"/>
  <c r="K137" i="23"/>
  <c r="K143" i="23"/>
  <c r="K144" i="23"/>
  <c r="K140" i="23"/>
  <c r="K139" i="23"/>
  <c r="K60" i="20"/>
  <c r="K57" i="20"/>
  <c r="K56" i="20" s="1"/>
  <c r="C170" i="23"/>
  <c r="C179" i="23"/>
  <c r="C172" i="23"/>
  <c r="C176" i="23"/>
  <c r="C62" i="20"/>
  <c r="D65" i="4"/>
  <c r="D138" i="4" s="1"/>
  <c r="S65" i="4"/>
  <c r="S138" i="4" s="1"/>
  <c r="R170" i="23"/>
  <c r="R179" i="23"/>
  <c r="R176" i="23"/>
  <c r="R172" i="23"/>
  <c r="R62" i="20"/>
  <c r="U112" i="4"/>
  <c r="F157" i="23"/>
  <c r="G65" i="4"/>
  <c r="G138" i="4" s="1"/>
  <c r="B78" i="20"/>
  <c r="B169" i="4" s="1"/>
  <c r="O190" i="19"/>
  <c r="O160" i="18"/>
  <c r="M217" i="18"/>
  <c r="M174" i="18"/>
  <c r="M170" i="18"/>
  <c r="M162" i="18"/>
  <c r="M175" i="18"/>
  <c r="M167" i="18"/>
  <c r="M163" i="18"/>
  <c r="M172" i="18"/>
  <c r="M168" i="18"/>
  <c r="M164" i="18"/>
  <c r="M173" i="18"/>
  <c r="M169" i="18"/>
  <c r="M165" i="18"/>
  <c r="M161" i="18"/>
  <c r="M97" i="16"/>
  <c r="M95" i="16" s="1"/>
  <c r="E160" i="19"/>
  <c r="V229" i="19"/>
  <c r="V192" i="19"/>
  <c r="V188" i="19"/>
  <c r="V191" i="19"/>
  <c r="V187" i="19"/>
  <c r="V183" i="19"/>
  <c r="V185" i="19"/>
  <c r="V81" i="16"/>
  <c r="V77" i="16"/>
  <c r="V76" i="16" s="1"/>
  <c r="V190" i="19"/>
  <c r="L217" i="18"/>
  <c r="L174" i="18"/>
  <c r="L170" i="18"/>
  <c r="L162" i="18"/>
  <c r="L175" i="18"/>
  <c r="L167" i="18"/>
  <c r="L163" i="18"/>
  <c r="L173" i="18"/>
  <c r="L169" i="18"/>
  <c r="L165" i="18"/>
  <c r="L161" i="18"/>
  <c r="L164" i="18"/>
  <c r="L172" i="18"/>
  <c r="L168" i="18"/>
  <c r="L97" i="16"/>
  <c r="L95" i="16" s="1"/>
  <c r="L160" i="17"/>
  <c r="F174" i="17"/>
  <c r="F170" i="17"/>
  <c r="F166" i="17"/>
  <c r="F162" i="17"/>
  <c r="F175" i="17"/>
  <c r="F167" i="17"/>
  <c r="F163" i="17"/>
  <c r="F172" i="17"/>
  <c r="F168" i="17"/>
  <c r="F164" i="17"/>
  <c r="F173" i="17"/>
  <c r="F169" i="17"/>
  <c r="F165" i="17"/>
  <c r="F161" i="17"/>
  <c r="F53" i="16"/>
  <c r="H172" i="18"/>
  <c r="H168" i="18"/>
  <c r="H164" i="18"/>
  <c r="H173" i="18"/>
  <c r="H169" i="18"/>
  <c r="H165" i="18"/>
  <c r="H161" i="18"/>
  <c r="H175" i="18"/>
  <c r="H167" i="18"/>
  <c r="H163" i="18"/>
  <c r="H170" i="18"/>
  <c r="H97" i="16"/>
  <c r="H95" i="16" s="1"/>
  <c r="H217" i="18"/>
  <c r="H174" i="18"/>
  <c r="H162" i="18"/>
  <c r="J172" i="17"/>
  <c r="J168" i="17"/>
  <c r="J164" i="17"/>
  <c r="J173" i="17"/>
  <c r="J169" i="17"/>
  <c r="J165" i="17"/>
  <c r="J161" i="17"/>
  <c r="J53" i="16"/>
  <c r="J174" i="17"/>
  <c r="J170" i="17"/>
  <c r="J166" i="17"/>
  <c r="J162" i="17"/>
  <c r="J175" i="17"/>
  <c r="J167" i="17"/>
  <c r="J163" i="17"/>
  <c r="M166" i="18"/>
  <c r="R171" i="17"/>
  <c r="O175" i="17"/>
  <c r="O167" i="17"/>
  <c r="O163" i="17"/>
  <c r="O172" i="17"/>
  <c r="O168" i="17"/>
  <c r="O164" i="17"/>
  <c r="O174" i="17"/>
  <c r="O170" i="17"/>
  <c r="O166" i="17"/>
  <c r="O162" i="17"/>
  <c r="O173" i="17"/>
  <c r="O161" i="17"/>
  <c r="O53" i="16"/>
  <c r="O169" i="17"/>
  <c r="O165" i="17"/>
  <c r="R65" i="4"/>
  <c r="R138" i="4" s="1"/>
  <c r="D86" i="12"/>
  <c r="D57" i="4"/>
  <c r="D132" i="4" s="1"/>
  <c r="T55" i="4"/>
  <c r="R55" i="4"/>
  <c r="R130" i="4" s="1"/>
  <c r="Q98" i="12"/>
  <c r="Q159" i="4" s="1"/>
  <c r="Q86" i="12"/>
  <c r="Q63" i="12"/>
  <c r="Q57" i="4"/>
  <c r="Q132" i="4" s="1"/>
  <c r="M55" i="4"/>
  <c r="C55" i="4"/>
  <c r="C130" i="4" s="1"/>
  <c r="T128" i="11"/>
  <c r="B147" i="11"/>
  <c r="B123" i="11"/>
  <c r="B132" i="11"/>
  <c r="B129" i="11"/>
  <c r="B125" i="11"/>
  <c r="B122" i="11"/>
  <c r="B130" i="11"/>
  <c r="B126" i="11"/>
  <c r="B56" i="8"/>
  <c r="B52" i="8"/>
  <c r="B51" i="8" s="1"/>
  <c r="R59" i="8"/>
  <c r="R52" i="4"/>
  <c r="P130" i="11"/>
  <c r="P126" i="11"/>
  <c r="P122" i="11"/>
  <c r="P132" i="11"/>
  <c r="P129" i="11"/>
  <c r="P125" i="11"/>
  <c r="P147" i="11"/>
  <c r="P123" i="11"/>
  <c r="P56" i="8"/>
  <c r="Q128" i="11"/>
  <c r="Q55" i="7"/>
  <c r="U47" i="6"/>
  <c r="S43" i="6"/>
  <c r="B128" i="11"/>
  <c r="D44" i="6"/>
  <c r="Q52" i="7"/>
  <c r="U45" i="6"/>
  <c r="C45" i="6"/>
  <c r="E42" i="6"/>
  <c r="T45" i="6"/>
  <c r="V42" i="6"/>
  <c r="V41" i="6" s="1"/>
  <c r="R47" i="6"/>
  <c r="C48" i="6"/>
  <c r="F46" i="5"/>
  <c r="L43" i="6"/>
  <c r="D48" i="6"/>
  <c r="L27" i="5"/>
  <c r="B74" i="24"/>
  <c r="B171" i="4" s="1"/>
  <c r="B69" i="4"/>
  <c r="B142" i="4" s="1"/>
  <c r="C137" i="23"/>
  <c r="C143" i="23"/>
  <c r="C144" i="23"/>
  <c r="C139" i="23"/>
  <c r="C140" i="23"/>
  <c r="C60" i="20"/>
  <c r="C57" i="20"/>
  <c r="C56" i="20" s="1"/>
  <c r="V163" i="23"/>
  <c r="V161" i="23"/>
  <c r="V158" i="23"/>
  <c r="V155" i="23"/>
  <c r="V151" i="23"/>
  <c r="V154" i="23"/>
  <c r="V61" i="20"/>
  <c r="V57" i="20"/>
  <c r="V56" i="20" s="1"/>
  <c r="S161" i="23"/>
  <c r="S154" i="23"/>
  <c r="S163" i="23"/>
  <c r="S158" i="23"/>
  <c r="S155" i="23"/>
  <c r="S61" i="20"/>
  <c r="S153" i="23"/>
  <c r="S151" i="23"/>
  <c r="V176" i="23"/>
  <c r="V172" i="23"/>
  <c r="V170" i="23"/>
  <c r="V179" i="23"/>
  <c r="V62" i="20"/>
  <c r="C65" i="4"/>
  <c r="C138" i="4" s="1"/>
  <c r="H161" i="23"/>
  <c r="H158" i="23"/>
  <c r="H151" i="23"/>
  <c r="H155" i="23"/>
  <c r="H61" i="20"/>
  <c r="H154" i="23"/>
  <c r="H163" i="23"/>
  <c r="D158" i="23"/>
  <c r="D163" i="23"/>
  <c r="D155" i="23"/>
  <c r="D151" i="23"/>
  <c r="D154" i="23"/>
  <c r="D61" i="20"/>
  <c r="D161" i="23"/>
  <c r="D57" i="20"/>
  <c r="D56" i="20" s="1"/>
  <c r="P144" i="23"/>
  <c r="P140" i="23"/>
  <c r="P143" i="23"/>
  <c r="P139" i="23"/>
  <c r="P137" i="23"/>
  <c r="P57" i="20"/>
  <c r="P56" i="20" s="1"/>
  <c r="P60" i="20"/>
  <c r="Q217" i="19"/>
  <c r="Q176" i="19"/>
  <c r="Q172" i="19"/>
  <c r="Q168" i="19"/>
  <c r="Q173" i="19"/>
  <c r="Q169" i="19"/>
  <c r="Q165" i="19"/>
  <c r="Q167" i="19"/>
  <c r="Q77" i="16"/>
  <c r="Q76" i="16" s="1"/>
  <c r="Q80" i="16"/>
  <c r="U76" i="20"/>
  <c r="U167" i="4" s="1"/>
  <c r="G160" i="18"/>
  <c r="E217" i="18"/>
  <c r="E174" i="18"/>
  <c r="E170" i="18"/>
  <c r="E162" i="18"/>
  <c r="E175" i="18"/>
  <c r="E167" i="18"/>
  <c r="E163" i="18"/>
  <c r="E172" i="18"/>
  <c r="E168" i="18"/>
  <c r="E164" i="18"/>
  <c r="E173" i="18"/>
  <c r="E169" i="18"/>
  <c r="E165" i="18"/>
  <c r="E161" i="18"/>
  <c r="E97" i="16"/>
  <c r="E95" i="16" s="1"/>
  <c r="D217" i="18"/>
  <c r="D174" i="18"/>
  <c r="D170" i="18"/>
  <c r="D162" i="18"/>
  <c r="D175" i="18"/>
  <c r="D167" i="18"/>
  <c r="D163" i="18"/>
  <c r="D173" i="18"/>
  <c r="D169" i="18"/>
  <c r="D165" i="18"/>
  <c r="D161" i="18"/>
  <c r="D164" i="18"/>
  <c r="D172" i="18"/>
  <c r="D168" i="18"/>
  <c r="D97" i="16"/>
  <c r="D95" i="16" s="1"/>
  <c r="D160" i="17"/>
  <c r="B172" i="17"/>
  <c r="B168" i="17"/>
  <c r="B164" i="17"/>
  <c r="B173" i="17"/>
  <c r="B169" i="17"/>
  <c r="B165" i="17"/>
  <c r="B161" i="17"/>
  <c r="B53" i="16"/>
  <c r="B174" i="17"/>
  <c r="B170" i="17"/>
  <c r="B166" i="17"/>
  <c r="B162" i="17"/>
  <c r="B175" i="17"/>
  <c r="B167" i="17"/>
  <c r="B163" i="17"/>
  <c r="E166" i="18"/>
  <c r="T166" i="18"/>
  <c r="G175" i="17"/>
  <c r="G167" i="17"/>
  <c r="G163" i="17"/>
  <c r="G172" i="17"/>
  <c r="G168" i="17"/>
  <c r="G164" i="17"/>
  <c r="G174" i="17"/>
  <c r="G170" i="17"/>
  <c r="G166" i="17"/>
  <c r="G162" i="17"/>
  <c r="G173" i="17"/>
  <c r="G161" i="17"/>
  <c r="G53" i="16"/>
  <c r="G169" i="17"/>
  <c r="G165" i="17"/>
  <c r="P233" i="15"/>
  <c r="P76" i="12"/>
  <c r="P71" i="12"/>
  <c r="P70" i="12" s="1"/>
  <c r="S214" i="15"/>
  <c r="S209" i="15"/>
  <c r="S218" i="15"/>
  <c r="S78" i="12"/>
  <c r="S213" i="15"/>
  <c r="S210" i="15"/>
  <c r="S253" i="15"/>
  <c r="S217" i="15"/>
  <c r="S211" i="15"/>
  <c r="S71" i="12"/>
  <c r="S70" i="12" s="1"/>
  <c r="P55" i="4"/>
  <c r="U3" i="4"/>
  <c r="U5" i="4"/>
  <c r="L55" i="4"/>
  <c r="J55" i="4"/>
  <c r="J130" i="4" s="1"/>
  <c r="O98" i="12"/>
  <c r="O159" i="4" s="1"/>
  <c r="O86" i="12"/>
  <c r="O57" i="4"/>
  <c r="O132" i="4" s="1"/>
  <c r="V136" i="11"/>
  <c r="V52" i="8"/>
  <c r="V51" i="8" s="1"/>
  <c r="V55" i="8"/>
  <c r="J59" i="8"/>
  <c r="J52" i="4"/>
  <c r="H130" i="11"/>
  <c r="H126" i="11"/>
  <c r="H122" i="11"/>
  <c r="H132" i="11"/>
  <c r="H123" i="11"/>
  <c r="H147" i="11"/>
  <c r="H129" i="11"/>
  <c r="H125" i="11"/>
  <c r="H56" i="8"/>
  <c r="W55" i="7"/>
  <c r="F52" i="7"/>
  <c r="T100" i="4"/>
  <c r="L45" i="6"/>
  <c r="N41" i="6"/>
  <c r="S27" i="5"/>
  <c r="D43" i="6"/>
  <c r="J42" i="5"/>
  <c r="R48" i="6"/>
  <c r="M5" i="5"/>
  <c r="M48" i="5" s="1"/>
  <c r="T27" i="5"/>
  <c r="L72" i="33"/>
  <c r="E74" i="24"/>
  <c r="E171" i="4" s="1"/>
  <c r="E69" i="4"/>
  <c r="E142" i="4" s="1"/>
  <c r="N163" i="23"/>
  <c r="N158" i="23"/>
  <c r="N155" i="23"/>
  <c r="N151" i="23"/>
  <c r="N154" i="23"/>
  <c r="N161" i="23"/>
  <c r="N61" i="20"/>
  <c r="N57" i="20"/>
  <c r="N56" i="20" s="1"/>
  <c r="R137" i="23"/>
  <c r="R144" i="23"/>
  <c r="R140" i="23"/>
  <c r="R60" i="20"/>
  <c r="R139" i="23"/>
  <c r="R143" i="23"/>
  <c r="R57" i="20"/>
  <c r="R56" i="20" s="1"/>
  <c r="T179" i="23"/>
  <c r="T176" i="23"/>
  <c r="T172" i="23"/>
  <c r="T170" i="23"/>
  <c r="T62" i="20"/>
  <c r="S170" i="23"/>
  <c r="S179" i="23"/>
  <c r="S176" i="23"/>
  <c r="S172" i="23"/>
  <c r="S171" i="23"/>
  <c r="S62" i="20"/>
  <c r="K161" i="23"/>
  <c r="K154" i="23"/>
  <c r="K151" i="23"/>
  <c r="K155" i="23"/>
  <c r="K163" i="23"/>
  <c r="K158" i="23"/>
  <c r="K61" i="20"/>
  <c r="S175" i="23"/>
  <c r="N153" i="23"/>
  <c r="F113" i="4"/>
  <c r="O229" i="19"/>
  <c r="O192" i="19"/>
  <c r="O188" i="19"/>
  <c r="O185" i="19"/>
  <c r="O191" i="19"/>
  <c r="O187" i="19"/>
  <c r="O183" i="19"/>
  <c r="O81" i="16"/>
  <c r="N229" i="19"/>
  <c r="N192" i="19"/>
  <c r="N188" i="19"/>
  <c r="N191" i="19"/>
  <c r="N187" i="19"/>
  <c r="N183" i="19"/>
  <c r="N185" i="19"/>
  <c r="N81" i="16"/>
  <c r="N77" i="16"/>
  <c r="N76" i="16" s="1"/>
  <c r="P101" i="16"/>
  <c r="P164" i="4" s="1"/>
  <c r="P52" i="16"/>
  <c r="P91" i="16"/>
  <c r="P89" i="16" s="1"/>
  <c r="P62" i="4"/>
  <c r="P135" i="4" s="1"/>
  <c r="B171" i="17"/>
  <c r="O167" i="19"/>
  <c r="O217" i="19"/>
  <c r="O176" i="19"/>
  <c r="O172" i="19"/>
  <c r="O168" i="19"/>
  <c r="O173" i="19"/>
  <c r="O169" i="19"/>
  <c r="O165" i="19"/>
  <c r="O80" i="16"/>
  <c r="O77" i="16"/>
  <c r="O76" i="16" s="1"/>
  <c r="L166" i="18"/>
  <c r="Q171" i="19"/>
  <c r="S173" i="17"/>
  <c r="S169" i="17"/>
  <c r="S165" i="17"/>
  <c r="S161" i="17"/>
  <c r="S53" i="16"/>
  <c r="S174" i="17"/>
  <c r="S170" i="17"/>
  <c r="S166" i="17"/>
  <c r="S162" i="17"/>
  <c r="S172" i="17"/>
  <c r="S168" i="17"/>
  <c r="S164" i="17"/>
  <c r="S167" i="17"/>
  <c r="S175" i="17"/>
  <c r="S163" i="17"/>
  <c r="S171" i="17"/>
  <c r="H233" i="15"/>
  <c r="H76" i="12"/>
  <c r="H71" i="12"/>
  <c r="H70" i="12" s="1"/>
  <c r="K78" i="12"/>
  <c r="K253" i="15"/>
  <c r="K71" i="12"/>
  <c r="K70" i="12" s="1"/>
  <c r="H55" i="4"/>
  <c r="D55" i="4"/>
  <c r="K171" i="17"/>
  <c r="B55" i="4"/>
  <c r="B130" i="4" s="1"/>
  <c r="S55" i="4"/>
  <c r="S130" i="4" s="1"/>
  <c r="U132" i="11"/>
  <c r="U130" i="11"/>
  <c r="U126" i="11"/>
  <c r="U122" i="11"/>
  <c r="U147" i="11"/>
  <c r="U123" i="11"/>
  <c r="U56" i="8"/>
  <c r="U129" i="11"/>
  <c r="U125" i="11"/>
  <c r="E55" i="4"/>
  <c r="N136" i="11"/>
  <c r="N52" i="8"/>
  <c r="N51" i="8" s="1"/>
  <c r="N55" i="8"/>
  <c r="B59" i="8"/>
  <c r="B52" i="4"/>
  <c r="V55" i="7"/>
  <c r="O55" i="7"/>
  <c r="Q53" i="7"/>
  <c r="V54" i="7"/>
  <c r="K48" i="5"/>
  <c r="K5" i="5"/>
  <c r="U46" i="6"/>
  <c r="J48" i="5"/>
  <c r="B42" i="5"/>
  <c r="J48" i="6"/>
  <c r="E48" i="5"/>
  <c r="E5" i="5"/>
  <c r="Q114" i="4" l="1"/>
  <c r="Q78" i="20"/>
  <c r="Q169" i="4" s="1"/>
  <c r="Q59" i="20"/>
  <c r="M115" i="4"/>
  <c r="M79" i="20"/>
  <c r="M170" i="4" s="1"/>
  <c r="G47" i="7"/>
  <c r="C165" i="23"/>
  <c r="P146" i="23"/>
  <c r="E59" i="20"/>
  <c r="E113" i="4"/>
  <c r="E77" i="20"/>
  <c r="E168" i="4" s="1"/>
  <c r="I113" i="4"/>
  <c r="I77" i="20"/>
  <c r="I168" i="4" s="1"/>
  <c r="R132" i="23"/>
  <c r="V146" i="23"/>
  <c r="M59" i="20"/>
  <c r="M113" i="4"/>
  <c r="M77" i="20"/>
  <c r="M168" i="4" s="1"/>
  <c r="M114" i="4"/>
  <c r="M78" i="20"/>
  <c r="M169" i="4" s="1"/>
  <c r="O146" i="23"/>
  <c r="V59" i="20"/>
  <c r="V76" i="20" s="1"/>
  <c r="V167" i="4" s="1"/>
  <c r="R160" i="19"/>
  <c r="V178" i="19"/>
  <c r="G160" i="19"/>
  <c r="F178" i="19"/>
  <c r="L79" i="16"/>
  <c r="L110" i="4"/>
  <c r="L102" i="16"/>
  <c r="L165" i="4" s="1"/>
  <c r="N53" i="7"/>
  <c r="V160" i="18"/>
  <c r="R160" i="18"/>
  <c r="S160" i="18"/>
  <c r="S160" i="17"/>
  <c r="I160" i="18"/>
  <c r="R160" i="17"/>
  <c r="D91" i="16"/>
  <c r="D89" i="16" s="1"/>
  <c r="D62" i="4"/>
  <c r="D135" i="4" s="1"/>
  <c r="D52" i="16"/>
  <c r="D101" i="16"/>
  <c r="D164" i="4" s="1"/>
  <c r="S53" i="7"/>
  <c r="S52" i="7"/>
  <c r="S54" i="7"/>
  <c r="E54" i="7"/>
  <c r="C105" i="4"/>
  <c r="C75" i="12"/>
  <c r="J75" i="12"/>
  <c r="J105" i="4"/>
  <c r="K75" i="12"/>
  <c r="K105" i="4"/>
  <c r="B55" i="7"/>
  <c r="R104" i="4"/>
  <c r="R73" i="12"/>
  <c r="R98" i="12"/>
  <c r="R159" i="4" s="1"/>
  <c r="D105" i="4"/>
  <c r="D75" i="12"/>
  <c r="I105" i="4"/>
  <c r="I75" i="12"/>
  <c r="W75" i="12"/>
  <c r="W105" i="4"/>
  <c r="B105" i="4"/>
  <c r="B75" i="12"/>
  <c r="E52" i="7"/>
  <c r="G105" i="4"/>
  <c r="G75" i="12"/>
  <c r="B53" i="7"/>
  <c r="Q104" i="4"/>
  <c r="Q73" i="12"/>
  <c r="Q102" i="4" s="1"/>
  <c r="K47" i="7"/>
  <c r="J52" i="7"/>
  <c r="J54" i="7"/>
  <c r="U52" i="7"/>
  <c r="N52" i="7"/>
  <c r="N54" i="7"/>
  <c r="J55" i="7"/>
  <c r="U54" i="7"/>
  <c r="H53" i="7"/>
  <c r="O96" i="12"/>
  <c r="O157" i="4" s="1"/>
  <c r="W54" i="8"/>
  <c r="W100" i="4"/>
  <c r="T47" i="7"/>
  <c r="C100" i="4"/>
  <c r="C54" i="8"/>
  <c r="G54" i="8"/>
  <c r="G100" i="4"/>
  <c r="S100" i="4"/>
  <c r="S54" i="8"/>
  <c r="M117" i="11"/>
  <c r="O54" i="8"/>
  <c r="O100" i="4"/>
  <c r="P54" i="7"/>
  <c r="R117" i="11"/>
  <c r="K100" i="4"/>
  <c r="K54" i="8"/>
  <c r="I52" i="7"/>
  <c r="B52" i="7"/>
  <c r="E55" i="7"/>
  <c r="F101" i="4"/>
  <c r="F67" i="8"/>
  <c r="F156" i="4" s="1"/>
  <c r="Q117" i="11"/>
  <c r="D47" i="7"/>
  <c r="I53" i="7"/>
  <c r="I54" i="7"/>
  <c r="F47" i="7"/>
  <c r="M54" i="7"/>
  <c r="M52" i="7"/>
  <c r="H54" i="7"/>
  <c r="M53" i="7"/>
  <c r="H52" i="7"/>
  <c r="C55" i="7"/>
  <c r="N47" i="5"/>
  <c r="N46" i="5"/>
  <c r="N45" i="5"/>
  <c r="N42" i="5"/>
  <c r="N43" i="5"/>
  <c r="N44" i="5"/>
  <c r="N48" i="5"/>
  <c r="G41" i="5"/>
  <c r="R41" i="6"/>
  <c r="P42" i="6"/>
  <c r="P48" i="6"/>
  <c r="P44" i="6"/>
  <c r="P45" i="6"/>
  <c r="P43" i="6"/>
  <c r="P47" i="6"/>
  <c r="U41" i="6"/>
  <c r="C52" i="7"/>
  <c r="C54" i="7"/>
  <c r="W47" i="7"/>
  <c r="E41" i="6"/>
  <c r="O48" i="5"/>
  <c r="O42" i="5"/>
  <c r="O43" i="5"/>
  <c r="O47" i="5"/>
  <c r="O44" i="5"/>
  <c r="O46" i="5"/>
  <c r="S41" i="6"/>
  <c r="M41" i="6"/>
  <c r="L54" i="7"/>
  <c r="L55" i="7"/>
  <c r="U53" i="7"/>
  <c r="R48" i="5"/>
  <c r="U5" i="5"/>
  <c r="U48" i="5" s="1"/>
  <c r="K41" i="6"/>
  <c r="O47" i="7"/>
  <c r="O45" i="5"/>
  <c r="W48" i="5"/>
  <c r="W44" i="5"/>
  <c r="W41" i="5" s="1"/>
  <c r="W45" i="5"/>
  <c r="W46" i="5"/>
  <c r="P55" i="7"/>
  <c r="P52" i="7"/>
  <c r="L53" i="7"/>
  <c r="R101" i="4"/>
  <c r="R54" i="8"/>
  <c r="R67" i="8"/>
  <c r="R156" i="4" s="1"/>
  <c r="W130" i="4"/>
  <c r="F54" i="8"/>
  <c r="F100" i="4"/>
  <c r="N102" i="16"/>
  <c r="N165" i="4" s="1"/>
  <c r="N110" i="4"/>
  <c r="N79" i="16"/>
  <c r="N108" i="4" s="1"/>
  <c r="O110" i="4"/>
  <c r="O102" i="16"/>
  <c r="O165" i="4" s="1"/>
  <c r="J41" i="5"/>
  <c r="H101" i="4"/>
  <c r="H67" i="8"/>
  <c r="H156" i="4" s="1"/>
  <c r="V54" i="8"/>
  <c r="V100" i="4"/>
  <c r="V165" i="23"/>
  <c r="Q55" i="4"/>
  <c r="Q130" i="4" s="1"/>
  <c r="V102" i="16"/>
  <c r="V165" i="4" s="1"/>
  <c r="V110" i="4"/>
  <c r="V79" i="16"/>
  <c r="V108" i="4" s="1"/>
  <c r="J117" i="11"/>
  <c r="F55" i="4"/>
  <c r="W91" i="16"/>
  <c r="W101" i="16"/>
  <c r="W164" i="4" s="1"/>
  <c r="W52" i="16"/>
  <c r="W62" i="4"/>
  <c r="W135" i="4" s="1"/>
  <c r="P54" i="8"/>
  <c r="P100" i="4"/>
  <c r="N55" i="4"/>
  <c r="H79" i="16"/>
  <c r="H108" i="4" s="1"/>
  <c r="H110" i="4"/>
  <c r="H102" i="16"/>
  <c r="H165" i="4" s="1"/>
  <c r="P114" i="4"/>
  <c r="P78" i="20"/>
  <c r="P169" i="4" s="1"/>
  <c r="L41" i="6"/>
  <c r="T204" i="15"/>
  <c r="U100" i="16"/>
  <c r="U163" i="4" s="1"/>
  <c r="U61" i="4"/>
  <c r="U134" i="4" s="1"/>
  <c r="G79" i="16"/>
  <c r="G108" i="4" s="1"/>
  <c r="G109" i="4"/>
  <c r="H5" i="5"/>
  <c r="P79" i="16"/>
  <c r="P108" i="4" s="1"/>
  <c r="P110" i="4"/>
  <c r="P102" i="16"/>
  <c r="P165" i="4" s="1"/>
  <c r="H165" i="23"/>
  <c r="F41" i="6"/>
  <c r="T101" i="4"/>
  <c r="T67" i="8"/>
  <c r="T156" i="4" s="1"/>
  <c r="V75" i="12"/>
  <c r="V105" i="4"/>
  <c r="R79" i="16"/>
  <c r="R108" i="4" s="1"/>
  <c r="R109" i="4"/>
  <c r="I146" i="23"/>
  <c r="I165" i="23"/>
  <c r="I54" i="8"/>
  <c r="I100" i="4"/>
  <c r="F75" i="12"/>
  <c r="F105" i="4"/>
  <c r="J79" i="16"/>
  <c r="J108" i="4" s="1"/>
  <c r="J109" i="4"/>
  <c r="O59" i="20"/>
  <c r="O113" i="4"/>
  <c r="O77" i="20"/>
  <c r="O168" i="4" s="1"/>
  <c r="B59" i="20"/>
  <c r="B113" i="4"/>
  <c r="B77" i="20"/>
  <c r="B168" i="4" s="1"/>
  <c r="B41" i="5"/>
  <c r="N54" i="8"/>
  <c r="N100" i="4"/>
  <c r="D130" i="4"/>
  <c r="O79" i="16"/>
  <c r="O108" i="4" s="1"/>
  <c r="O109" i="4"/>
  <c r="O178" i="19"/>
  <c r="K146" i="23"/>
  <c r="S165" i="23"/>
  <c r="N114" i="4"/>
  <c r="N78" i="20"/>
  <c r="N169" i="4" s="1"/>
  <c r="U128" i="4"/>
  <c r="G91" i="16"/>
  <c r="G101" i="16"/>
  <c r="G164" i="4" s="1"/>
  <c r="G52" i="16"/>
  <c r="G62" i="4"/>
  <c r="G135" i="4" s="1"/>
  <c r="U45" i="5"/>
  <c r="B117" i="11"/>
  <c r="T130" i="4"/>
  <c r="T51" i="4"/>
  <c r="R79" i="20"/>
  <c r="R170" i="4" s="1"/>
  <c r="R115" i="4"/>
  <c r="R47" i="7"/>
  <c r="C129" i="4"/>
  <c r="K55" i="4"/>
  <c r="K130" i="4" s="1"/>
  <c r="M61" i="4"/>
  <c r="M134" i="4" s="1"/>
  <c r="P160" i="18"/>
  <c r="H178" i="19"/>
  <c r="W110" i="4"/>
  <c r="W102" i="16"/>
  <c r="W165" i="4" s="1"/>
  <c r="G146" i="23"/>
  <c r="U130" i="4"/>
  <c r="U51" i="4"/>
  <c r="D117" i="11"/>
  <c r="K165" i="23"/>
  <c r="L99" i="4"/>
  <c r="L65" i="8"/>
  <c r="L154" i="4" s="1"/>
  <c r="E117" i="11"/>
  <c r="T79" i="16"/>
  <c r="T110" i="4"/>
  <c r="T102" i="16"/>
  <c r="T165" i="4" s="1"/>
  <c r="H59" i="20"/>
  <c r="H113" i="4"/>
  <c r="H77" i="20"/>
  <c r="H168" i="4" s="1"/>
  <c r="P5" i="5"/>
  <c r="P48" i="5" s="1"/>
  <c r="M160" i="19"/>
  <c r="F146" i="23"/>
  <c r="O130" i="4"/>
  <c r="T99" i="4"/>
  <c r="T65" i="8"/>
  <c r="T154" i="4" s="1"/>
  <c r="Q79" i="16"/>
  <c r="Q108" i="4" s="1"/>
  <c r="Q109" i="4"/>
  <c r="Q54" i="8"/>
  <c r="Q100" i="4"/>
  <c r="Q129" i="4"/>
  <c r="U101" i="4"/>
  <c r="U67" i="8"/>
  <c r="U156" i="4" s="1"/>
  <c r="K107" i="4"/>
  <c r="K73" i="12"/>
  <c r="K102" i="4" s="1"/>
  <c r="O160" i="19"/>
  <c r="N178" i="19"/>
  <c r="T115" i="4"/>
  <c r="T79" i="20"/>
  <c r="T170" i="4" s="1"/>
  <c r="T5" i="5"/>
  <c r="T48" i="5" s="1"/>
  <c r="J129" i="4"/>
  <c r="P75" i="12"/>
  <c r="P105" i="4"/>
  <c r="G160" i="17"/>
  <c r="B52" i="16"/>
  <c r="B101" i="16"/>
  <c r="B164" i="4" s="1"/>
  <c r="B91" i="16"/>
  <c r="B62" i="4"/>
  <c r="B135" i="4" s="1"/>
  <c r="Q160" i="19"/>
  <c r="P59" i="20"/>
  <c r="P113" i="4"/>
  <c r="P77" i="20"/>
  <c r="P168" i="4" s="1"/>
  <c r="P117" i="11"/>
  <c r="F91" i="16"/>
  <c r="F101" i="16"/>
  <c r="F164" i="4" s="1"/>
  <c r="F52" i="16"/>
  <c r="F62" i="4"/>
  <c r="F135" i="4" s="1"/>
  <c r="L160" i="18"/>
  <c r="E100" i="16"/>
  <c r="E163" i="4" s="1"/>
  <c r="E61" i="4"/>
  <c r="E134" i="4" s="1"/>
  <c r="U160" i="18"/>
  <c r="B160" i="19"/>
  <c r="S132" i="23"/>
  <c r="R128" i="4"/>
  <c r="Q89" i="16"/>
  <c r="C91" i="16"/>
  <c r="C101" i="16"/>
  <c r="C164" i="4" s="1"/>
  <c r="C52" i="16"/>
  <c r="C62" i="4"/>
  <c r="C135" i="4" s="1"/>
  <c r="F76" i="20"/>
  <c r="F167" i="4" s="1"/>
  <c r="G59" i="20"/>
  <c r="G113" i="4"/>
  <c r="G77" i="20"/>
  <c r="G168" i="4" s="1"/>
  <c r="Q43" i="5"/>
  <c r="Q45" i="5"/>
  <c r="Q46" i="5"/>
  <c r="Q47" i="5"/>
  <c r="Q44" i="5"/>
  <c r="Q42" i="5"/>
  <c r="N59" i="20"/>
  <c r="O132" i="23"/>
  <c r="O114" i="4"/>
  <c r="O78" i="20"/>
  <c r="O169" i="4" s="1"/>
  <c r="T41" i="6"/>
  <c r="I117" i="11"/>
  <c r="L117" i="11"/>
  <c r="Q128" i="4"/>
  <c r="I55" i="4"/>
  <c r="I130" i="4" s="1"/>
  <c r="P178" i="19"/>
  <c r="H132" i="23"/>
  <c r="B132" i="23"/>
  <c r="W114" i="4"/>
  <c r="W78" i="20"/>
  <c r="W169" i="4" s="1"/>
  <c r="I89" i="16"/>
  <c r="J79" i="20"/>
  <c r="J170" i="4" s="1"/>
  <c r="J115" i="4"/>
  <c r="J132" i="23"/>
  <c r="R41" i="5"/>
  <c r="C115" i="4"/>
  <c r="C79" i="20"/>
  <c r="C170" i="4" s="1"/>
  <c r="T165" i="23"/>
  <c r="R59" i="20"/>
  <c r="R113" i="4"/>
  <c r="R77" i="20"/>
  <c r="R168" i="4" s="1"/>
  <c r="P130" i="4"/>
  <c r="B160" i="17"/>
  <c r="S146" i="23"/>
  <c r="C132" i="23"/>
  <c r="O91" i="16"/>
  <c r="O101" i="16"/>
  <c r="O164" i="4" s="1"/>
  <c r="O52" i="16"/>
  <c r="O62" i="4"/>
  <c r="O135" i="4" s="1"/>
  <c r="F160" i="17"/>
  <c r="K132" i="23"/>
  <c r="J101" i="4"/>
  <c r="J67" i="8"/>
  <c r="J156" i="4" s="1"/>
  <c r="J54" i="8"/>
  <c r="J128" i="4"/>
  <c r="W79" i="16"/>
  <c r="W108" i="4" s="1"/>
  <c r="W109" i="4"/>
  <c r="N91" i="16"/>
  <c r="N101" i="16"/>
  <c r="N164" i="4" s="1"/>
  <c r="N52" i="16"/>
  <c r="N62" i="4"/>
  <c r="N135" i="4" s="1"/>
  <c r="B79" i="16"/>
  <c r="B108" i="4" s="1"/>
  <c r="B109" i="4"/>
  <c r="I43" i="5"/>
  <c r="I46" i="5"/>
  <c r="I45" i="5"/>
  <c r="I44" i="5"/>
  <c r="I42" i="5"/>
  <c r="I47" i="5"/>
  <c r="I128" i="4"/>
  <c r="Q61" i="4"/>
  <c r="Q134" i="4" s="1"/>
  <c r="C160" i="17"/>
  <c r="W178" i="19"/>
  <c r="U54" i="8"/>
  <c r="U100" i="4"/>
  <c r="V55" i="4"/>
  <c r="M75" i="12"/>
  <c r="M105" i="4"/>
  <c r="L114" i="4"/>
  <c r="L59" i="20"/>
  <c r="L78" i="20"/>
  <c r="L169" i="4" s="1"/>
  <c r="L115" i="4"/>
  <c r="L79" i="20"/>
  <c r="L170" i="4" s="1"/>
  <c r="U75" i="12"/>
  <c r="U105" i="4"/>
  <c r="Q160" i="18"/>
  <c r="W59" i="20"/>
  <c r="W113" i="4"/>
  <c r="W77" i="20"/>
  <c r="W168" i="4" s="1"/>
  <c r="H115" i="4"/>
  <c r="H79" i="20"/>
  <c r="H170" i="4" s="1"/>
  <c r="W146" i="23"/>
  <c r="J41" i="6"/>
  <c r="I100" i="16"/>
  <c r="I163" i="4" s="1"/>
  <c r="I61" i="4"/>
  <c r="I134" i="4" s="1"/>
  <c r="T114" i="4"/>
  <c r="T78" i="20"/>
  <c r="T169" i="4" s="1"/>
  <c r="T59" i="20"/>
  <c r="C146" i="23"/>
  <c r="E101" i="4"/>
  <c r="E67" i="8"/>
  <c r="E156" i="4" s="1"/>
  <c r="N75" i="12"/>
  <c r="N105" i="4"/>
  <c r="C5" i="5"/>
  <c r="M101" i="4"/>
  <c r="M67" i="8"/>
  <c r="M156" i="4" s="1"/>
  <c r="K43" i="5"/>
  <c r="K42" i="5"/>
  <c r="K44" i="5"/>
  <c r="K46" i="5"/>
  <c r="K47" i="5"/>
  <c r="K45" i="5"/>
  <c r="B129" i="4"/>
  <c r="S79" i="20"/>
  <c r="S170" i="4" s="1"/>
  <c r="S115" i="4"/>
  <c r="N146" i="23"/>
  <c r="S107" i="4"/>
  <c r="S73" i="12"/>
  <c r="S101" i="12"/>
  <c r="S162" i="4" s="1"/>
  <c r="E160" i="18"/>
  <c r="P132" i="23"/>
  <c r="D114" i="4"/>
  <c r="D78" i="20"/>
  <c r="D169" i="4" s="1"/>
  <c r="D59" i="20"/>
  <c r="H78" i="20"/>
  <c r="H169" i="4" s="1"/>
  <c r="H114" i="4"/>
  <c r="Q47" i="7"/>
  <c r="P101" i="4"/>
  <c r="P67" i="8"/>
  <c r="P156" i="4" s="1"/>
  <c r="O160" i="17"/>
  <c r="J52" i="16"/>
  <c r="J101" i="16"/>
  <c r="J164" i="4" s="1"/>
  <c r="J91" i="16"/>
  <c r="J62" i="4"/>
  <c r="J135" i="4" s="1"/>
  <c r="M160" i="18"/>
  <c r="H54" i="8"/>
  <c r="H100" i="4"/>
  <c r="E89" i="16"/>
  <c r="W160" i="17"/>
  <c r="W160" i="19"/>
  <c r="N160" i="17"/>
  <c r="T160" i="18"/>
  <c r="D99" i="4"/>
  <c r="D65" i="8"/>
  <c r="D154" i="4" s="1"/>
  <c r="Q101" i="16"/>
  <c r="Q164" i="4" s="1"/>
  <c r="G132" i="23"/>
  <c r="I129" i="4"/>
  <c r="T107" i="4"/>
  <c r="T73" i="12"/>
  <c r="T101" i="12"/>
  <c r="T162" i="4" s="1"/>
  <c r="L165" i="23"/>
  <c r="I101" i="4"/>
  <c r="I67" i="8"/>
  <c r="I156" i="4" s="1"/>
  <c r="L101" i="4"/>
  <c r="L67" i="8"/>
  <c r="L156" i="4" s="1"/>
  <c r="K91" i="16"/>
  <c r="K101" i="16"/>
  <c r="K164" i="4" s="1"/>
  <c r="K52" i="16"/>
  <c r="K62" i="4"/>
  <c r="K135" i="4" s="1"/>
  <c r="I78" i="20"/>
  <c r="I169" i="4" s="1"/>
  <c r="I59" i="20"/>
  <c r="I114" i="4"/>
  <c r="F114" i="4"/>
  <c r="F78" i="20"/>
  <c r="F169" i="4" s="1"/>
  <c r="K129" i="4"/>
  <c r="G130" i="4"/>
  <c r="V5" i="5"/>
  <c r="V48" i="5" s="1"/>
  <c r="E47" i="5"/>
  <c r="E44" i="5"/>
  <c r="E43" i="5"/>
  <c r="E46" i="5"/>
  <c r="E45" i="5"/>
  <c r="E42" i="5"/>
  <c r="U117" i="11"/>
  <c r="H130" i="4"/>
  <c r="H75" i="12"/>
  <c r="H105" i="4"/>
  <c r="K78" i="20"/>
  <c r="K169" i="4" s="1"/>
  <c r="K114" i="4"/>
  <c r="M46" i="5"/>
  <c r="M44" i="5"/>
  <c r="M43" i="5"/>
  <c r="M45" i="5"/>
  <c r="M47" i="5"/>
  <c r="M42" i="5"/>
  <c r="M41" i="5" s="1"/>
  <c r="S5" i="5"/>
  <c r="L130" i="4"/>
  <c r="L51" i="4"/>
  <c r="S78" i="20"/>
  <c r="S169" i="4" s="1"/>
  <c r="S114" i="4"/>
  <c r="V114" i="4"/>
  <c r="V78" i="20"/>
  <c r="V169" i="4" s="1"/>
  <c r="M130" i="4"/>
  <c r="M51" i="4"/>
  <c r="J160" i="17"/>
  <c r="R165" i="23"/>
  <c r="V47" i="7"/>
  <c r="D107" i="4"/>
  <c r="D73" i="12"/>
  <c r="D115" i="4"/>
  <c r="D79" i="20"/>
  <c r="D170" i="4" s="1"/>
  <c r="S77" i="20"/>
  <c r="S168" i="4" s="1"/>
  <c r="S59" i="20"/>
  <c r="S113" i="4"/>
  <c r="D41" i="6"/>
  <c r="M54" i="8"/>
  <c r="M100" i="4"/>
  <c r="S129" i="4"/>
  <c r="L146" i="23"/>
  <c r="K115" i="4"/>
  <c r="K79" i="20"/>
  <c r="K170" i="4" s="1"/>
  <c r="K160" i="17"/>
  <c r="F102" i="16"/>
  <c r="F165" i="4" s="1"/>
  <c r="F110" i="4"/>
  <c r="F79" i="16"/>
  <c r="F108" i="4" s="1"/>
  <c r="W132" i="23"/>
  <c r="Q101" i="4"/>
  <c r="Q67" i="8"/>
  <c r="Q156" i="4" s="1"/>
  <c r="T117" i="11"/>
  <c r="T146" i="23"/>
  <c r="C114" i="4"/>
  <c r="C78" i="20"/>
  <c r="C169" i="4" s="1"/>
  <c r="I79" i="20"/>
  <c r="I170" i="4" s="1"/>
  <c r="I115" i="4"/>
  <c r="E130" i="4"/>
  <c r="E51" i="4"/>
  <c r="S91" i="16"/>
  <c r="S101" i="16"/>
  <c r="S164" i="4" s="1"/>
  <c r="S52" i="16"/>
  <c r="S62" i="4"/>
  <c r="S135" i="4" s="1"/>
  <c r="P100" i="16"/>
  <c r="P163" i="4" s="1"/>
  <c r="P61" i="4"/>
  <c r="P134" i="4" s="1"/>
  <c r="H117" i="11"/>
  <c r="S204" i="15"/>
  <c r="D160" i="18"/>
  <c r="D146" i="23"/>
  <c r="H146" i="23"/>
  <c r="V115" i="4"/>
  <c r="V79" i="20"/>
  <c r="V170" i="4" s="1"/>
  <c r="C59" i="20"/>
  <c r="C113" i="4"/>
  <c r="C77" i="20"/>
  <c r="C168" i="4" s="1"/>
  <c r="L5" i="5"/>
  <c r="R129" i="4"/>
  <c r="B101" i="4"/>
  <c r="B54" i="8"/>
  <c r="B67" i="8"/>
  <c r="B156" i="4" s="1"/>
  <c r="H160" i="18"/>
  <c r="K77" i="20"/>
  <c r="K168" i="4" s="1"/>
  <c r="K59" i="20"/>
  <c r="K113" i="4"/>
  <c r="D48" i="5"/>
  <c r="D5" i="5"/>
  <c r="F41" i="5"/>
  <c r="E54" i="8"/>
  <c r="E100" i="4"/>
  <c r="R52" i="16"/>
  <c r="R101" i="16"/>
  <c r="R164" i="4" s="1"/>
  <c r="R91" i="16"/>
  <c r="R62" i="4"/>
  <c r="R135" i="4" s="1"/>
  <c r="D165" i="23"/>
  <c r="E75" i="12"/>
  <c r="E105" i="4"/>
  <c r="L107" i="4"/>
  <c r="L73" i="12"/>
  <c r="V91" i="16"/>
  <c r="V101" i="16"/>
  <c r="V164" i="4" s="1"/>
  <c r="V52" i="16"/>
  <c r="V62" i="4"/>
  <c r="V135" i="4" s="1"/>
  <c r="G114" i="4"/>
  <c r="G78" i="20"/>
  <c r="G169" i="4" s="1"/>
  <c r="D101" i="4"/>
  <c r="D67" i="8"/>
  <c r="D156" i="4" s="1"/>
  <c r="J160" i="19"/>
  <c r="T178" i="19"/>
  <c r="C107" i="4"/>
  <c r="C73" i="12"/>
  <c r="V107" i="4"/>
  <c r="V101" i="12"/>
  <c r="V162" i="4" s="1"/>
  <c r="H61" i="4"/>
  <c r="H134" i="4" s="1"/>
  <c r="M79" i="16"/>
  <c r="M108" i="4" s="1"/>
  <c r="M109" i="4"/>
  <c r="J165" i="23"/>
  <c r="J59" i="20"/>
  <c r="J113" i="4"/>
  <c r="J77" i="20"/>
  <c r="J168" i="4" s="1"/>
  <c r="M112" i="4" l="1"/>
  <c r="M76" i="20"/>
  <c r="M167" i="4" s="1"/>
  <c r="V112" i="4"/>
  <c r="S47" i="7"/>
  <c r="B47" i="7"/>
  <c r="E112" i="4"/>
  <c r="E76" i="20"/>
  <c r="E167" i="4" s="1"/>
  <c r="Q112" i="4"/>
  <c r="Q76" i="20"/>
  <c r="Q167" i="4" s="1"/>
  <c r="I47" i="7"/>
  <c r="H100" i="16"/>
  <c r="H163" i="4" s="1"/>
  <c r="L108" i="4"/>
  <c r="L100" i="16"/>
  <c r="L163" i="4" s="1"/>
  <c r="N47" i="7"/>
  <c r="H47" i="7"/>
  <c r="D100" i="16"/>
  <c r="D163" i="4" s="1"/>
  <c r="D61" i="4"/>
  <c r="Q100" i="16"/>
  <c r="Q163" i="4" s="1"/>
  <c r="J47" i="7"/>
  <c r="E47" i="7"/>
  <c r="Q96" i="12"/>
  <c r="Q157" i="4" s="1"/>
  <c r="B104" i="4"/>
  <c r="B98" i="12"/>
  <c r="B159" i="4" s="1"/>
  <c r="B73" i="12"/>
  <c r="U47" i="7"/>
  <c r="I104" i="4"/>
  <c r="I98" i="12"/>
  <c r="I159" i="4" s="1"/>
  <c r="I73" i="12"/>
  <c r="D104" i="4"/>
  <c r="D98" i="12"/>
  <c r="D159" i="4" s="1"/>
  <c r="J104" i="4"/>
  <c r="J73" i="12"/>
  <c r="J98" i="12"/>
  <c r="J159" i="4" s="1"/>
  <c r="G73" i="12"/>
  <c r="G104" i="4"/>
  <c r="G98" i="12"/>
  <c r="G159" i="4" s="1"/>
  <c r="W104" i="4"/>
  <c r="W73" i="12"/>
  <c r="W98" i="12"/>
  <c r="W159" i="4" s="1"/>
  <c r="R102" i="4"/>
  <c r="R96" i="12"/>
  <c r="R157" i="4" s="1"/>
  <c r="K104" i="4"/>
  <c r="K98" i="12"/>
  <c r="K159" i="4" s="1"/>
  <c r="C104" i="4"/>
  <c r="C98" i="12"/>
  <c r="C159" i="4" s="1"/>
  <c r="O99" i="4"/>
  <c r="O65" i="8"/>
  <c r="O154" i="4" s="1"/>
  <c r="S99" i="4"/>
  <c r="S65" i="8"/>
  <c r="S154" i="4" s="1"/>
  <c r="K99" i="4"/>
  <c r="K65" i="8"/>
  <c r="K154" i="4" s="1"/>
  <c r="G99" i="4"/>
  <c r="G65" i="8"/>
  <c r="G154" i="4" s="1"/>
  <c r="C99" i="4"/>
  <c r="C65" i="8"/>
  <c r="C154" i="4" s="1"/>
  <c r="W99" i="4"/>
  <c r="W65" i="8"/>
  <c r="W154" i="4" s="1"/>
  <c r="L47" i="7"/>
  <c r="C47" i="7"/>
  <c r="M47" i="7"/>
  <c r="P47" i="7"/>
  <c r="P41" i="6"/>
  <c r="U43" i="5"/>
  <c r="U46" i="5"/>
  <c r="U42" i="5"/>
  <c r="U47" i="5"/>
  <c r="U44" i="5"/>
  <c r="N41" i="5"/>
  <c r="Q41" i="5"/>
  <c r="O41" i="5"/>
  <c r="E73" i="12"/>
  <c r="E104" i="4"/>
  <c r="E98" i="12"/>
  <c r="E159" i="4" s="1"/>
  <c r="D102" i="4"/>
  <c r="D98" i="4" s="1"/>
  <c r="D96" i="12"/>
  <c r="D157" i="4" s="1"/>
  <c r="S100" i="16"/>
  <c r="S163" i="4" s="1"/>
  <c r="S61" i="4"/>
  <c r="S112" i="4"/>
  <c r="S76" i="20"/>
  <c r="S167" i="4" s="1"/>
  <c r="I76" i="20"/>
  <c r="I167" i="4" s="1"/>
  <c r="I112" i="4"/>
  <c r="J89" i="16"/>
  <c r="S102" i="4"/>
  <c r="S98" i="4" s="1"/>
  <c r="S96" i="12"/>
  <c r="S157" i="4" s="1"/>
  <c r="T112" i="4"/>
  <c r="T76" i="20"/>
  <c r="T167" i="4" s="1"/>
  <c r="I41" i="5"/>
  <c r="B100" i="16"/>
  <c r="B163" i="4" s="1"/>
  <c r="B61" i="4"/>
  <c r="Q99" i="4"/>
  <c r="Q65" i="8"/>
  <c r="V104" i="4"/>
  <c r="V73" i="12"/>
  <c r="V98" i="12"/>
  <c r="V159" i="4" s="1"/>
  <c r="V99" i="4"/>
  <c r="V65" i="8"/>
  <c r="L102" i="4"/>
  <c r="L96" i="12"/>
  <c r="L157" i="4" s="1"/>
  <c r="S45" i="5"/>
  <c r="S47" i="5"/>
  <c r="S43" i="5"/>
  <c r="S42" i="5"/>
  <c r="S44" i="5"/>
  <c r="S46" i="5"/>
  <c r="K100" i="16"/>
  <c r="K163" i="4" s="1"/>
  <c r="K61" i="4"/>
  <c r="I51" i="4"/>
  <c r="U73" i="12"/>
  <c r="U104" i="4"/>
  <c r="U98" i="12"/>
  <c r="U159" i="4" s="1"/>
  <c r="M104" i="4"/>
  <c r="M73" i="12"/>
  <c r="M98" i="12"/>
  <c r="M159" i="4" s="1"/>
  <c r="O100" i="16"/>
  <c r="O163" i="4" s="1"/>
  <c r="O61" i="4"/>
  <c r="P51" i="4"/>
  <c r="P112" i="4"/>
  <c r="P76" i="20"/>
  <c r="H112" i="4"/>
  <c r="H76" i="20"/>
  <c r="H167" i="4" s="1"/>
  <c r="G100" i="16"/>
  <c r="G163" i="4" s="1"/>
  <c r="G61" i="4"/>
  <c r="I99" i="4"/>
  <c r="I65" i="8"/>
  <c r="I154" i="4" s="1"/>
  <c r="N130" i="4"/>
  <c r="W89" i="16"/>
  <c r="V89" i="16"/>
  <c r="J112" i="4"/>
  <c r="J76" i="20"/>
  <c r="J167" i="4" s="1"/>
  <c r="C102" i="4"/>
  <c r="C96" i="12"/>
  <c r="C157" i="4" s="1"/>
  <c r="R89" i="16"/>
  <c r="D44" i="5"/>
  <c r="D46" i="5"/>
  <c r="D45" i="5"/>
  <c r="D43" i="5"/>
  <c r="D42" i="5"/>
  <c r="D47" i="5"/>
  <c r="B99" i="4"/>
  <c r="B65" i="8"/>
  <c r="B154" i="4" s="1"/>
  <c r="C112" i="4"/>
  <c r="C76" i="20"/>
  <c r="C167" i="4" s="1"/>
  <c r="S89" i="16"/>
  <c r="S48" i="5"/>
  <c r="E41" i="5"/>
  <c r="V44" i="5"/>
  <c r="V46" i="5"/>
  <c r="V47" i="5"/>
  <c r="V43" i="5"/>
  <c r="V45" i="5"/>
  <c r="V42" i="5"/>
  <c r="H99" i="4"/>
  <c r="H65" i="8"/>
  <c r="H154" i="4" s="1"/>
  <c r="J100" i="16"/>
  <c r="J163" i="4" s="1"/>
  <c r="J61" i="4"/>
  <c r="D112" i="4"/>
  <c r="D76" i="20"/>
  <c r="D167" i="4" s="1"/>
  <c r="J99" i="4"/>
  <c r="J65" i="8"/>
  <c r="J154" i="4" s="1"/>
  <c r="N112" i="4"/>
  <c r="N76" i="20"/>
  <c r="C100" i="16"/>
  <c r="C163" i="4" s="1"/>
  <c r="C61" i="4"/>
  <c r="F100" i="16"/>
  <c r="F163" i="4" s="1"/>
  <c r="F61" i="4"/>
  <c r="F134" i="4" s="1"/>
  <c r="O112" i="4"/>
  <c r="O98" i="4" s="1"/>
  <c r="O76" i="20"/>
  <c r="O167" i="4" s="1"/>
  <c r="R99" i="4"/>
  <c r="R65" i="8"/>
  <c r="R154" i="4" s="1"/>
  <c r="K89" i="16"/>
  <c r="V130" i="4"/>
  <c r="N100" i="16"/>
  <c r="N163" i="4" s="1"/>
  <c r="N61" i="4"/>
  <c r="N134" i="4" s="1"/>
  <c r="O89" i="16"/>
  <c r="P73" i="12"/>
  <c r="P104" i="4"/>
  <c r="P98" i="12"/>
  <c r="P159" i="4" s="1"/>
  <c r="K96" i="12"/>
  <c r="K157" i="4" s="1"/>
  <c r="U41" i="5"/>
  <c r="G89" i="16"/>
  <c r="N99" i="4"/>
  <c r="N65" i="8"/>
  <c r="F130" i="4"/>
  <c r="R100" i="16"/>
  <c r="R163" i="4" s="1"/>
  <c r="R61" i="4"/>
  <c r="C43" i="5"/>
  <c r="C42" i="5"/>
  <c r="C44" i="5"/>
  <c r="C46" i="5"/>
  <c r="C47" i="5"/>
  <c r="C45" i="5"/>
  <c r="C89" i="16"/>
  <c r="F89" i="16"/>
  <c r="T108" i="4"/>
  <c r="T100" i="16"/>
  <c r="T163" i="4" s="1"/>
  <c r="P99" i="4"/>
  <c r="P65" i="8"/>
  <c r="M99" i="4"/>
  <c r="M65" i="8"/>
  <c r="T102" i="4"/>
  <c r="T96" i="12"/>
  <c r="T157" i="4" s="1"/>
  <c r="C48" i="5"/>
  <c r="W112" i="4"/>
  <c r="W76" i="20"/>
  <c r="W167" i="4" s="1"/>
  <c r="L112" i="4"/>
  <c r="L76" i="20"/>
  <c r="L167" i="4" s="1"/>
  <c r="N89" i="16"/>
  <c r="R112" i="4"/>
  <c r="R76" i="20"/>
  <c r="R167" i="4" s="1"/>
  <c r="P45" i="5"/>
  <c r="P42" i="5"/>
  <c r="P46" i="5"/>
  <c r="P47" i="5"/>
  <c r="P44" i="5"/>
  <c r="P43" i="5"/>
  <c r="K112" i="4"/>
  <c r="K98" i="4" s="1"/>
  <c r="K76" i="20"/>
  <c r="K167" i="4" s="1"/>
  <c r="H73" i="12"/>
  <c r="H104" i="4"/>
  <c r="H98" i="12"/>
  <c r="H159" i="4" s="1"/>
  <c r="K41" i="5"/>
  <c r="U99" i="4"/>
  <c r="U65" i="8"/>
  <c r="U154" i="4" s="1"/>
  <c r="G112" i="4"/>
  <c r="G76" i="20"/>
  <c r="G167" i="4" s="1"/>
  <c r="B89" i="16"/>
  <c r="Q51" i="4"/>
  <c r="F104" i="4"/>
  <c r="F73" i="12"/>
  <c r="F98" i="12"/>
  <c r="F159" i="4" s="1"/>
  <c r="H45" i="5"/>
  <c r="H42" i="5"/>
  <c r="H46" i="5"/>
  <c r="H47" i="5"/>
  <c r="H44" i="5"/>
  <c r="H43" i="5"/>
  <c r="F99" i="4"/>
  <c r="F65" i="8"/>
  <c r="V100" i="16"/>
  <c r="V163" i="4" s="1"/>
  <c r="V61" i="4"/>
  <c r="V134" i="4" s="1"/>
  <c r="L42" i="5"/>
  <c r="L47" i="5"/>
  <c r="L44" i="5"/>
  <c r="L46" i="5"/>
  <c r="L45" i="5"/>
  <c r="L43" i="5"/>
  <c r="E99" i="4"/>
  <c r="E65" i="8"/>
  <c r="E154" i="4" s="1"/>
  <c r="L48" i="5"/>
  <c r="H51" i="4"/>
  <c r="N104" i="4"/>
  <c r="N73" i="12"/>
  <c r="N98" i="12"/>
  <c r="N159" i="4" s="1"/>
  <c r="T42" i="5"/>
  <c r="T47" i="5"/>
  <c r="T44" i="5"/>
  <c r="T46" i="5"/>
  <c r="T45" i="5"/>
  <c r="T43" i="5"/>
  <c r="M100" i="16"/>
  <c r="M163" i="4" s="1"/>
  <c r="B112" i="4"/>
  <c r="B76" i="20"/>
  <c r="B167" i="4" s="1"/>
  <c r="H48" i="5"/>
  <c r="W100" i="16"/>
  <c r="W163" i="4" s="1"/>
  <c r="W61" i="4"/>
  <c r="Q98" i="4" l="1"/>
  <c r="L98" i="4"/>
  <c r="L153" i="4" s="1"/>
  <c r="D134" i="4"/>
  <c r="D51" i="4"/>
  <c r="D153" i="4" s="1"/>
  <c r="W102" i="4"/>
  <c r="W98" i="4" s="1"/>
  <c r="W96" i="12"/>
  <c r="W157" i="4" s="1"/>
  <c r="G102" i="4"/>
  <c r="G98" i="4" s="1"/>
  <c r="G96" i="12"/>
  <c r="G157" i="4" s="1"/>
  <c r="R98" i="4"/>
  <c r="I102" i="4"/>
  <c r="I98" i="4" s="1"/>
  <c r="I153" i="4" s="1"/>
  <c r="I96" i="12"/>
  <c r="I157" i="4" s="1"/>
  <c r="B102" i="4"/>
  <c r="B96" i="12"/>
  <c r="B157" i="4" s="1"/>
  <c r="J102" i="4"/>
  <c r="J98" i="4" s="1"/>
  <c r="J96" i="12"/>
  <c r="J157" i="4" s="1"/>
  <c r="T98" i="4"/>
  <c r="T153" i="4" s="1"/>
  <c r="T41" i="5"/>
  <c r="H102" i="4"/>
  <c r="H96" i="12"/>
  <c r="H157" i="4" s="1"/>
  <c r="Q153" i="4"/>
  <c r="P154" i="4"/>
  <c r="N167" i="4"/>
  <c r="J134" i="4"/>
  <c r="J51" i="4"/>
  <c r="D41" i="5"/>
  <c r="G134" i="4"/>
  <c r="G51" i="4"/>
  <c r="V102" i="4"/>
  <c r="V98" i="4" s="1"/>
  <c r="V96" i="12"/>
  <c r="V157" i="4" s="1"/>
  <c r="W134" i="4"/>
  <c r="W51" i="4"/>
  <c r="B134" i="4"/>
  <c r="B51" i="4"/>
  <c r="F102" i="4"/>
  <c r="F98" i="4" s="1"/>
  <c r="F96" i="12"/>
  <c r="F157" i="4" s="1"/>
  <c r="P41" i="5"/>
  <c r="N154" i="4"/>
  <c r="P102" i="4"/>
  <c r="P98" i="4" s="1"/>
  <c r="P153" i="4" s="1"/>
  <c r="P96" i="12"/>
  <c r="P157" i="4" s="1"/>
  <c r="V51" i="4"/>
  <c r="U102" i="4"/>
  <c r="U98" i="4" s="1"/>
  <c r="U96" i="12"/>
  <c r="U157" i="4" s="1"/>
  <c r="S41" i="5"/>
  <c r="F154" i="4"/>
  <c r="L41" i="5"/>
  <c r="H41" i="5"/>
  <c r="M154" i="4"/>
  <c r="R134" i="4"/>
  <c r="R51" i="4"/>
  <c r="H98" i="4"/>
  <c r="H153" i="4" s="1"/>
  <c r="C98" i="4"/>
  <c r="N51" i="4"/>
  <c r="O134" i="4"/>
  <c r="O51" i="4"/>
  <c r="V154" i="4"/>
  <c r="S134" i="4"/>
  <c r="S51" i="4"/>
  <c r="E102" i="4"/>
  <c r="E98" i="4" s="1"/>
  <c r="E96" i="12"/>
  <c r="E157" i="4" s="1"/>
  <c r="C41" i="5"/>
  <c r="F51" i="4"/>
  <c r="C134" i="4"/>
  <c r="C51" i="4"/>
  <c r="V41" i="5"/>
  <c r="B98" i="4"/>
  <c r="M102" i="4"/>
  <c r="M98" i="4" s="1"/>
  <c r="M96" i="12"/>
  <c r="M157" i="4" s="1"/>
  <c r="K134" i="4"/>
  <c r="K51" i="4"/>
  <c r="Q154" i="4"/>
  <c r="N102" i="4"/>
  <c r="N98" i="4" s="1"/>
  <c r="N96" i="12"/>
  <c r="N157" i="4" s="1"/>
  <c r="P167" i="4"/>
  <c r="M153" i="4" l="1"/>
  <c r="E153" i="4"/>
  <c r="S153" i="4"/>
  <c r="V153" i="4"/>
  <c r="K153" i="4"/>
  <c r="C153" i="4"/>
  <c r="J153" i="4"/>
  <c r="U153" i="4"/>
  <c r="B153" i="4"/>
  <c r="W153" i="4"/>
  <c r="N153" i="4"/>
  <c r="F153" i="4"/>
  <c r="G153" i="4"/>
  <c r="O153" i="4"/>
  <c r="R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<sst xmlns="http://schemas.openxmlformats.org/spreadsheetml/2006/main" count="8364" uniqueCount="3249">
  <si>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</si>
  <si>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</si>
  <si>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</si>
  <si>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</si>
  <si>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</si>
  <si>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</si>
  <si>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</si>
  <si>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</si>
  <si>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</si>
  <si>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</si>
  <si>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HR</t>
  </si>
  <si>
    <t>Croatia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</si>
  <si>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</si>
  <si>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</si>
  <si>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</si>
  <si>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</si>
  <si>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</si>
  <si>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</si>
  <si>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</si>
  <si>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</si>
  <si>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</si>
  <si>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</si>
  <si>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</si>
  <si>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</si>
  <si>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</si>
  <si>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</si>
  <si>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</si>
  <si>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</si>
  <si>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</si>
  <si>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</si>
  <si>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</si>
  <si>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</si>
  <si>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</si>
  <si>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</si>
  <si>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</si>
  <si>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</si>
  <si>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</si>
  <si>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</si>
  <si>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</si>
  <si>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</si>
  <si>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</si>
  <si>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</si>
  <si>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</si>
  <si>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</si>
  <si>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</si>
  <si>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</si>
  <si>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</si>
  <si>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</si>
  <si>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</si>
  <si>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</si>
  <si>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</si>
  <si>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</si>
  <si>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</si>
  <si>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</si>
  <si>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</si>
  <si>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</si>
  <si>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</si>
  <si>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</si>
  <si>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</si>
  <si>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</si>
  <si>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</si>
  <si>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</si>
  <si>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</si>
  <si>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</si>
  <si>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</si>
  <si>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</si>
  <si>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</si>
  <si>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</si>
  <si>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</si>
  <si>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</si>
  <si>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</si>
  <si>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</si>
  <si>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</si>
  <si>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</si>
  <si>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</si>
  <si>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</si>
  <si>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</si>
  <si>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</si>
  <si>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</si>
  <si>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</si>
  <si>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</si>
  <si>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</si>
  <si>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</si>
  <si>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</si>
  <si>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</si>
  <si>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</si>
  <si>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</si>
  <si>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</si>
  <si>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</si>
  <si>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</si>
  <si>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</si>
  <si>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</si>
  <si>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</si>
  <si>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</si>
  <si>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</si>
  <si>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</si>
  <si>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</si>
  <si>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</si>
  <si>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</si>
  <si>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</si>
  <si>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</si>
  <si>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</si>
  <si>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</si>
  <si>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</si>
  <si>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</si>
  <si>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</si>
  <si>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</si>
  <si>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</si>
  <si>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</si>
  <si>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</si>
  <si>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</si>
  <si>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</si>
  <si>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PROCESS_EMI.ktCO2.HR.NSI.TOTAL</t>
  </si>
  <si>
    <t>Market shares of CO2 emissions (%)</t>
  </si>
  <si>
    <t>VA.Meuro2015.HR.ISI.BF_BOF</t>
  </si>
  <si>
    <t>VA.Meuro2015.HR.ISI.EAF</t>
  </si>
  <si>
    <t>Physical output (kt steel)</t>
  </si>
  <si>
    <t>OUTPUT.kt.HR.ISI.BF_BOF</t>
  </si>
  <si>
    <t>OUTPUT.kt.HR.ISI.EAF</t>
  </si>
  <si>
    <t>Installed capacity (kt steel production)</t>
  </si>
  <si>
    <t>CAP.kt.HR.ISI.BF_BOF</t>
  </si>
  <si>
    <t>CAP.kt.HR.ISI.EAF</t>
  </si>
  <si>
    <t>Capacity investment (kt steel production)</t>
  </si>
  <si>
    <t>NEWCAP.kt.HR.ISI.BF_BOF</t>
  </si>
  <si>
    <t>NEWCAP.kt.HR.ISI.EAF</t>
  </si>
  <si>
    <t>Decommissioned capacity (kt steel production)</t>
  </si>
  <si>
    <t>Idle capacity (kt steel production)</t>
  </si>
  <si>
    <t>FEC.ktoe.HR.ISI.TOTAL.TOTAL.TOTAL.TOTAL</t>
  </si>
  <si>
    <t>FEC.ktoe.HR.ISI.TOTAL.TOTAL.TOTAL.NONCOKE_SOLIDS</t>
  </si>
  <si>
    <t>FEC.ktoe.HR.ISI.TOTAL.TOTAL.TOTAL.COKE</t>
  </si>
  <si>
    <t>FEC.ktoe.HR.ISI.TOTAL.TOTAL.TOTAL.RFG</t>
  </si>
  <si>
    <t>FEC.ktoe.HR.ISI.TOTAL.TOTAL.TOTAL.LPG</t>
  </si>
  <si>
    <t>FEC.ktoe.HR.ISI.TOTAL.TOTAL.TOTAL.DIESEL</t>
  </si>
  <si>
    <t>FEC.ktoe.HR.ISI.TOTAL.TOTAL.TOTAL.RFO</t>
  </si>
  <si>
    <t>FEC.ktoe.HR.ISI.TOTAL.TOTAL.TOTAL.OTHER</t>
  </si>
  <si>
    <t>FEC.ktoe.HR.ISI.TOTAL.TOTAL.TOTAL.NG</t>
  </si>
  <si>
    <t>FEC.ktoe.HR.ISI.TOTAL.TOTAL.TOTAL.DERIVED</t>
  </si>
  <si>
    <t>FEC.ktoe.HR.ISI.TOTAL.TOTAL.TOTAL.BIOMASS_WASTE</t>
  </si>
  <si>
    <t>FEC.ktoe.HR.ISI.TOTAL.TOTAL.TOTAL.BIOGAS</t>
  </si>
  <si>
    <t>FEC.ktoe.HR.ISI.TOTAL.TOTAL.TOTAL.LIQBIO</t>
  </si>
  <si>
    <t>FEC.ktoe.HR.ISI.TOTAL.TOTAL.TOTAL.SOLAR</t>
  </si>
  <si>
    <t>FEC.ktoe.HR.ISI.TOTAL.TOTAL.TOTAL.GEO</t>
  </si>
  <si>
    <t>FEC.ktoe.HR.ISI.TOTAL.TOTAL.TOTAL.AMBIENT</t>
  </si>
  <si>
    <t>FEC.ktoe.HR.ISI.TOTAL.TOTAL.TOTAL.STEAM_DISTR</t>
  </si>
  <si>
    <t>FEC.ktoe.HR.ISI.TOTAL.TOTAL.TOTAL.ELEC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</si>
  <si>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</si>
  <si>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</si>
  <si>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</si>
  <si>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</si>
  <si>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</si>
  <si>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</si>
  <si>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</si>
  <si>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</si>
  <si>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</si>
  <si>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FEC.ktoe.HR.ISI.BF_BOF.TOTAL.TOTAL.TOTAL</t>
  </si>
  <si>
    <t>FEC.ktoe.HR.ISI.BF_BOF.LIGHT.GENERIC.ELEC</t>
  </si>
  <si>
    <t>FEC.ktoe.HR.ISI.BF_BOF.AIRCOMP.GENERIC.ELEC</t>
  </si>
  <si>
    <t>FEC.ktoe.HR.ISI.BF_BOF.MOTOR.GENERIC.ELEC</t>
  </si>
  <si>
    <t>FEC.ktoe.HR.ISI.BF_BOF.FANS.GENERIC.ELEC</t>
  </si>
  <si>
    <t>FEC.ktoe.HR.ISI.BF_BOF.LOW_ENTH.TOTAL.TOTAL</t>
  </si>
  <si>
    <t>Diesel oil and liquid biofuels</t>
  </si>
  <si>
    <t>FEC.ktoe.HR.ISI.BF_BOF.LOW_ENTH.THERM.DIESEL_LIQBIO</t>
  </si>
  <si>
    <t>Natural gas and biogas</t>
  </si>
  <si>
    <t>FEC.ktoe.HR.ISI.BF_BOF.LOW_ENTH.THERM.NG_BIOGAS</t>
  </si>
  <si>
    <t>FEC.ktoe.HR.ISI.BF_BOF.LOW_ENTH.THERM.SOLAR_GEO</t>
  </si>
  <si>
    <t>FEC.ktoe.HR.ISI.BF_BOF.LOW_ENTH.HP.AMBIENT</t>
  </si>
  <si>
    <t>FEC.ktoe.HR.ISI.BF_BOF.LOW_ENTH.THERM.ELEC</t>
  </si>
  <si>
    <t>Steel: Sinter/Pellet-making</t>
  </si>
  <si>
    <t>FEC.ktoe.HR.ISI.BF_BOF.SINTERING.TOTAL.TOTAL</t>
  </si>
  <si>
    <t>FEC.ktoe.HR.ISI.BF_BOF.SINTERING.THERM.NONCOKE_SOLIDS</t>
  </si>
  <si>
    <t>FEC.ktoe.HR.ISI.BF_BOF.SINTERING.THERM.RFO</t>
  </si>
  <si>
    <t>FEC.ktoe.HR.ISI.BF_BOF.SINTERING.THERM.NG_BIOGAS</t>
  </si>
  <si>
    <t>FEC.ktoe.HR.ISI.BF_BOF.SINTERING.THERM.DERIVED</t>
  </si>
  <si>
    <t>FEC.ktoe.HR.ISI.BF_BOF.SINTERING.THERM.ELEC</t>
  </si>
  <si>
    <t>Steel: Blast /Basic oxygen furnace</t>
  </si>
  <si>
    <t>FEC.ktoe.HR.ISI.BF_BOF.BLAST_FURNACE.TOTAL.TOTAL</t>
  </si>
  <si>
    <t>FEC.ktoe.HR.ISI.BF_BOF.BLAST_FURNACE.THERM.NONCOKE_SOLIDS</t>
  </si>
  <si>
    <t>FEC.ktoe.HR.ISI.BF_BOF.BLAST_FURNACE.THERM.COKE</t>
  </si>
  <si>
    <t>FEC.ktoe.HR.ISI.BF_BOF.BLAST_FURNACE.THERM.RFO</t>
  </si>
  <si>
    <t>FEC.ktoe.HR.ISI.BF_BOF.BLAST_FURNACE.THERM.NG_BIOGAS</t>
  </si>
  <si>
    <t>FEC.ktoe.HR.ISI.BF_BOF.BLAST_FURNACE.THERM.DERIVED</t>
  </si>
  <si>
    <t>Steel: Furnaces, refining and rolling</t>
  </si>
  <si>
    <t>FEC.ktoe.HR.ISI.BF_BOF.REFINING.TOTAL.TOTAL</t>
  </si>
  <si>
    <t>Steel: Furnaces, refining and rolling - Thermal</t>
  </si>
  <si>
    <t>FEC.ktoe.HR.ISI.BF_BOF.REFINING.THERM.TOTAL</t>
  </si>
  <si>
    <t>FEC.ktoe.HR.ISI.BF_BOF.REFINING.THERM.LPG</t>
  </si>
  <si>
    <t>FEC.ktoe.HR.ISI.BF_BOF.REFINING.THERM.DIESEL_LIQBIO</t>
  </si>
  <si>
    <t>FEC.ktoe.HR.ISI.BF_BOF.REFINING.THERM.RFO</t>
  </si>
  <si>
    <t>FEC.ktoe.HR.ISI.BF_BOF.REFINING.THERM.NG_BIOGAS</t>
  </si>
  <si>
    <t>Steel: Furnaces, refining and rolling - Electric</t>
  </si>
  <si>
    <t>FEC.ktoe.HR.ISI.BF_BOF.REFINING.ELEC.ELEC</t>
  </si>
  <si>
    <t>Steel: Product finishing</t>
  </si>
  <si>
    <t>Steel: Product finishing - Thermal</t>
  </si>
  <si>
    <t>FEC.ktoe.HR.ISI.BF_BOF.FINISHING.THERM.TOTAL</t>
  </si>
  <si>
    <t>FEC.ktoe.HR.ISI.BF_BOF.FINISHING.THERM.LPG</t>
  </si>
  <si>
    <t>FEC.ktoe.HR.ISI.BF_BOF.FINISHING.THERM.DIESEL_LIQBIO</t>
  </si>
  <si>
    <t>FEC.ktoe.HR.ISI.BF_BOF.FINISHING.THERM.NG_BIOGAS</t>
  </si>
  <si>
    <t>Steel: Product finishing - Steam</t>
  </si>
  <si>
    <t>FEC.ktoe.HR.ISI.BF_BOF.FINISHING_STEAM.TOTAL.TOTAL</t>
  </si>
  <si>
    <t>FEC.ktoe.HR.ISI.BF_BOF.FINISHING_STEAM.STEAM.NONCOKE_SOLIDS</t>
  </si>
  <si>
    <t>FEC.ktoe.HR.ISI.BF_BOF.FINISHING_STEAM.STEAM.RFG</t>
  </si>
  <si>
    <t>FEC.ktoe.HR.ISI.BF_BOF.FINISHING_STEAM.STEAM.LPG</t>
  </si>
  <si>
    <t>FEC.ktoe.HR.ISI.BF_BOF.FINISHING_STEAM.STEAM.DIESEL_LIQBIO</t>
  </si>
  <si>
    <t>FEC.ktoe.HR.ISI.BF_BOF.FINISHING_STEAM.STEAM.RFO</t>
  </si>
  <si>
    <t>FEC.ktoe.HR.ISI.BF_BOF.FINISHING_STEAM.STEAM.OTHER</t>
  </si>
  <si>
    <t>FEC.ktoe.HR.ISI.BF_BOF.FINISHING_STEAM.STEAM.NG_BIOGAS</t>
  </si>
  <si>
    <t>FEC.ktoe.HR.ISI.BF_BOF.FINISHING_STEAM.STEAM.DERIVED</t>
  </si>
  <si>
    <t>FEC.ktoe.HR.ISI.BF_BOF.FINISHING_STEAM.STEAM.BIOMASS_WASTE</t>
  </si>
  <si>
    <t>FEC.ktoe.HR.ISI.BF_BOF.FINISHING_STEAM.STEAM.STEAM_DISTR</t>
  </si>
  <si>
    <t>Steel: Product finishing - Electric</t>
  </si>
  <si>
    <t>FEC.ktoe.HR.ISI.BF_BOF.FINISHING.ELEC.ELEC</t>
  </si>
  <si>
    <t>FEC.ktoe.HR.ISI.EAF.TOTAL.TOTAL.TOTAL</t>
  </si>
  <si>
    <t>FEC.ktoe.HR.ISI.EAF.LIGHT.GENERIC.ELEC</t>
  </si>
  <si>
    <t>FEC.ktoe.HR.ISI.EAF.AIRCOMP.GENERIC.ELEC</t>
  </si>
  <si>
    <t>FEC.ktoe.HR.ISI.EAF.MOTOR.GENERIC.ELEC</t>
  </si>
  <si>
    <t>FEC.ktoe.HR.ISI.EAF.FANS.GENERIC.ELEC</t>
  </si>
  <si>
    <t>FEC.ktoe.HR.ISI.EAF.LOW_ENTH.TOTAL.TOTAL</t>
  </si>
  <si>
    <t>FEC.ktoe.HR.ISI.EAF.LOW_ENTH.THERM.DIESEL_LIQBIO</t>
  </si>
  <si>
    <t>FEC.ktoe.HR.ISI.EAF.LOW_ENTH.THERM.NG_BIOGAS</t>
  </si>
  <si>
    <t>FEC.ktoe.HR.ISI.EAF.LOW_ENTH.THERM.SOLAR_GEO</t>
  </si>
  <si>
    <t>FEC.ktoe.HR.ISI.EAF.LOW_ENTH.HP.AMBIENT</t>
  </si>
  <si>
    <t>FEC.ktoe.HR.ISI.EAF.LOW_ENTH.THERM.ELEC</t>
  </si>
  <si>
    <t>Steel: Smelters</t>
  </si>
  <si>
    <t>FEC.ktoe.HR.ISI.EAF.SMELTING.TOTAL.TOTAL</t>
  </si>
  <si>
    <t>FEC.ktoe.HR.ISI.EAF.SMELTING.THERM.NONCOKE_SOLIDS</t>
  </si>
  <si>
    <t>FEC.ktoe.HR.ISI.EAF.SMELTING.THERM.RFO</t>
  </si>
  <si>
    <t>FEC.ktoe.HR.ISI.EAF.SMELTING.THERM.NG_BIOGAS</t>
  </si>
  <si>
    <t>FEC.ktoe.HR.ISI.EAF.SMELTING.THERM.DERIVED</t>
  </si>
  <si>
    <t>Steel: Electric arc</t>
  </si>
  <si>
    <t>FEC.ktoe.HR.ISI.EAF.ARC_FURNACE.ELEC.ELEC</t>
  </si>
  <si>
    <t>FEC.ktoe.HR.ISI.EAF.REFINING.TOTAL.TOTAL</t>
  </si>
  <si>
    <t>FEC.ktoe.HR.ISI.EAF.REFINING.THERM.TOTAL</t>
  </si>
  <si>
    <t>FEC.ktoe.HR.ISI.EAF.REFINING.THERM.LPG</t>
  </si>
  <si>
    <t>FEC.ktoe.HR.ISI.EAF.REFINING.THERM.DIESEL_LIQBIO</t>
  </si>
  <si>
    <t>FEC.ktoe.HR.ISI.EAF.REFINING.THERM.RFO</t>
  </si>
  <si>
    <t>FEC.ktoe.HR.ISI.EAF.REFINING.THERM.NG_BIOGAS</t>
  </si>
  <si>
    <t>FEC.ktoe.HR.ISI.EAF.REFINING.ELEC.ELEC</t>
  </si>
  <si>
    <t>FEC.ktoe.HR.ISI.EAF.FINISHING.THERM.TOTAL</t>
  </si>
  <si>
    <t>FEC.ktoe.HR.ISI.EAF.FINISHING.THERM.LPG</t>
  </si>
  <si>
    <t>FEC.ktoe.HR.ISI.EAF.FINISHING.THERM.DIESEL_LIQBIO</t>
  </si>
  <si>
    <t>FEC.ktoe.HR.ISI.EAF.FINISHING.THERM.NG_BIOGAS</t>
  </si>
  <si>
    <t>FEC.ktoe.HR.ISI.EAF.FINISHING_STEAM.TOTAL.TOTAL</t>
  </si>
  <si>
    <t>FEC.ktoe.HR.ISI.EAF.FINISHING_STEAM.STEAM.NONCOKE_SOLIDS</t>
  </si>
  <si>
    <t>FEC.ktoe.HR.ISI.EAF.FINISHING_STEAM.STEAM.RFG</t>
  </si>
  <si>
    <t>FEC.ktoe.HR.ISI.EAF.FINISHING_STEAM.STEAM.LPG</t>
  </si>
  <si>
    <t>FEC.ktoe.HR.ISI.EAF.FINISHING_STEAM.STEAM.DIESEL_LIQBIO</t>
  </si>
  <si>
    <t>FEC.ktoe.HR.ISI.EAF.FINISHING_STEAM.STEAM.RFO</t>
  </si>
  <si>
    <t>FEC.ktoe.HR.ISI.EAF.FINISHING_STEAM.STEAM.OTHER</t>
  </si>
  <si>
    <t>FEC.ktoe.HR.ISI.EAF.FINISHING_STEAM.STEAM.NG_BIOGAS</t>
  </si>
  <si>
    <t>FEC.ktoe.HR.ISI.EAF.FINISHING_STEAM.STEAM.DERIVED</t>
  </si>
  <si>
    <t>FEC.ktoe.HR.ISI.EAF.FINISHING_STEAM.STEAM.BIOMASS_WASTE</t>
  </si>
  <si>
    <t>FEC.ktoe.HR.ISI.EAF.FINISHING_STEAM.STEAM.STEAM_DISTR</t>
  </si>
  <si>
    <t>FEC.ktoe.HR.ISI.EAF.FINISHING.ELEC.ELEC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</si>
  <si>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</si>
  <si>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</si>
  <si>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</si>
  <si>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UED.ktoe.HR.ISI.BF_BOF.TOTAL.TOTAL.TOTAL</t>
  </si>
  <si>
    <t>UED.ktoe.HR.ISI.BF_BOF.LIGHT.GENERIC.ELEC</t>
  </si>
  <si>
    <t>UED.ktoe.HR.ISI.BF_BOF.AIRCOMP.GENERIC.ELEC</t>
  </si>
  <si>
    <t>UED.ktoe.HR.ISI.BF_BOF.MOTOR.GENERIC.ELEC</t>
  </si>
  <si>
    <t>UED.ktoe.HR.ISI.BF_BOF.FANS.GENERIC.ELEC</t>
  </si>
  <si>
    <t>UED.ktoe.HR.ISI.BF_BOF.LOW_ENTH.TOTAL.TOTAL</t>
  </si>
  <si>
    <t>UED.ktoe.HR.ISI.BF_BOF.LOW_ENTH.THERM.DIESEL_LIQBIO</t>
  </si>
  <si>
    <t>UED.ktoe.HR.ISI.BF_BOF.LOW_ENTH.THERM.NG_BIOGAS</t>
  </si>
  <si>
    <t>UED.ktoe.HR.ISI.BF_BOF.LOW_ENTH.THERM.SOLAR_GEO</t>
  </si>
  <si>
    <t>UED.ktoe.HR.ISI.BF_BOF.LOW_ENTH.HP.AMBIENT</t>
  </si>
  <si>
    <t>UED.ktoe.HR.ISI.BF_BOF.LOW_ENTH.THERM.ELEC</t>
  </si>
  <si>
    <t>UED.ktoe.HR.ISI.BF_BOF.SINTERING.TOTAL.TOTAL</t>
  </si>
  <si>
    <t>UED.ktoe.HR.ISI.BF_BOF.SINTERING.THERM.NONCOKE_SOLIDS</t>
  </si>
  <si>
    <t>UED.ktoe.HR.ISI.BF_BOF.SINTERING.THERM.RFO</t>
  </si>
  <si>
    <t>UED.ktoe.HR.ISI.BF_BOF.SINTERING.THERM.NG_BIOGAS</t>
  </si>
  <si>
    <t>UED.ktoe.HR.ISI.BF_BOF.SINTERING.THERM.DERIVED</t>
  </si>
  <si>
    <t>UED.ktoe.HR.ISI.BF_BOF.SINTERING.THERM.ELEC</t>
  </si>
  <si>
    <t>UED.ktoe.HR.ISI.BF_BOF.BLAST_FURNACE.TOTAL.TOTAL</t>
  </si>
  <si>
    <t>UED.ktoe.HR.ISI.BF_BOF.BLAST_FURNACE.THERM.NONCOKE_SOLIDS</t>
  </si>
  <si>
    <t>UED.ktoe.HR.ISI.BF_BOF.BLAST_FURNACE.THERM.COKE</t>
  </si>
  <si>
    <t>UED.ktoe.HR.ISI.BF_BOF.BLAST_FURNACE.THERM.RFO</t>
  </si>
  <si>
    <t>UED.ktoe.HR.ISI.BF_BOF.BLAST_FURNACE.THERM.NG_BIOGAS</t>
  </si>
  <si>
    <t>UED.ktoe.HR.ISI.BF_BOF.BLAST_FURNACE.THERM.DERIVED</t>
  </si>
  <si>
    <t>UED.ktoe.HR.ISI.BF_BOF.REFINING.TOTAL.TOTAL</t>
  </si>
  <si>
    <t>UED.ktoe.HR.ISI.BF_BOF.REFINING.THERM.TOTAL</t>
  </si>
  <si>
    <t>UED.ktoe.HR.ISI.BF_BOF.REFINING.THERM.LPG</t>
  </si>
  <si>
    <t>UED.ktoe.HR.ISI.BF_BOF.REFINING.THERM.DIESEL_LIQBIO</t>
  </si>
  <si>
    <t>UED.ktoe.HR.ISI.BF_BOF.REFINING.THERM.RFO</t>
  </si>
  <si>
    <t>UED.ktoe.HR.ISI.BF_BOF.REFINING.THERM.NG_BIOGAS</t>
  </si>
  <si>
    <t>UED.ktoe.HR.ISI.BF_BOF.REFINING.ELEC.ELEC</t>
  </si>
  <si>
    <t>UED.ktoe.HR.ISI.BF_BOF.FINISHING.THERM.TOTAL</t>
  </si>
  <si>
    <t>UED.ktoe.HR.ISI.BF_BOF.FINISHING.THERM.LPG</t>
  </si>
  <si>
    <t>UED.ktoe.HR.ISI.BF_BOF.FINISHING.THERM.DIESEL_LIQBIO</t>
  </si>
  <si>
    <t>UED.ktoe.HR.ISI.BF_BOF.FINISHING.THERM.NG_BIOGAS</t>
  </si>
  <si>
    <t>UED.ktoe.HR.ISI.BF_BOF.FINISHING_STEAM.TOTAL.TOTAL</t>
  </si>
  <si>
    <t>UED.ktoe.HR.ISI.BF_BOF.FINISHING_STEAM.STEAM.NONCOKE_SOLIDS</t>
  </si>
  <si>
    <t>UED.ktoe.HR.ISI.BF_BOF.FINISHING_STEAM.STEAM.RFG</t>
  </si>
  <si>
    <t>UED.ktoe.HR.ISI.BF_BOF.FINISHING_STEAM.STEAM.LPG</t>
  </si>
  <si>
    <t>UED.ktoe.HR.ISI.BF_BOF.FINISHING_STEAM.STEAM.DIESEL_LIQBIO</t>
  </si>
  <si>
    <t>UED.ktoe.HR.ISI.BF_BOF.FINISHING_STEAM.STEAM.RFO</t>
  </si>
  <si>
    <t>UED.ktoe.HR.ISI.BF_BOF.FINISHING_STEAM.STEAM.OTHER</t>
  </si>
  <si>
    <t>UED.ktoe.HR.ISI.BF_BOF.FINISHING_STEAM.STEAM.NG_BIOGAS</t>
  </si>
  <si>
    <t>UED.ktoe.HR.ISI.BF_BOF.FINISHING_STEAM.STEAM.DERIVED</t>
  </si>
  <si>
    <t>UED.ktoe.HR.ISI.BF_BOF.FINISHING_STEAM.STEAM.BIOMASS_WASTE</t>
  </si>
  <si>
    <t>UED.ktoe.HR.ISI.BF_BOF.FINISHING_STEAM.STEAM.STEAM_DISTR</t>
  </si>
  <si>
    <t>UED.ktoe.HR.ISI.BF_BOF.FINISHING.ELEC.ELEC</t>
  </si>
  <si>
    <t>UED.ktoe.HR.ISI.EAF.TOTAL.TOTAL.TOTAL</t>
  </si>
  <si>
    <t>UED.ktoe.HR.ISI.EAF.LIGHT.GENERIC.ELEC</t>
  </si>
  <si>
    <t>UED.ktoe.HR.ISI.EAF.AIRCOMP.GENERIC.ELEC</t>
  </si>
  <si>
    <t>UED.ktoe.HR.ISI.EAF.MOTOR.GENERIC.ELEC</t>
  </si>
  <si>
    <t>UED.ktoe.HR.ISI.EAF.FANS.GENERIC.ELEC</t>
  </si>
  <si>
    <t>UED.ktoe.HR.ISI.EAF.LOW_ENTH.TOTAL.TOTAL</t>
  </si>
  <si>
    <t>UED.ktoe.HR.ISI.EAF.LOW_ENTH.THERM.DIESEL_LIQBIO</t>
  </si>
  <si>
    <t>UED.ktoe.HR.ISI.EAF.LOW_ENTH.THERM.NG_BIOGAS</t>
  </si>
  <si>
    <t>UED.ktoe.HR.ISI.EAF.LOW_ENTH.THERM.SOLAR_GEO</t>
  </si>
  <si>
    <t>UED.ktoe.HR.ISI.EAF.LOW_ENTH.HP.AMBIENT</t>
  </si>
  <si>
    <t>UED.ktoe.HR.ISI.EAF.LOW_ENTH.THERM.ELEC</t>
  </si>
  <si>
    <t>UED.ktoe.HR.ISI.EAF.SMELTING.TOTAL.TOTAL</t>
  </si>
  <si>
    <t>UED.ktoe.HR.ISI.EAF.SMELTING.THERM.NONCOKE_SOLIDS</t>
  </si>
  <si>
    <t>UED.ktoe.HR.ISI.EAF.SMELTING.THERM.RFO</t>
  </si>
  <si>
    <t>UED.ktoe.HR.ISI.EAF.SMELTING.THERM.NG_BIOGAS</t>
  </si>
  <si>
    <t>UED.ktoe.HR.ISI.EAF.SMELTING.THERM.DERIVED</t>
  </si>
  <si>
    <t>UED.ktoe.HR.ISI.EAF.ARC_FURNACE.ELEC.ELEC</t>
  </si>
  <si>
    <t>UED.ktoe.HR.ISI.EAF.REFINING.TOTAL.TOTAL</t>
  </si>
  <si>
    <t>UED.ktoe.HR.ISI.EAF.REFINING.THERM.TOTAL</t>
  </si>
  <si>
    <t>UED.ktoe.HR.ISI.EAF.REFINING.THERM.LPG</t>
  </si>
  <si>
    <t>UED.ktoe.HR.ISI.EAF.REFINING.THERM.DIESEL_LIQBIO</t>
  </si>
  <si>
    <t>UED.ktoe.HR.ISI.EAF.REFINING.THERM.RFO</t>
  </si>
  <si>
    <t>UED.ktoe.HR.ISI.EAF.REFINING.THERM.NG_BIOGAS</t>
  </si>
  <si>
    <t>UED.ktoe.HR.ISI.EAF.REFINING.ELEC.ELEC</t>
  </si>
  <si>
    <t>UED.ktoe.HR.ISI.EAF.FINISHING.THERM.TOTAL</t>
  </si>
  <si>
    <t>UED.ktoe.HR.ISI.EAF.FINISHING.THERM.LPG</t>
  </si>
  <si>
    <t>UED.ktoe.HR.ISI.EAF.FINISHING.THERM.DIESEL_LIQBIO</t>
  </si>
  <si>
    <t>UED.ktoe.HR.ISI.EAF.FINISHING.THERM.NG_BIOGAS</t>
  </si>
  <si>
    <t>UED.ktoe.HR.ISI.EAF.FINISHING_STEAM.TOTAL.TOTAL</t>
  </si>
  <si>
    <t>UED.ktoe.HR.ISI.EAF.FINISHING_STEAM.STEAM.NONCOKE_SOLIDS</t>
  </si>
  <si>
    <t>UED.ktoe.HR.ISI.EAF.FINISHING_STEAM.STEAM.RFG</t>
  </si>
  <si>
    <t>UED.ktoe.HR.ISI.EAF.FINISHING_STEAM.STEAM.LPG</t>
  </si>
  <si>
    <t>UED.ktoe.HR.ISI.EAF.FINISHING_STEAM.STEAM.DIESEL_LIQBIO</t>
  </si>
  <si>
    <t>UED.ktoe.HR.ISI.EAF.FINISHING_STEAM.STEAM.RFO</t>
  </si>
  <si>
    <t>UED.ktoe.HR.ISI.EAF.FINISHING_STEAM.STEAM.OTHER</t>
  </si>
  <si>
    <t>UED.ktoe.HR.ISI.EAF.FINISHING_STEAM.STEAM.NG_BIOGAS</t>
  </si>
  <si>
    <t>UED.ktoe.HR.ISI.EAF.FINISHING_STEAM.STEAM.DERIVED</t>
  </si>
  <si>
    <t>UED.ktoe.HR.ISI.EAF.FINISHING_STEAM.STEAM.BIOMASS_WASTE</t>
  </si>
  <si>
    <t>UED.ktoe.HR.ISI.EAF.FINISHING_STEAM.STEAM.STEAM_DISTR</t>
  </si>
  <si>
    <t>UED.ktoe.HR.ISI.EAF.FINISHING.ELEC.ELEC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</si>
  <si>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</si>
  <si>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</si>
  <si>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</si>
  <si>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FUEL_EMI.ktCO2.HR.ISI.BF_BOF.LIGHT.GENERIC.ELEC</t>
  </si>
  <si>
    <t>FUEL_EMI.ktCO2.HR.ISI.BF_BOF.AIRCOMP.GENERIC.ELEC</t>
  </si>
  <si>
    <t>FUEL_EMI.ktCO2.HR.ISI.BF_BOF.MOTOR.GENERIC.ELEC</t>
  </si>
  <si>
    <t>FUEL_EMI.ktCO2.HR.ISI.BF_BOF.FANS.GENERIC.ELEC</t>
  </si>
  <si>
    <t>FUEL_EMI.ktCO2.HR.ISI.BF_BOF.LOW_ENTH.TOTAL.TOTAL</t>
  </si>
  <si>
    <t>FUEL_EMI.ktCO2.HR.ISI.BF_BOF.LOW_ENTH.THERM.DIESEL_LIQBIO</t>
  </si>
  <si>
    <t>FUEL_EMI.ktCO2.HR.ISI.BF_BOF.LOW_ENTH.THERM.NG_BIOGAS</t>
  </si>
  <si>
    <t>FUEL_EMI.ktCO2.HR.ISI.BF_BOF.LOW_ENTH.THERM.SOLAR_GEO</t>
  </si>
  <si>
    <t>FUEL_EMI.ktCO2.HR.ISI.BF_BOF.LOW_ENTH.HP.AMBIENT</t>
  </si>
  <si>
    <t>FUEL_EMI.ktCO2.HR.ISI.BF_BOF.LOW_ENTH.THERM.ELEC</t>
  </si>
  <si>
    <t>FUEL_EMI.ktCO2.HR.ISI.BF_BOF.SINTERING.TOTAL.TOTAL</t>
  </si>
  <si>
    <t>FUEL_EMI.ktCO2.HR.ISI.BF_BOF.SINTERING.THERM.NONCOKE_SOLIDS</t>
  </si>
  <si>
    <t>FUEL_EMI.ktCO2.HR.ISI.BF_BOF.SINTERING.THERM.RFO</t>
  </si>
  <si>
    <t>FUEL_EMI.ktCO2.HR.ISI.BF_BOF.SINTERING.THERM.NG_BIOGAS</t>
  </si>
  <si>
    <t>FUEL_EMI.ktCO2.HR.ISI.BF_BOF.SINTERING.THERM.DERIVED</t>
  </si>
  <si>
    <t>FUEL_EMI.ktCO2.HR.ISI.BF_BOF.SINTERING.THERM.ELEC</t>
  </si>
  <si>
    <t>FUEL_EMI.ktCO2.HR.ISI.BF_BOF.BLAST_FURNACE.TOTAL.TOTAL</t>
  </si>
  <si>
    <t>FUEL_EMI.ktCO2.HR.ISI.BF_BOF.BLAST_FURNACE.THERM.NONCOKE_SOLIDS</t>
  </si>
  <si>
    <t>FUEL_EMI.ktCO2.HR.ISI.BF_BOF.BLAST_FURNACE.THERM.COKE</t>
  </si>
  <si>
    <t>FUEL_EMI.ktCO2.HR.ISI.BF_BOF.BLAST_FURNACE.THERM.RFO</t>
  </si>
  <si>
    <t>FUEL_EMI.ktCO2.HR.ISI.BF_BOF.BLAST_FURNACE.THERM.NG_BIOGAS</t>
  </si>
  <si>
    <t>FUEL_EMI.ktCO2.HR.ISI.BF_BOF.BLAST_FURNACE.THERM.DERIVED</t>
  </si>
  <si>
    <t>FUEL_EMI.ktCO2.HR.ISI.BF_BOF.REFINING.TOTAL.TOTAL</t>
  </si>
  <si>
    <t>FUEL_EMI.ktCO2.HR.ISI.BF_BOF.REFINING.THERM.TOTAL</t>
  </si>
  <si>
    <t>FUEL_EMI.ktCO2.HR.ISI.BF_BOF.REFINING.THERM.LPG</t>
  </si>
  <si>
    <t>FUEL_EMI.ktCO2.HR.ISI.BF_BOF.REFINING.THERM.DIESEL_LIQBIO</t>
  </si>
  <si>
    <t>FUEL_EMI.ktCO2.HR.ISI.BF_BOF.REFINING.THERM.RFO</t>
  </si>
  <si>
    <t>FUEL_EMI.ktCO2.HR.ISI.BF_BOF.REFINING.THERM.NG_BIOGAS</t>
  </si>
  <si>
    <t>FUEL_EMI.ktCO2.HR.ISI.BF_BOF.REFINING.ELEC.ELEC</t>
  </si>
  <si>
    <t>FUEL_EMI.ktCO2.HR.ISI.BF_BOF.FINISHING.THERM.TOTAL</t>
  </si>
  <si>
    <t>FUEL_EMI.ktCO2.HR.ISI.BF_BOF.FINISHING.THERM.LPG</t>
  </si>
  <si>
    <t>FUEL_EMI.ktCO2.HR.ISI.BF_BOF.FINISHING.THERM.DIESEL_LIQBIO</t>
  </si>
  <si>
    <t>FUEL_EMI.ktCO2.HR.ISI.BF_BOF.FINISHING.THERM.NG_BIOGAS</t>
  </si>
  <si>
    <t>FUEL_EMI.ktCO2.HR.ISI.BF_BOF.FINISHING_STEAM.TOTAL.TOTAL</t>
  </si>
  <si>
    <t>FUEL_EMI.ktCO2.HR.ISI.BF_BOF.FINISHING_STEAM.STEAM.NONCOKE_SOLIDS</t>
  </si>
  <si>
    <t>FUEL_EMI.ktCO2.HR.ISI.BF_BOF.FINISHING_STEAM.STEAM.RFG</t>
  </si>
  <si>
    <t>FUEL_EMI.ktCO2.HR.ISI.BF_BOF.FINISHING_STEAM.STEAM.LPG</t>
  </si>
  <si>
    <t>FUEL_EMI.ktCO2.HR.ISI.BF_BOF.FINISHING_STEAM.STEAM.DIESEL_LIQBIO</t>
  </si>
  <si>
    <t>FUEL_EMI.ktCO2.HR.ISI.BF_BOF.FINISHING_STEAM.STEAM.RFO</t>
  </si>
  <si>
    <t>FUEL_EMI.ktCO2.HR.ISI.BF_BOF.FINISHING_STEAM.STEAM.OTHER</t>
  </si>
  <si>
    <t>FUEL_EMI.ktCO2.HR.ISI.BF_BOF.FINISHING_STEAM.STEAM.NG_BIOGAS</t>
  </si>
  <si>
    <t>FUEL_EMI.ktCO2.HR.ISI.BF_BOF.FINISHING_STEAM.STEAM.DERIVED</t>
  </si>
  <si>
    <t>FUEL_EMI.ktCO2.HR.ISI.BF_BOF.FINISHING_STEAM.STEAM.BIOMASS_WASTE</t>
  </si>
  <si>
    <t>FUEL_EMI.ktCO2.HR.ISI.BF_BOF.FINISHING_STEAM.STEAM.STEAM_DISTR</t>
  </si>
  <si>
    <t>FUEL_EMI.ktCO2.HR.ISI.BF_BOF.FINISHING.ELEC.ELEC</t>
  </si>
  <si>
    <t>PROCESS_EMI.ktCO2.HR.ISI.BF_BOF</t>
  </si>
  <si>
    <t>FUEL_EMI.ktCO2.HR.ISI.EAF.LIGHT.GENERIC.ELEC</t>
  </si>
  <si>
    <t>FUEL_EMI.ktCO2.HR.ISI.EAF.AIRCOMP.GENERIC.ELEC</t>
  </si>
  <si>
    <t>FUEL_EMI.ktCO2.HR.ISI.EAF.MOTOR.GENERIC.ELEC</t>
  </si>
  <si>
    <t>FUEL_EMI.ktCO2.HR.ISI.EAF.FANS.GENERIC.ELEC</t>
  </si>
  <si>
    <t>FUEL_EMI.ktCO2.HR.ISI.EAF.LOW_ENTH.TOTAL.TOTAL</t>
  </si>
  <si>
    <t>FUEL_EMI.ktCO2.HR.ISI.EAF.LOW_ENTH.THERM.DIESEL_LIQBIO</t>
  </si>
  <si>
    <t>FUEL_EMI.ktCO2.HR.ISI.EAF.LOW_ENTH.THERM.NG_BIOGAS</t>
  </si>
  <si>
    <t>FUEL_EMI.ktCO2.HR.ISI.EAF.LOW_ENTH.THERM.SOLAR_GEO</t>
  </si>
  <si>
    <t>FUEL_EMI.ktCO2.HR.ISI.EAF.LOW_ENTH.HP.AMBIENT</t>
  </si>
  <si>
    <t>FUEL_EMI.ktCO2.HR.ISI.EAF.LOW_ENTH.THERM.ELEC</t>
  </si>
  <si>
    <t>FUEL_EMI.ktCO2.HR.ISI.EAF.SMELTING.TOTAL.TOTAL</t>
  </si>
  <si>
    <t>FUEL_EMI.ktCO2.HR.ISI.EAF.SMELTING.THERM.NONCOKE_SOLIDS</t>
  </si>
  <si>
    <t>FUEL_EMI.ktCO2.HR.ISI.EAF.SMELTING.THERM.RFO</t>
  </si>
  <si>
    <t>FUEL_EMI.ktCO2.HR.ISI.EAF.SMELTING.THERM.NG_BIOGAS</t>
  </si>
  <si>
    <t>FUEL_EMI.ktCO2.HR.ISI.EAF.SMELTING.THERM.DERIVED</t>
  </si>
  <si>
    <t>FUEL_EMI.ktCO2.HR.ISI.EAF.ARC_FURNACE.ELEC.ELEC</t>
  </si>
  <si>
    <t>FUEL_EMI.ktCO2.HR.ISI.EAF.REFINING.TOTAL.TOTAL</t>
  </si>
  <si>
    <t>FUEL_EMI.ktCO2.HR.ISI.EAF.REFINING.THERM.TOTAL</t>
  </si>
  <si>
    <t>FUEL_EMI.ktCO2.HR.ISI.EAF.REFINING.THERM.LPG</t>
  </si>
  <si>
    <t>FUEL_EMI.ktCO2.HR.ISI.EAF.REFINING.THERM.DIESEL_LIQBIO</t>
  </si>
  <si>
    <t>FUEL_EMI.ktCO2.HR.ISI.EAF.REFINING.THERM.RFO</t>
  </si>
  <si>
    <t>FUEL_EMI.ktCO2.HR.ISI.EAF.REFINING.THERM.NG_BIOGAS</t>
  </si>
  <si>
    <t>FUEL_EMI.ktCO2.HR.ISI.EAF.REFINING.ELEC.ELEC</t>
  </si>
  <si>
    <t>FUEL_EMI.ktCO2.HR.ISI.EAF.FINISHING.THERM.TOTAL</t>
  </si>
  <si>
    <t>FUEL_EMI.ktCO2.HR.ISI.EAF.FINISHING.THERM.LPG</t>
  </si>
  <si>
    <t>FUEL_EMI.ktCO2.HR.ISI.EAF.FINISHING.THERM.DIESEL_LIQBIO</t>
  </si>
  <si>
    <t>FUEL_EMI.ktCO2.HR.ISI.EAF.FINISHING.THERM.NG_BIOGAS</t>
  </si>
  <si>
    <t>FUEL_EMI.ktCO2.HR.ISI.EAF.FINISHING_STEAM.TOTAL.TOTAL</t>
  </si>
  <si>
    <t>FUEL_EMI.ktCO2.HR.ISI.EAF.FINISHING_STEAM.STEAM.NONCOKE_SOLIDS</t>
  </si>
  <si>
    <t>FUEL_EMI.ktCO2.HR.ISI.EAF.FINISHING_STEAM.STEAM.RFG</t>
  </si>
  <si>
    <t>FUEL_EMI.ktCO2.HR.ISI.EAF.FINISHING_STEAM.STEAM.LPG</t>
  </si>
  <si>
    <t>FUEL_EMI.ktCO2.HR.ISI.EAF.FINISHING_STEAM.STEAM.DIESEL_LIQBIO</t>
  </si>
  <si>
    <t>FUEL_EMI.ktCO2.HR.ISI.EAF.FINISHING_STEAM.STEAM.RFO</t>
  </si>
  <si>
    <t>FUEL_EMI.ktCO2.HR.ISI.EAF.FINISHING_STEAM.STEAM.OTHER</t>
  </si>
  <si>
    <t>FUEL_EMI.ktCO2.HR.ISI.EAF.FINISHING_STEAM.STEAM.NG_BIOGAS</t>
  </si>
  <si>
    <t>FUEL_EMI.ktCO2.HR.ISI.EAF.FINISHING_STEAM.STEAM.DERIVED</t>
  </si>
  <si>
    <t>FUEL_EMI.ktCO2.HR.ISI.EAF.FINISHING_STEAM.STEAM.BIOMASS_WASTE</t>
  </si>
  <si>
    <t>FUEL_EMI.ktCO2.HR.ISI.EAF.FINISHING_STEAM.STEAM.STEAM_DISTR</t>
  </si>
  <si>
    <t>FUEL_EMI.ktCO2.HR.ISI.EAF.FINISHING.ELEC.ELEC</t>
  </si>
  <si>
    <t>PROCESS_EMI.ktCO2.HR.ISI.EAF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</si>
  <si>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</si>
  <si>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</si>
  <si>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</si>
  <si>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</si>
  <si>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VA.Meuro2015.HR.NFM.ALUMINA</t>
  </si>
  <si>
    <t>VA.Meuro2015.HR.NFM.PRIM_ALU</t>
  </si>
  <si>
    <t>VA.Meuro2015.HR.NFM.SEC_ALU</t>
  </si>
  <si>
    <t>VA.Meuro2015.HR.NFM.OTHER_NFM</t>
  </si>
  <si>
    <t>Physical output (kt)</t>
  </si>
  <si>
    <t>Alumina production (kt)</t>
  </si>
  <si>
    <t>OUTPUT.kt.HR.NFM.ALUMINA</t>
  </si>
  <si>
    <t>Aluminium production (kt)</t>
  </si>
  <si>
    <t>OUTPUT.kt.HR.NFM.PRIM_ALU</t>
  </si>
  <si>
    <t>OUTPUT.kt.HR.NFM.SEC_ALU</t>
  </si>
  <si>
    <t>Other non-ferrous metals (kt lead eq.)</t>
  </si>
  <si>
    <t>OUTPUT.kt.HR.NFM.OTHER_NFM</t>
  </si>
  <si>
    <t>Installed capacity (kt production)</t>
  </si>
  <si>
    <t>CAP.kt.HR.NFM.ALUMINA</t>
  </si>
  <si>
    <t>CAP.kt.HR.NFM.PRIM_ALU</t>
  </si>
  <si>
    <t>CAP.kt.HR.NFM.SEC_ALU</t>
  </si>
  <si>
    <t>CAP.kt.HR.NFM.OTHER_NFM</t>
  </si>
  <si>
    <t>Capacity investment (kt production)</t>
  </si>
  <si>
    <t>NEWCAP.kt.HR.NFM.ALUMINA</t>
  </si>
  <si>
    <t>NEWCAP.kt.HR.NFM.PRIM_ALU</t>
  </si>
  <si>
    <t>NEWCAP.kt.HR.NFM.SEC_ALU</t>
  </si>
  <si>
    <t>NEWCAP.kt.HR.NFM.OTHER_NFM</t>
  </si>
  <si>
    <t>Decommissioned capacity (kt production)</t>
  </si>
  <si>
    <t>Idle capacity (kt production)</t>
  </si>
  <si>
    <t>FEC.ktoe.HR.NFM.TOTAL.TOTAL.TOTAL.TOTAL</t>
  </si>
  <si>
    <t>FEC.ktoe.HR.NFM.TOTAL.TOTAL.TOTAL.SOLIDS</t>
  </si>
  <si>
    <t>FEC.ktoe.HR.NFM.TOTAL.TOTAL.TOTAL.RFG</t>
  </si>
  <si>
    <t>FEC.ktoe.HR.NFM.TOTAL.TOTAL.TOTAL.LPG</t>
  </si>
  <si>
    <t>FEC.ktoe.HR.NFM.TOTAL.TOTAL.TOTAL.DIESEL</t>
  </si>
  <si>
    <t>FEC.ktoe.HR.NFM.TOTAL.TOTAL.TOTAL.RFO</t>
  </si>
  <si>
    <t>FEC.ktoe.HR.NFM.TOTAL.TOTAL.TOTAL.OTHER</t>
  </si>
  <si>
    <t>FEC.ktoe.HR.NFM.TOTAL.TOTAL.TOTAL.NG</t>
  </si>
  <si>
    <t>FEC.ktoe.HR.NFM.TOTAL.TOTAL.TOTAL.DERIVED</t>
  </si>
  <si>
    <t>FEC.ktoe.HR.NFM.TOTAL.TOTAL.TOTAL.BIOMASS_WASTE</t>
  </si>
  <si>
    <t>FEC.ktoe.HR.NFM.TOTAL.TOTAL.TOTAL.BIOGAS</t>
  </si>
  <si>
    <t>FEC.ktoe.HR.NFM.TOTAL.TOTAL.TOTAL.LIQBIO</t>
  </si>
  <si>
    <t>FEC.ktoe.HR.NFM.TOTAL.TOTAL.TOTAL.SOLAR</t>
  </si>
  <si>
    <t>FEC.ktoe.HR.NFM.TOTAL.TOTAL.TOTAL.GEO</t>
  </si>
  <si>
    <t>FEC.ktoe.HR.NFM.TOTAL.TOTAL.TOTAL.AMBIENT</t>
  </si>
  <si>
    <t>FEC.ktoe.HR.NFM.TOTAL.TOTAL.TOTAL.STEAM_DISTR</t>
  </si>
  <si>
    <t>FEC.ktoe.HR.NFM.TOTAL.TOTAL.TOTAL.ELEC</t>
  </si>
  <si>
    <t>FEC.ktoe.HR.NFM.ALUMINA.TOTAL.TOTAL.TOTAL</t>
  </si>
  <si>
    <t>FEC.ktoe.HR.NFM.ALUMINA.LIGHT.GENERIC.ELEC</t>
  </si>
  <si>
    <t>FEC.ktoe.HR.NFM.ALUMINA.AIRCOMP.GENERIC.ELEC</t>
  </si>
  <si>
    <t>FEC.ktoe.HR.NFM.ALUMINA.MOTOR.GENERIC.ELEC</t>
  </si>
  <si>
    <t>FEC.ktoe.HR.NFM.ALUMINA.FANS.GENERIC.ELEC</t>
  </si>
  <si>
    <t>FEC.ktoe.HR.NFM.ALUMINA.LOW_ENTH.TOTAL.TOTAL</t>
  </si>
  <si>
    <t>FEC.ktoe.HR.NFM.ALUMINA.LOW_ENTH.THERM.DIESEL_LIQBIO</t>
  </si>
  <si>
    <t>FEC.ktoe.HR.NFM.ALUMINA.LOW_ENTH.THERM.NG_BIOGAS</t>
  </si>
  <si>
    <t>FEC.ktoe.HR.NFM.ALUMINA.LOW_ENTH.THERM.SOLAR_GEO</t>
  </si>
  <si>
    <t>FEC.ktoe.HR.NFM.ALUMINA.LOW_ENTH.HP.AMBIENT</t>
  </si>
  <si>
    <t>FEC.ktoe.HR.NFM.ALUMINA.LOW_ENTH.THERM.ELEC</t>
  </si>
  <si>
    <t>Alumina production: High-enthalpy heat</t>
  </si>
  <si>
    <t>FEC.ktoe.HR.NFM.ALUMINA.A_PRODUCTION.TOTAL.TOTAL</t>
  </si>
  <si>
    <t>FEC.ktoe.HR.NFM.ALUMINA.A_PRODUCTION.STEAM.SOLIDS</t>
  </si>
  <si>
    <t>FEC.ktoe.HR.NFM.ALUMINA.A_PRODUCTION.STEAM.RFG</t>
  </si>
  <si>
    <t>FEC.ktoe.HR.NFM.ALUMINA.A_PRODUCTION.STEAM.LPG</t>
  </si>
  <si>
    <t>FEC.ktoe.HR.NFM.ALUMINA.A_PRODUCTION.STEAM.DIESEL_LIQBIO</t>
  </si>
  <si>
    <t>FEC.ktoe.HR.NFM.ALUMINA.A_PRODUCTION.STEAM.RFO</t>
  </si>
  <si>
    <t>FEC.ktoe.HR.NFM.ALUMINA.A_PRODUCTION.STEAM.OTHER</t>
  </si>
  <si>
    <t>FEC.ktoe.HR.NFM.ALUMINA.A_PRODUCTION.STEAM.NG_BIOGAS</t>
  </si>
  <si>
    <t>FEC.ktoe.HR.NFM.ALUMINA.A_PRODUCTION.STEAM.DERIVED</t>
  </si>
  <si>
    <t>FEC.ktoe.HR.NFM.ALUMINA.A_PRODUCTION.STEAM.BIOMASS_WASTE</t>
  </si>
  <si>
    <t>FEC.ktoe.HR.NFM.ALUMINA.A_PRODUCTION.STEAM.STEAM_DISTR</t>
  </si>
  <si>
    <t>Alumina production: Refining</t>
  </si>
  <si>
    <t>FEC.ktoe.HR.NFM.ALUMINA.A_REFINING.TOTAL.TOTAL</t>
  </si>
  <si>
    <t>FEC.ktoe.HR.NFM.ALUMINA.A_REFINING.THERM.LPG</t>
  </si>
  <si>
    <t>FEC.ktoe.HR.NFM.ALUMINA.A_REFINING.THERM.DIESEL_LIQBIO</t>
  </si>
  <si>
    <t>FEC.ktoe.HR.NFM.ALUMINA.A_REFINING.THERM.RFO</t>
  </si>
  <si>
    <t>FEC.ktoe.HR.NFM.ALUMINA.A_REFINING.THERM.NG_BIOGAS</t>
  </si>
  <si>
    <t>FEC.ktoe.HR.NFM.ALUMINA.A_REFINING.THERM.ELEC</t>
  </si>
  <si>
    <t>FEC.ktoe.HR.NFM.PRIM_ALU.TOTAL.TOTAL.TOTAL</t>
  </si>
  <si>
    <t>FEC.ktoe.HR.NFM.PRIM_ALU.LIGHT.GENERIC.ELEC</t>
  </si>
  <si>
    <t>FEC.ktoe.HR.NFM.PRIM_ALU.AIRCOMP.GENERIC.ELEC</t>
  </si>
  <si>
    <t>FEC.ktoe.HR.NFM.PRIM_ALU.MOTOR.GENERIC.ELEC</t>
  </si>
  <si>
    <t>FEC.ktoe.HR.NFM.PRIM_ALU.FANS.GENERIC.ELEC</t>
  </si>
  <si>
    <t>FEC.ktoe.HR.NFM.PRIM_ALU.LOW_ENTH.TOTAL.TOTAL</t>
  </si>
  <si>
    <t>FEC.ktoe.HR.NFM.PRIM_ALU.LOW_ENTH.THERM.DIESEL_LIQBIO</t>
  </si>
  <si>
    <t>FEC.ktoe.HR.NFM.PRIM_ALU.LOW_ENTH.THERM.NG_BIOGAS</t>
  </si>
  <si>
    <t>FEC.ktoe.HR.NFM.PRIM_ALU.LOW_ENTH.THERM.SOLAR_GEO</t>
  </si>
  <si>
    <t>FEC.ktoe.HR.NFM.PRIM_ALU.LOW_ENTH.HP.AMBIENT</t>
  </si>
  <si>
    <t>FEC.ktoe.HR.NFM.PRIM_ALU.LOW_ENTH.THERM.ELEC</t>
  </si>
  <si>
    <t>Aluminium electrolysis (smelting)</t>
  </si>
  <si>
    <t>FEC.ktoe.HR.NFM.PRIM_ALU.SMELTING.ELEC.ELEC</t>
  </si>
  <si>
    <t>Aluminium processing  (metallurgy e.g. cast house, reheating)</t>
  </si>
  <si>
    <t>FEC.ktoe.HR.NFM.PRIM_ALU.PROCESSING.TOTAL.TOTAL</t>
  </si>
  <si>
    <t>Aluminium processing - Thermal</t>
  </si>
  <si>
    <t>FEC.ktoe.HR.NFM.PRIM_ALU.PROCESSING.THERM.TOTAL</t>
  </si>
  <si>
    <t>FEC.ktoe.HR.NFM.PRIM_ALU.PROCESSING.THERM.LPG</t>
  </si>
  <si>
    <t>FEC.ktoe.HR.NFM.PRIM_ALU.PROCESSING.THERM.DIESEL_LIQBIO</t>
  </si>
  <si>
    <t>FEC.ktoe.HR.NFM.PRIM_ALU.PROCESSING.THERM.RFO</t>
  </si>
  <si>
    <t>FEC.ktoe.HR.NFM.PRIM_ALU.PROCESSING.THERM.NG_BIOGAS</t>
  </si>
  <si>
    <t>Aluminium processing - Electric</t>
  </si>
  <si>
    <t>FEC.ktoe.HR.NFM.PRIM_ALU.PROCESSING.ELEC.ELEC</t>
  </si>
  <si>
    <t>Aluminium finishing</t>
  </si>
  <si>
    <t>Aluminium finishing - Thermal</t>
  </si>
  <si>
    <t>FEC.ktoe.HR.NFM.PRIM_ALU.FINISHING.THERM.TOTAL</t>
  </si>
  <si>
    <t>FEC.ktoe.HR.NFM.PRIM_ALU.FINISHING.THERM.LPG</t>
  </si>
  <si>
    <t>FEC.ktoe.HR.NFM.PRIM_ALU.FINISHING.THERM.DIESEL_LIQBIO</t>
  </si>
  <si>
    <t>FEC.ktoe.HR.NFM.PRIM_ALU.FINISHING.THERM.NG_BIOGAS</t>
  </si>
  <si>
    <t>Aluminium finishing - Steam</t>
  </si>
  <si>
    <t>FEC.ktoe.HR.NFM.PRIM_ALU.FINISHING_STEAM.TOTAL.TOTAL</t>
  </si>
  <si>
    <t>FEC.ktoe.HR.NFM.PRIM_ALU.FINISHING_STEAM.STEAM.SOLIDS</t>
  </si>
  <si>
    <t>FEC.ktoe.HR.NFM.PRIM_ALU.FINISHING_STEAM.STEAM.RFG</t>
  </si>
  <si>
    <t>FEC.ktoe.HR.NFM.PRIM_ALU.FINISHING_STEAM.STEAM.LPG</t>
  </si>
  <si>
    <t>FEC.ktoe.HR.NFM.PRIM_ALU.FINISHING_STEAM.STEAM.DIESEL_LIQBIO</t>
  </si>
  <si>
    <t>FEC.ktoe.HR.NFM.PRIM_ALU.FINISHING_STEAM.STEAM.RFO</t>
  </si>
  <si>
    <t>FEC.ktoe.HR.NFM.PRIM_ALU.FINISHING_STEAM.STEAM.OTHER</t>
  </si>
  <si>
    <t>FEC.ktoe.HR.NFM.PRIM_ALU.FINISHING_STEAM.STEAM.NG_BIOGAS</t>
  </si>
  <si>
    <t>FEC.ktoe.HR.NFM.PRIM_ALU.FINISHING_STEAM.STEAM.DERIVED</t>
  </si>
  <si>
    <t>FEC.ktoe.HR.NFM.PRIM_ALU.FINISHING_STEAM.STEAM.BIOMASS_WASTE</t>
  </si>
  <si>
    <t>FEC.ktoe.HR.NFM.PRIM_ALU.FINISHING_STEAM.STEAM.STEAM_DISTR</t>
  </si>
  <si>
    <t>Aluminium finishing - Electric</t>
  </si>
  <si>
    <t>FEC.ktoe.HR.NFM.PRIM_ALU.FINISHING.ELEC.ELEC</t>
  </si>
  <si>
    <t>FEC.ktoe.HR.NFM.SEC_ALU.TOTAL.TOTAL.TOTAL</t>
  </si>
  <si>
    <t>FEC.ktoe.HR.NFM.SEC_ALU.LIGHT.GENERIC.ELEC</t>
  </si>
  <si>
    <t>FEC.ktoe.HR.NFM.SEC_ALU.AIRCOMP.GENERIC.ELEC</t>
  </si>
  <si>
    <t>FEC.ktoe.HR.NFM.SEC_ALU.MOTOR.GENERIC.ELEC</t>
  </si>
  <si>
    <t>FEC.ktoe.HR.NFM.SEC_ALU.FANS.GENERIC.ELEC</t>
  </si>
  <si>
    <t>FEC.ktoe.HR.NFM.SEC_ALU.LOW_ENTH.TOTAL.TOTAL</t>
  </si>
  <si>
    <t>FEC.ktoe.HR.NFM.SEC_ALU.LOW_ENTH.THERM.DIESEL_LIQBIO</t>
  </si>
  <si>
    <t>FEC.ktoe.HR.NFM.SEC_ALU.LOW_ENTH.THERM.NG_BIOGAS</t>
  </si>
  <si>
    <t>FEC.ktoe.HR.NFM.SEC_ALU.LOW_ENTH.THERM.SOLAR_GEO</t>
  </si>
  <si>
    <t>FEC.ktoe.HR.NFM.SEC_ALU.LOW_ENTH.HP.AMBIENT</t>
  </si>
  <si>
    <t>FEC.ktoe.HR.NFM.SEC_ALU.LOW_ENTH.THERM.ELEC</t>
  </si>
  <si>
    <t>Secondary aluminium (incl. pre-treatment, remelting)</t>
  </si>
  <si>
    <t>FEC.ktoe.HR.NFM.SEC_ALU.SEC_REMELTING.TOTAL.TOTAL</t>
  </si>
  <si>
    <t>Secondary aluminium - Thermal</t>
  </si>
  <si>
    <t>FEC.ktoe.HR.NFM.SEC_ALU.SEC_REMELTING.THERM.TOTAL</t>
  </si>
  <si>
    <t>FEC.ktoe.HR.NFM.SEC_ALU.SEC_REMELTING.THERM.LPG</t>
  </si>
  <si>
    <t>FEC.ktoe.HR.NFM.SEC_ALU.SEC_REMELTING.THERM.DIESEL_LIQBIO</t>
  </si>
  <si>
    <t>FEC.ktoe.HR.NFM.SEC_ALU.SEC_REMELTING.THERM.RFO</t>
  </si>
  <si>
    <t>FEC.ktoe.HR.NFM.SEC_ALU.SEC_REMELTING.THERM.NG_BIOGAS</t>
  </si>
  <si>
    <t>Secondary aluminium - Electric</t>
  </si>
  <si>
    <t>FEC.ktoe.HR.NFM.SEC_ALU.SEC_REMELTING.ELEC.ELEC</t>
  </si>
  <si>
    <t>FEC.ktoe.HR.NFM.SEC_ALU.SEC_PROCESSING.TOTAL.TOTAL</t>
  </si>
  <si>
    <t>FEC.ktoe.HR.NFM.SEC_ALU.SEC_PROCESSING.THERM.TOTAL</t>
  </si>
  <si>
    <t>FEC.ktoe.HR.NFM.SEC_ALU.SEC_PROCESSING.THERM.LPG</t>
  </si>
  <si>
    <t>FEC.ktoe.HR.NFM.SEC_ALU.SEC_PROCESSING.THERM.DIESEL_LIQBIO</t>
  </si>
  <si>
    <t>FEC.ktoe.HR.NFM.SEC_ALU.SEC_PROCESSING.THERM.RFO</t>
  </si>
  <si>
    <t>FEC.ktoe.HR.NFM.SEC_ALU.SEC_PROCESSING.THERM.NG_BIOGAS</t>
  </si>
  <si>
    <t>FEC.ktoe.HR.NFM.SEC_ALU.SEC_PROCESSING.ELEC.ELEC</t>
  </si>
  <si>
    <t>FEC.ktoe.HR.NFM.SEC_ALU.SEC_FINISHING.THERM.TOTAL</t>
  </si>
  <si>
    <t>FEC.ktoe.HR.NFM.SEC_ALU.SEC_FINISHING.THERM.LPG</t>
  </si>
  <si>
    <t>FEC.ktoe.HR.NFM.SEC_ALU.SEC_FINISHING.THERM.DIESEL_LIQBIO</t>
  </si>
  <si>
    <t>FEC.ktoe.HR.NFM.SEC_ALU.SEC_FINISHING.THERM.NG_BIOGAS</t>
  </si>
  <si>
    <t>FEC.ktoe.HR.NFM.SEC_ALU.SEC_FINISHING_STEAM.TOTAL.TOTAL</t>
  </si>
  <si>
    <t>FEC.ktoe.HR.NFM.SEC_ALU.SEC_FINISHING_STEAM.STEAM.SOLIDS</t>
  </si>
  <si>
    <t>FEC.ktoe.HR.NFM.SEC_ALU.SEC_FINISHING_STEAM.STEAM.RFG</t>
  </si>
  <si>
    <t>FEC.ktoe.HR.NFM.SEC_ALU.SEC_FINISHING_STEAM.STEAM.LPG</t>
  </si>
  <si>
    <t>FEC.ktoe.HR.NFM.SEC_ALU.SEC_FINISHING_STEAM.STEAM.DIESEL_LIQBIO</t>
  </si>
  <si>
    <t>FEC.ktoe.HR.NFM.SEC_ALU.SEC_FINISHING_STEAM.STEAM.RFO</t>
  </si>
  <si>
    <t>FEC.ktoe.HR.NFM.SEC_ALU.SEC_FINISHING_STEAM.STEAM.OTHER</t>
  </si>
  <si>
    <t>FEC.ktoe.HR.NFM.SEC_ALU.SEC_FINISHING_STEAM.STEAM.NG_BIOGAS</t>
  </si>
  <si>
    <t>FEC.ktoe.HR.NFM.SEC_ALU.SEC_FINISHING_STEAM.STEAM.DERIVED</t>
  </si>
  <si>
    <t>FEC.ktoe.HR.NFM.SEC_ALU.SEC_FINISHING_STEAM.STEAM.BIOMASS_WASTE</t>
  </si>
  <si>
    <t>FEC.ktoe.HR.NFM.SEC_ALU.SEC_FINISHING_STEAM.STEAM.STEAM_DISTR</t>
  </si>
  <si>
    <t>FEC.ktoe.HR.NFM.SEC_ALU.SEC_FINISHING.ELEC.ELEC</t>
  </si>
  <si>
    <t>FEC.ktoe.HR.NFM.OTHER_NFM.TOTAL.TOTAL.TOTAL</t>
  </si>
  <si>
    <t>FEC.ktoe.HR.NFM.OTHER_NFM.LIGHT.GENERIC.ELEC</t>
  </si>
  <si>
    <t>FEC.ktoe.HR.NFM.OTHER_NFM.AIRCOMP.GENERIC.ELEC</t>
  </si>
  <si>
    <t>FEC.ktoe.HR.NFM.OTHER_NFM.MOTOR.GENERIC.ELEC</t>
  </si>
  <si>
    <t>FEC.ktoe.HR.NFM.OTHER_NFM.FANS.GENERIC.ELEC</t>
  </si>
  <si>
    <t>FEC.ktoe.HR.NFM.OTHER_NFM.LOW_ENTH.TOTAL.TOTAL</t>
  </si>
  <si>
    <t>FEC.ktoe.HR.NFM.OTHER_NFM.LOW_ENTH.THERM.DIESEL_LIQBIO</t>
  </si>
  <si>
    <t>FEC.ktoe.HR.NFM.OTHER_NFM.LOW_ENTH.THERM.NG_BIOGAS</t>
  </si>
  <si>
    <t>FEC.ktoe.HR.NFM.OTHER_NFM.LOW_ENTH.THERM.SOLAR_GEO</t>
  </si>
  <si>
    <t>FEC.ktoe.HR.NFM.OTHER_NFM.LOW_ENTH.HP.AMBIENT</t>
  </si>
  <si>
    <t>FEC.ktoe.HR.NFM.OTHER_NFM.LOW_ENTH.THERM.ELEC</t>
  </si>
  <si>
    <t>Other Metals: production</t>
  </si>
  <si>
    <t>FEC.ktoe.HR.NFM.OTHER_NFM.OTH_PRODUCTION.TOTAL.TOTAL</t>
  </si>
  <si>
    <t>Metal production - Thermal</t>
  </si>
  <si>
    <t>FEC.ktoe.HR.NFM.OTHER_NFM.OTH_PRODUCTION.THERM.TOTAL</t>
  </si>
  <si>
    <t>FEC.ktoe.HR.NFM.OTHER_NFM.OTH_PRODUCTION.THERM.SOLIDS</t>
  </si>
  <si>
    <t>FEC.ktoe.HR.NFM.OTHER_NFM.OTH_PRODUCTION.THERM.LPG</t>
  </si>
  <si>
    <t>FEC.ktoe.HR.NFM.OTHER_NFM.OTH_PRODUCTION.THERM.DIESEL_LIQBIO</t>
  </si>
  <si>
    <t>FEC.ktoe.HR.NFM.OTHER_NFM.OTH_PRODUCTION.THERM.RFO</t>
  </si>
  <si>
    <t>FEC.ktoe.HR.NFM.OTHER_NFM.OTH_PRODUCTION.THERM.NG_BIOGAS</t>
  </si>
  <si>
    <t>Metal production - Electric</t>
  </si>
  <si>
    <t>FEC.ktoe.HR.NFM.OTHER_NFM.OTH_PRODUCTION.ELEC.ELEC</t>
  </si>
  <si>
    <t>Metal processing  (metallurgy e.g. cast house, reheating)</t>
  </si>
  <si>
    <t>FEC.ktoe.HR.NFM.OTHER_NFM.OTH_PROCESSING.TOTAL.TOTAL</t>
  </si>
  <si>
    <t>Metal processing - Thermal</t>
  </si>
  <si>
    <t>FEC.ktoe.HR.NFM.OTHER_NFM.OTH_PROCESSING.THERM.TOTAL</t>
  </si>
  <si>
    <t>FEC.ktoe.HR.NFM.OTHER_NFM.OTH_PROCESSING.THERM.LPG</t>
  </si>
  <si>
    <t>FEC.ktoe.HR.NFM.OTHER_NFM.OTH_PROCESSING.THERM.DIESEL_LIQBIO</t>
  </si>
  <si>
    <t>FEC.ktoe.HR.NFM.OTHER_NFM.OTH_PROCESSING.THERM.RFO</t>
  </si>
  <si>
    <t>FEC.ktoe.HR.NFM.OTHER_NFM.OTH_PROCESSING.THERM.NG_BIOGAS</t>
  </si>
  <si>
    <t>Metal processing - Electric</t>
  </si>
  <si>
    <t>FEC.ktoe.HR.NFM.OTHER_NFM.OTH_PROCESSING.ELEC.ELEC</t>
  </si>
  <si>
    <t>Metal finishing</t>
  </si>
  <si>
    <t>Metal finishing - Thermal</t>
  </si>
  <si>
    <t>FEC.ktoe.HR.NFM.OTHER_NFM.OTH_FINISHING.THERM.TOTAL</t>
  </si>
  <si>
    <t>FEC.ktoe.HR.NFM.OTHER_NFM.OTH_FINISHING.THERM.LPG</t>
  </si>
  <si>
    <t>FEC.ktoe.HR.NFM.OTHER_NFM.OTH_FINISHING.THERM.DIESEL_LIQBIO</t>
  </si>
  <si>
    <t>FEC.ktoe.HR.NFM.OTHER_NFM.OTH_FINISHING.THERM.NG_BIOGAS</t>
  </si>
  <si>
    <t>Metal finishing - Steam</t>
  </si>
  <si>
    <t>FEC.ktoe.HR.NFM.OTHER_NFM.OTH_FINISHING_STEAM.TOTAL.TOTAL</t>
  </si>
  <si>
    <t>FEC.ktoe.HR.NFM.OTHER_NFM.OTH_FINISHING_STEAM.STEAM.SOLIDS</t>
  </si>
  <si>
    <t>FEC.ktoe.HR.NFM.OTHER_NFM.OTH_FINISHING_STEAM.STEAM.RFG</t>
  </si>
  <si>
    <t>FEC.ktoe.HR.NFM.OTHER_NFM.OTH_FINISHING_STEAM.STEAM.LPG</t>
  </si>
  <si>
    <t>FEC.ktoe.HR.NFM.OTHER_NFM.OTH_FINISHING_STEAM.STEAM.DIESEL_LIQBIO</t>
  </si>
  <si>
    <t>FEC.ktoe.HR.NFM.OTHER_NFM.OTH_FINISHING_STEAM.STEAM.RFO</t>
  </si>
  <si>
    <t>FEC.ktoe.HR.NFM.OTHER_NFM.OTH_FINISHING_STEAM.STEAM.OTHER</t>
  </si>
  <si>
    <t>FEC.ktoe.HR.NFM.OTHER_NFM.OTH_FINISHING_STEAM.STEAM.NG_BIOGAS</t>
  </si>
  <si>
    <t>FEC.ktoe.HR.NFM.OTHER_NFM.OTH_FINISHING_STEAM.STEAM.DERIVED</t>
  </si>
  <si>
    <t>FEC.ktoe.HR.NFM.OTHER_NFM.OTH_FINISHING_STEAM.STEAM.BIOMASS_WASTE</t>
  </si>
  <si>
    <t>FEC.ktoe.HR.NFM.OTHER_NFM.OTH_FINISHING_STEAM.STEAM.STEAM_DISTR</t>
  </si>
  <si>
    <t>Metal finishing - Electric</t>
  </si>
  <si>
    <t>FEC.ktoe.HR.NFM.OTHER_NFM.OTH_FINISHING.ELEC.ELEC</t>
  </si>
  <si>
    <t>UED.ktoe.HR.NFM.ALUMINA.TOTAL.TOTAL.TOTAL</t>
  </si>
  <si>
    <t>UED.ktoe.HR.NFM.ALUMINA.LIGHT.GENERIC.ELEC</t>
  </si>
  <si>
    <t>UED.ktoe.HR.NFM.ALUMINA.AIRCOMP.GENERIC.ELEC</t>
  </si>
  <si>
    <t>UED.ktoe.HR.NFM.ALUMINA.MOTOR.GENERIC.ELEC</t>
  </si>
  <si>
    <t>UED.ktoe.HR.NFM.ALUMINA.FANS.GENERIC.ELEC</t>
  </si>
  <si>
    <t>UED.ktoe.HR.NFM.ALUMINA.LOW_ENTH.TOTAL.TOTAL</t>
  </si>
  <si>
    <t>UED.ktoe.HR.NFM.ALUMINA.LOW_ENTH.THERM.DIESEL_LIQBIO</t>
  </si>
  <si>
    <t>UED.ktoe.HR.NFM.ALUMINA.LOW_ENTH.THERM.NG_BIOGAS</t>
  </si>
  <si>
    <t>UED.ktoe.HR.NFM.ALUMINA.LOW_ENTH.THERM.SOLAR_GEO</t>
  </si>
  <si>
    <t>UED.ktoe.HR.NFM.ALUMINA.LOW_ENTH.HP.AMBIENT</t>
  </si>
  <si>
    <t>UED.ktoe.HR.NFM.ALUMINA.LOW_ENTH.THERM.ELEC</t>
  </si>
  <si>
    <t>UED.ktoe.HR.NFM.ALUMINA.A_PRODUCTION.TOTAL.TOTAL</t>
  </si>
  <si>
    <t>UED.ktoe.HR.NFM.ALUMINA.A_PRODUCTION.STEAM.SOLIDS</t>
  </si>
  <si>
    <t>UED.ktoe.HR.NFM.ALUMINA.A_PRODUCTION.STEAM.RFG</t>
  </si>
  <si>
    <t>UED.ktoe.HR.NFM.ALUMINA.A_PRODUCTION.STEAM.LPG</t>
  </si>
  <si>
    <t>UED.ktoe.HR.NFM.ALUMINA.A_PRODUCTION.STEAM.DIESEL_LIQBIO</t>
  </si>
  <si>
    <t>UED.ktoe.HR.NFM.ALUMINA.A_PRODUCTION.STEAM.RFO</t>
  </si>
  <si>
    <t>UED.ktoe.HR.NFM.ALUMINA.A_PRODUCTION.STEAM.OTHER</t>
  </si>
  <si>
    <t>UED.ktoe.HR.NFM.ALUMINA.A_PRODUCTION.STEAM.NG_BIOGAS</t>
  </si>
  <si>
    <t>UED.ktoe.HR.NFM.ALUMINA.A_PRODUCTION.STEAM.DERIVED</t>
  </si>
  <si>
    <t>UED.ktoe.HR.NFM.ALUMINA.A_PRODUCTION.STEAM.BIOMASS_WASTE</t>
  </si>
  <si>
    <t>UED.ktoe.HR.NFM.ALUMINA.A_PRODUCTION.STEAM.STEAM_DISTR</t>
  </si>
  <si>
    <t>UED.ktoe.HR.NFM.ALUMINA.A_REFINING.TOTAL.TOTAL</t>
  </si>
  <si>
    <t>UED.ktoe.HR.NFM.ALUMINA.A_REFINING.THERM.LPG</t>
  </si>
  <si>
    <t>UED.ktoe.HR.NFM.ALUMINA.A_REFINING.THERM.DIESEL_LIQBIO</t>
  </si>
  <si>
    <t>UED.ktoe.HR.NFM.ALUMINA.A_REFINING.THERM.RFO</t>
  </si>
  <si>
    <t>UED.ktoe.HR.NFM.ALUMINA.A_REFINING.THERM.NG_BIOGAS</t>
  </si>
  <si>
    <t>UED.ktoe.HR.NFM.ALUMINA.A_REFINING.THERM.ELEC</t>
  </si>
  <si>
    <t>UED.ktoe.HR.NFM.PRIM_ALU.TOTAL.TOTAL.TOTAL</t>
  </si>
  <si>
    <t>UED.ktoe.HR.NFM.PRIM_ALU.LIGHT.GENERIC.ELEC</t>
  </si>
  <si>
    <t>UED.ktoe.HR.NFM.PRIM_ALU.AIRCOMP.GENERIC.ELEC</t>
  </si>
  <si>
    <t>UED.ktoe.HR.NFM.PRIM_ALU.MOTOR.GENERIC.ELEC</t>
  </si>
  <si>
    <t>UED.ktoe.HR.NFM.PRIM_ALU.FANS.GENERIC.ELEC</t>
  </si>
  <si>
    <t>UED.ktoe.HR.NFM.PRIM_ALU.LOW_ENTH.TOTAL.TOTAL</t>
  </si>
  <si>
    <t>UED.ktoe.HR.NFM.PRIM_ALU.LOW_ENTH.THERM.DIESEL_LIQBIO</t>
  </si>
  <si>
    <t>UED.ktoe.HR.NFM.PRIM_ALU.LOW_ENTH.THERM.NG_BIOGAS</t>
  </si>
  <si>
    <t>UED.ktoe.HR.NFM.PRIM_ALU.LOW_ENTH.THERM.SOLAR_GEO</t>
  </si>
  <si>
    <t>UED.ktoe.HR.NFM.PRIM_ALU.LOW_ENTH.HP.AMBIENT</t>
  </si>
  <si>
    <t>UED.ktoe.HR.NFM.PRIM_ALU.LOW_ENTH.THERM.ELEC</t>
  </si>
  <si>
    <t>UED.ktoe.HR.NFM.PRIM_ALU.SMELTING.ELEC.ELEC</t>
  </si>
  <si>
    <t>UED.ktoe.HR.NFM.PRIM_ALU.PROCESSING.TOTAL.TOTAL</t>
  </si>
  <si>
    <t>UED.ktoe.HR.NFM.PRIM_ALU.PROCESSING.THERM.TOTAL</t>
  </si>
  <si>
    <t>UED.ktoe.HR.NFM.PRIM_ALU.PROCESSING.THERM.LPG</t>
  </si>
  <si>
    <t>UED.ktoe.HR.NFM.PRIM_ALU.PROCESSING.THERM.DIESEL_LIQBIO</t>
  </si>
  <si>
    <t>UED.ktoe.HR.NFM.PRIM_ALU.PROCESSING.THERM.RFO</t>
  </si>
  <si>
    <t>UED.ktoe.HR.NFM.PRIM_ALU.PROCESSING.THERM.NG_BIOGAS</t>
  </si>
  <si>
    <t>UED.ktoe.HR.NFM.PRIM_ALU.PROCESSING.ELEC.ELEC</t>
  </si>
  <si>
    <t>UED.ktoe.HR.NFM.PRIM_ALU.FINISHING.THERM.TOTAL</t>
  </si>
  <si>
    <t>UED.ktoe.HR.NFM.PRIM_ALU.FINISHING.THERM.LPG</t>
  </si>
  <si>
    <t>UED.ktoe.HR.NFM.PRIM_ALU.FINISHING.THERM.DIESEL_LIQBIO</t>
  </si>
  <si>
    <t>UED.ktoe.HR.NFM.PRIM_ALU.FINISHING.THERM.NG_BIOGAS</t>
  </si>
  <si>
    <t>UED.ktoe.HR.NFM.PRIM_ALU.FINISHING_STEAM.TOTAL.TOTAL</t>
  </si>
  <si>
    <t>UED.ktoe.HR.NFM.PRIM_ALU.FINISHING_STEAM.STEAM.SOLIDS</t>
  </si>
  <si>
    <t>UED.ktoe.HR.NFM.PRIM_ALU.FINISHING_STEAM.STEAM.RFG</t>
  </si>
  <si>
    <t>UED.ktoe.HR.NFM.PRIM_ALU.FINISHING_STEAM.STEAM.LPG</t>
  </si>
  <si>
    <t>UED.ktoe.HR.NFM.PRIM_ALU.FINISHING_STEAM.STEAM.DIESEL_LIQBIO</t>
  </si>
  <si>
    <t>UED.ktoe.HR.NFM.PRIM_ALU.FINISHING_STEAM.STEAM.RFO</t>
  </si>
  <si>
    <t>UED.ktoe.HR.NFM.PRIM_ALU.FINISHING_STEAM.STEAM.OTHER</t>
  </si>
  <si>
    <t>UED.ktoe.HR.NFM.PRIM_ALU.FINISHING_STEAM.STEAM.NG_BIOGAS</t>
  </si>
  <si>
    <t>UED.ktoe.HR.NFM.PRIM_ALU.FINISHING_STEAM.STEAM.DERIVED</t>
  </si>
  <si>
    <t>UED.ktoe.HR.NFM.PRIM_ALU.FINISHING_STEAM.STEAM.BIOMASS_WASTE</t>
  </si>
  <si>
    <t>UED.ktoe.HR.NFM.PRIM_ALU.FINISHING_STEAM.STEAM.STEAM_DISTR</t>
  </si>
  <si>
    <t>UED.ktoe.HR.NFM.PRIM_ALU.FINISHING.ELEC.ELEC</t>
  </si>
  <si>
    <t>UED.ktoe.HR.NFM.SEC_ALU.TOTAL.TOTAL.TOTAL</t>
  </si>
  <si>
    <t>UED.ktoe.HR.NFM.SEC_ALU.LIGHT.GENERIC.ELEC</t>
  </si>
  <si>
    <t>UED.ktoe.HR.NFM.SEC_ALU.AIRCOMP.GENERIC.ELEC</t>
  </si>
  <si>
    <t>UED.ktoe.HR.NFM.SEC_ALU.MOTOR.GENERIC.ELEC</t>
  </si>
  <si>
    <t>UED.ktoe.HR.NFM.SEC_ALU.FANS.GENERIC.ELEC</t>
  </si>
  <si>
    <t>UED.ktoe.HR.NFM.SEC_ALU.LOW_ENTH.TOTAL.TOTAL</t>
  </si>
  <si>
    <t>UED.ktoe.HR.NFM.SEC_ALU.LOW_ENTH.THERM.DIESEL_LIQBIO</t>
  </si>
  <si>
    <t>UED.ktoe.HR.NFM.SEC_ALU.LOW_ENTH.THERM.NG_BIOGAS</t>
  </si>
  <si>
    <t>UED.ktoe.HR.NFM.SEC_ALU.LOW_ENTH.THERM.SOLAR_GEO</t>
  </si>
  <si>
    <t>UED.ktoe.HR.NFM.SEC_ALU.LOW_ENTH.HP.AMBIENT</t>
  </si>
  <si>
    <t>UED.ktoe.HR.NFM.SEC_ALU.LOW_ENTH.THERM.ELEC</t>
  </si>
  <si>
    <t>UED.ktoe.HR.NFM.SEC_ALU.SEC_REMELTING.TOTAL.TOTAL</t>
  </si>
  <si>
    <t>UED.ktoe.HR.NFM.SEC_ALU.SEC_REMELTING.THERM.TOTAL</t>
  </si>
  <si>
    <t>UED.ktoe.HR.NFM.SEC_ALU.SEC_REMELTING.THERM.LPG</t>
  </si>
  <si>
    <t>UED.ktoe.HR.NFM.SEC_ALU.SEC_REMELTING.THERM.DIESEL_LIQBIO</t>
  </si>
  <si>
    <t>UED.ktoe.HR.NFM.SEC_ALU.SEC_REMELTING.THERM.RFO</t>
  </si>
  <si>
    <t>UED.ktoe.HR.NFM.SEC_ALU.SEC_REMELTING.THERM.NG_BIOGAS</t>
  </si>
  <si>
    <t>UED.ktoe.HR.NFM.SEC_ALU.SEC_REMELTING.ELEC.ELEC</t>
  </si>
  <si>
    <t>UED.ktoe.HR.NFM.SEC_ALU.SEC_PROCESSING.TOTAL.TOTAL</t>
  </si>
  <si>
    <t>UED.ktoe.HR.NFM.SEC_ALU.SEC_PROCESSING.THERM.TOTAL</t>
  </si>
  <si>
    <t>UED.ktoe.HR.NFM.SEC_ALU.SEC_PROCESSING.THERM.LPG</t>
  </si>
  <si>
    <t>UED.ktoe.HR.NFM.SEC_ALU.SEC_PROCESSING.THERM.DIESEL_LIQBIO</t>
  </si>
  <si>
    <t>UED.ktoe.HR.NFM.SEC_ALU.SEC_PROCESSING.THERM.RFO</t>
  </si>
  <si>
    <t>UED.ktoe.HR.NFM.SEC_ALU.SEC_PROCESSING.THERM.NG_BIOGAS</t>
  </si>
  <si>
    <t>UED.ktoe.HR.NFM.SEC_ALU.SEC_PROCESSING.ELEC.ELEC</t>
  </si>
  <si>
    <t>UED.ktoe.HR.NFM.SEC_ALU.SEC_FINISHING.THERM.TOTAL</t>
  </si>
  <si>
    <t>UED.ktoe.HR.NFM.SEC_ALU.SEC_FINISHING.THERM.LPG</t>
  </si>
  <si>
    <t>UED.ktoe.HR.NFM.SEC_ALU.SEC_FINISHING.THERM.DIESEL_LIQBIO</t>
  </si>
  <si>
    <t>UED.ktoe.HR.NFM.SEC_ALU.SEC_FINISHING.THERM.NG_BIOGAS</t>
  </si>
  <si>
    <t>UED.ktoe.HR.NFM.SEC_ALU.SEC_FINISHING_STEAM.TOTAL.TOTAL</t>
  </si>
  <si>
    <t>UED.ktoe.HR.NFM.SEC_ALU.SEC_FINISHING_STEAM.STEAM.SOLIDS</t>
  </si>
  <si>
    <t>UED.ktoe.HR.NFM.SEC_ALU.SEC_FINISHING_STEAM.STEAM.RFG</t>
  </si>
  <si>
    <t>UED.ktoe.HR.NFM.SEC_ALU.SEC_FINISHING_STEAM.STEAM.LPG</t>
  </si>
  <si>
    <t>UED.ktoe.HR.NFM.SEC_ALU.SEC_FINISHING_STEAM.STEAM.DIESEL_LIQBIO</t>
  </si>
  <si>
    <t>UED.ktoe.HR.NFM.SEC_ALU.SEC_FINISHING_STEAM.STEAM.RFO</t>
  </si>
  <si>
    <t>UED.ktoe.HR.NFM.SEC_ALU.SEC_FINISHING_STEAM.STEAM.OTHER</t>
  </si>
  <si>
    <t>UED.ktoe.HR.NFM.SEC_ALU.SEC_FINISHING_STEAM.STEAM.NG_BIOGAS</t>
  </si>
  <si>
    <t>UED.ktoe.HR.NFM.SEC_ALU.SEC_FINISHING_STEAM.STEAM.DERIVED</t>
  </si>
  <si>
    <t>UED.ktoe.HR.NFM.SEC_ALU.SEC_FINISHING_STEAM.STEAM.BIOMASS_WASTE</t>
  </si>
  <si>
    <t>UED.ktoe.HR.NFM.SEC_ALU.SEC_FINISHING_STEAM.STEAM.STEAM_DISTR</t>
  </si>
  <si>
    <t>UED.ktoe.HR.NFM.SEC_ALU.SEC_FINISHING.ELEC.ELEC</t>
  </si>
  <si>
    <t>UED.ktoe.HR.NFM.OTHER_NFM.TOTAL.TOTAL.TOTAL</t>
  </si>
  <si>
    <t>UED.ktoe.HR.NFM.OTHER_NFM.LIGHT.GENERIC.ELEC</t>
  </si>
  <si>
    <t>UED.ktoe.HR.NFM.OTHER_NFM.AIRCOMP.GENERIC.ELEC</t>
  </si>
  <si>
    <t>UED.ktoe.HR.NFM.OTHER_NFM.MOTOR.GENERIC.ELEC</t>
  </si>
  <si>
    <t>UED.ktoe.HR.NFM.OTHER_NFM.FANS.GENERIC.ELEC</t>
  </si>
  <si>
    <t>UED.ktoe.HR.NFM.OTHER_NFM.LOW_ENTH.TOTAL.TOTAL</t>
  </si>
  <si>
    <t>UED.ktoe.HR.NFM.OTHER_NFM.LOW_ENTH.THERM.DIESEL_LIQBIO</t>
  </si>
  <si>
    <t>UED.ktoe.HR.NFM.OTHER_NFM.LOW_ENTH.THERM.NG_BIOGAS</t>
  </si>
  <si>
    <t>UED.ktoe.HR.NFM.OTHER_NFM.LOW_ENTH.THERM.SOLAR_GEO</t>
  </si>
  <si>
    <t>UED.ktoe.HR.NFM.OTHER_NFM.LOW_ENTH.HP.AMBIENT</t>
  </si>
  <si>
    <t>UED.ktoe.HR.NFM.OTHER_NFM.LOW_ENTH.THERM.ELEC</t>
  </si>
  <si>
    <t>UED.ktoe.HR.NFM.OTHER_NFM.OTH_PRODUCTION.TOTAL.TOTAL</t>
  </si>
  <si>
    <t>UED.ktoe.HR.NFM.OTHER_NFM.OTH_PRODUCTION.THERM.TOTAL</t>
  </si>
  <si>
    <t>UED.ktoe.HR.NFM.OTHER_NFM.OTH_PRODUCTION.THERM.SOLIDS</t>
  </si>
  <si>
    <t>UED.ktoe.HR.NFM.OTHER_NFM.OTH_PRODUCTION.THERM.LPG</t>
  </si>
  <si>
    <t>UED.ktoe.HR.NFM.OTHER_NFM.OTH_PRODUCTION.THERM.DIESEL_LIQBIO</t>
  </si>
  <si>
    <t>UED.ktoe.HR.NFM.OTHER_NFM.OTH_PRODUCTION.THERM.RFO</t>
  </si>
  <si>
    <t>UED.ktoe.HR.NFM.OTHER_NFM.OTH_PRODUCTION.THERM.NG_BIOGAS</t>
  </si>
  <si>
    <t>UED.ktoe.HR.NFM.OTHER_NFM.OTH_PRODUCTION.ELEC.ELEC</t>
  </si>
  <si>
    <t>UED.ktoe.HR.NFM.OTHER_NFM.OTH_PROCESSING.TOTAL.TOTAL</t>
  </si>
  <si>
    <t>UED.ktoe.HR.NFM.OTHER_NFM.OTH_PROCESSING.THERM.TOTAL</t>
  </si>
  <si>
    <t>UED.ktoe.HR.NFM.OTHER_NFM.OTH_PROCESSING.THERM.LPG</t>
  </si>
  <si>
    <t>UED.ktoe.HR.NFM.OTHER_NFM.OTH_PROCESSING.THERM.DIESEL_LIQBIO</t>
  </si>
  <si>
    <t>UED.ktoe.HR.NFM.OTHER_NFM.OTH_PROCESSING.THERM.RFO</t>
  </si>
  <si>
    <t>UED.ktoe.HR.NFM.OTHER_NFM.OTH_PROCESSING.THERM.NG_BIOGAS</t>
  </si>
  <si>
    <t>UED.ktoe.HR.NFM.OTHER_NFM.OTH_PROCESSING.ELEC.ELEC</t>
  </si>
  <si>
    <t>UED.ktoe.HR.NFM.OTHER_NFM.OTH_FINISHING.THERM.TOTAL</t>
  </si>
  <si>
    <t>UED.ktoe.HR.NFM.OTHER_NFM.OTH_FINISHING.THERM.LPG</t>
  </si>
  <si>
    <t>UED.ktoe.HR.NFM.OTHER_NFM.OTH_FINISHING.THERM.DIESEL_LIQBIO</t>
  </si>
  <si>
    <t>UED.ktoe.HR.NFM.OTHER_NFM.OTH_FINISHING.THERM.NG_BIOGAS</t>
  </si>
  <si>
    <t>UED.ktoe.HR.NFM.OTHER_NFM.OTH_FINISHING_STEAM.TOTAL.TOTAL</t>
  </si>
  <si>
    <t>UED.ktoe.HR.NFM.OTHER_NFM.OTH_FINISHING_STEAM.STEAM.SOLIDS</t>
  </si>
  <si>
    <t>UED.ktoe.HR.NFM.OTHER_NFM.OTH_FINISHING_STEAM.STEAM.RFG</t>
  </si>
  <si>
    <t>UED.ktoe.HR.NFM.OTHER_NFM.OTH_FINISHING_STEAM.STEAM.LPG</t>
  </si>
  <si>
    <t>UED.ktoe.HR.NFM.OTHER_NFM.OTH_FINISHING_STEAM.STEAM.DIESEL_LIQBIO</t>
  </si>
  <si>
    <t>UED.ktoe.HR.NFM.OTHER_NFM.OTH_FINISHING_STEAM.STEAM.RFO</t>
  </si>
  <si>
    <t>UED.ktoe.HR.NFM.OTHER_NFM.OTH_FINISHING_STEAM.STEAM.OTHER</t>
  </si>
  <si>
    <t>UED.ktoe.HR.NFM.OTHER_NFM.OTH_FINISHING_STEAM.STEAM.NG_BIOGAS</t>
  </si>
  <si>
    <t>UED.ktoe.HR.NFM.OTHER_NFM.OTH_FINISHING_STEAM.STEAM.DERIVED</t>
  </si>
  <si>
    <t>UED.ktoe.HR.NFM.OTHER_NFM.OTH_FINISHING_STEAM.STEAM.BIOMASS_WASTE</t>
  </si>
  <si>
    <t>UED.ktoe.HR.NFM.OTHER_NFM.OTH_FINISHING_STEAM.STEAM.STEAM_DISTR</t>
  </si>
  <si>
    <t>UED.ktoe.HR.NFM.OTHER_NFM.OTH_FINISHING.ELEC.ELEC</t>
  </si>
  <si>
    <t>FUEL_EMI.ktCO2.HR.NFM.ALUMINA.TOTAL.TOTAL.TOTAL</t>
  </si>
  <si>
    <t>FUEL_EMI.ktCO2.HR.NFM.ALUMINA.LIGHT.GENERIC.ELEC</t>
  </si>
  <si>
    <t>FUEL_EMI.ktCO2.HR.NFM.ALUMINA.AIRCOMP.GENERIC.ELEC</t>
  </si>
  <si>
    <t>FUEL_EMI.ktCO2.HR.NFM.ALUMINA.MOTOR.GENERIC.ELEC</t>
  </si>
  <si>
    <t>FUEL_EMI.ktCO2.HR.NFM.ALUMINA.FANS.GENERIC.ELEC</t>
  </si>
  <si>
    <t>FUEL_EMI.ktCO2.HR.NFM.ALUMINA.LOW_ENTH.TOTAL.TOTAL</t>
  </si>
  <si>
    <t>FUEL_EMI.ktCO2.HR.NFM.ALUMINA.LOW_ENTH.THERM.DIESEL_LIQBIO</t>
  </si>
  <si>
    <t>FUEL_EMI.ktCO2.HR.NFM.ALUMINA.LOW_ENTH.THERM.NG_BIOGAS</t>
  </si>
  <si>
    <t>FUEL_EMI.ktCO2.HR.NFM.ALUMINA.LOW_ENTH.THERM.SOLAR_GEO</t>
  </si>
  <si>
    <t>FUEL_EMI.ktCO2.HR.NFM.ALUMINA.LOW_ENTH.HP.AMBIENT</t>
  </si>
  <si>
    <t>FUEL_EMI.ktCO2.HR.NFM.ALUMINA.LOW_ENTH.THERM.ELEC</t>
  </si>
  <si>
    <t>FUEL_EMI.ktCO2.HR.NFM.ALUMINA.A_PRODUCTION.TOTAL.TOTAL</t>
  </si>
  <si>
    <t>FUEL_EMI.ktCO2.HR.NFM.ALUMINA.A_PRODUCTION.STEAM.SOLIDS</t>
  </si>
  <si>
    <t>FUEL_EMI.ktCO2.HR.NFM.ALUMINA.A_PRODUCTION.STEAM.RFG</t>
  </si>
  <si>
    <t>FUEL_EMI.ktCO2.HR.NFM.ALUMINA.A_PRODUCTION.STEAM.LPG</t>
  </si>
  <si>
    <t>FUEL_EMI.ktCO2.HR.NFM.ALUMINA.A_PRODUCTION.STEAM.DIESEL_LIQBIO</t>
  </si>
  <si>
    <t>FUEL_EMI.ktCO2.HR.NFM.ALUMINA.A_PRODUCTION.STEAM.RFO</t>
  </si>
  <si>
    <t>FUEL_EMI.ktCO2.HR.NFM.ALUMINA.A_PRODUCTION.STEAM.OTHER</t>
  </si>
  <si>
    <t>FUEL_EMI.ktCO2.HR.NFM.ALUMINA.A_PRODUCTION.STEAM.NG_BIOGAS</t>
  </si>
  <si>
    <t>FUEL_EMI.ktCO2.HR.NFM.ALUMINA.A_PRODUCTION.STEAM.DERIVED</t>
  </si>
  <si>
    <t>FUEL_EMI.ktCO2.HR.NFM.ALUMINA.A_PRODUCTION.STEAM.BIOMASS_WASTE</t>
  </si>
  <si>
    <t>FUEL_EMI.ktCO2.HR.NFM.ALUMINA.A_PRODUCTION.STEAM.STEAM_DISTR</t>
  </si>
  <si>
    <t>FUEL_EMI.ktCO2.HR.NFM.ALUMINA.A_REFINING.TOTAL.TOTAL</t>
  </si>
  <si>
    <t>FUEL_EMI.ktCO2.HR.NFM.ALUMINA.A_REFINING.THERM.LPG</t>
  </si>
  <si>
    <t>FUEL_EMI.ktCO2.HR.NFM.ALUMINA.A_REFINING.THERM.DIESEL_LIQBIO</t>
  </si>
  <si>
    <t>FUEL_EMI.ktCO2.HR.NFM.ALUMINA.A_REFINING.THERM.RFO</t>
  </si>
  <si>
    <t>FUEL_EMI.ktCO2.HR.NFM.ALUMINA.A_REFINING.THERM.NG_BIOGAS</t>
  </si>
  <si>
    <t>FUEL_EMI.ktCO2.HR.NFM.ALUMINA.A_REFINING.THERM.ELEC</t>
  </si>
  <si>
    <t>FUEL_EMI.ktCO2.HR.NFM.PRIM_ALU.LIGHT.GENERIC.ELEC</t>
  </si>
  <si>
    <t>FUEL_EMI.ktCO2.HR.NFM.PRIM_ALU.AIRCOMP.GENERIC.ELEC</t>
  </si>
  <si>
    <t>FUEL_EMI.ktCO2.HR.NFM.PRIM_ALU.MOTOR.GENERIC.ELEC</t>
  </si>
  <si>
    <t>FUEL_EMI.ktCO2.HR.NFM.PRIM_ALU.FANS.GENERIC.ELEC</t>
  </si>
  <si>
    <t>FUEL_EMI.ktCO2.HR.NFM.PRIM_ALU.LOW_ENTH.TOTAL.TOTAL</t>
  </si>
  <si>
    <t>FUEL_EMI.ktCO2.HR.NFM.PRIM_ALU.LOW_ENTH.THERM.DIESEL_LIQBIO</t>
  </si>
  <si>
    <t>FUEL_EMI.ktCO2.HR.NFM.PRIM_ALU.LOW_ENTH.THERM.NG_BIOGAS</t>
  </si>
  <si>
    <t>FUEL_EMI.ktCO2.HR.NFM.PRIM_ALU.LOW_ENTH.THERM.SOLAR_GEO</t>
  </si>
  <si>
    <t>FUEL_EMI.ktCO2.HR.NFM.PRIM_ALU.LOW_ENTH.HP.AMBIENT</t>
  </si>
  <si>
    <t>FUEL_EMI.ktCO2.HR.NFM.PRIM_ALU.LOW_ENTH.THERM.ELEC</t>
  </si>
  <si>
    <t>FUEL_EMI.ktCO2.HR.NFM.PRIM_ALU.SMELTING.ELEC.ELEC</t>
  </si>
  <si>
    <t>FUEL_EMI.ktCO2.HR.NFM.PRIM_ALU.PROCESSING.TOTAL.TOTAL</t>
  </si>
  <si>
    <t>FUEL_EMI.ktCO2.HR.NFM.PRIM_ALU.PROCESSING.THERM.TOTAL</t>
  </si>
  <si>
    <t>FUEL_EMI.ktCO2.HR.NFM.PRIM_ALU.PROCESSING.THERM.LPG</t>
  </si>
  <si>
    <t>FUEL_EMI.ktCO2.HR.NFM.PRIM_ALU.PROCESSING.THERM.DIESEL_LIQBIO</t>
  </si>
  <si>
    <t>FUEL_EMI.ktCO2.HR.NFM.PRIM_ALU.PROCESSING.THERM.RFO</t>
  </si>
  <si>
    <t>FUEL_EMI.ktCO2.HR.NFM.PRIM_ALU.PROCESSING.THERM.NG_BIOGAS</t>
  </si>
  <si>
    <t>FUEL_EMI.ktCO2.HR.NFM.PRIM_ALU.PROCESSING.ELEC.ELEC</t>
  </si>
  <si>
    <t>FUEL_EMI.ktCO2.HR.NFM.PRIM_ALU.FINISHING.THERM.TOTAL</t>
  </si>
  <si>
    <t>FUEL_EMI.ktCO2.HR.NFM.PRIM_ALU.FINISHING.THERM.LPG</t>
  </si>
  <si>
    <t>FUEL_EMI.ktCO2.HR.NFM.PRIM_ALU.FINISHING.THERM.DIESEL_LIQBIO</t>
  </si>
  <si>
    <t>FUEL_EMI.ktCO2.HR.NFM.PRIM_ALU.FINISHING.THERM.NG_BIOGAS</t>
  </si>
  <si>
    <t>FUEL_EMI.ktCO2.HR.NFM.PRIM_ALU.FINISHING_STEAM.TOTAL.TOTAL</t>
  </si>
  <si>
    <t>FUEL_EMI.ktCO2.HR.NFM.PRIM_ALU.FINISHING_STEAM.STEAM.SOLIDS</t>
  </si>
  <si>
    <t>FUEL_EMI.ktCO2.HR.NFM.PRIM_ALU.FINISHING_STEAM.STEAM.RFG</t>
  </si>
  <si>
    <t>FUEL_EMI.ktCO2.HR.NFM.PRIM_ALU.FINISHING_STEAM.STEAM.LPG</t>
  </si>
  <si>
    <t>FUEL_EMI.ktCO2.HR.NFM.PRIM_ALU.FINISHING_STEAM.STEAM.DIESEL_LIQBIO</t>
  </si>
  <si>
    <t>FUEL_EMI.ktCO2.HR.NFM.PRIM_ALU.FINISHING_STEAM.STEAM.RFO</t>
  </si>
  <si>
    <t>FUEL_EMI.ktCO2.HR.NFM.PRIM_ALU.FINISHING_STEAM.STEAM.OTHER</t>
  </si>
  <si>
    <t>FUEL_EMI.ktCO2.HR.NFM.PRIM_ALU.FINISHING_STEAM.STEAM.NG_BIOGAS</t>
  </si>
  <si>
    <t>FUEL_EMI.ktCO2.HR.NFM.PRIM_ALU.FINISHING_STEAM.STEAM.DERIVED</t>
  </si>
  <si>
    <t>FUEL_EMI.ktCO2.HR.NFM.PRIM_ALU.FINISHING_STEAM.STEAM.BIOMASS_WASTE</t>
  </si>
  <si>
    <t>FUEL_EMI.ktCO2.HR.NFM.PRIM_ALU.FINISHING_STEAM.STEAM.STEAM_DISTR</t>
  </si>
  <si>
    <t>FUEL_EMI.ktCO2.HR.NFM.PRIM_ALU.FINISHING.ELEC.ELEC</t>
  </si>
  <si>
    <t>PROCESS_EMI.ktCO2.HR.NFM.PRIM_ALU</t>
  </si>
  <si>
    <t>FUEL_EMI.ktCO2.HR.NFM.SEC_ALU.TOTAL.TOTAL.TOTAL</t>
  </si>
  <si>
    <t>FUEL_EMI.ktCO2.HR.NFM.SEC_ALU.LIGHT.GENERIC.ELEC</t>
  </si>
  <si>
    <t>FUEL_EMI.ktCO2.HR.NFM.SEC_ALU.AIRCOMP.GENERIC.ELEC</t>
  </si>
  <si>
    <t>FUEL_EMI.ktCO2.HR.NFM.SEC_ALU.MOTOR.GENERIC.ELEC</t>
  </si>
  <si>
    <t>FUEL_EMI.ktCO2.HR.NFM.SEC_ALU.FANS.GENERIC.ELEC</t>
  </si>
  <si>
    <t>FUEL_EMI.ktCO2.HR.NFM.SEC_ALU.LOW_ENTH.TOTAL.TOTAL</t>
  </si>
  <si>
    <t>FUEL_EMI.ktCO2.HR.NFM.SEC_ALU.LOW_ENTH.THERM.DIESEL_LIQBIO</t>
  </si>
  <si>
    <t>FUEL_EMI.ktCO2.HR.NFM.SEC_ALU.LOW_ENTH.THERM.NG_BIOGAS</t>
  </si>
  <si>
    <t>FUEL_EMI.ktCO2.HR.NFM.SEC_ALU.LOW_ENTH.THERM.SOLAR_GEO</t>
  </si>
  <si>
    <t>FUEL_EMI.ktCO2.HR.NFM.SEC_ALU.LOW_ENTH.HP.AMBIENT</t>
  </si>
  <si>
    <t>FUEL_EMI.ktCO2.HR.NFM.SEC_ALU.LOW_ENTH.THERM.ELEC</t>
  </si>
  <si>
    <t>FUEL_EMI.ktCO2.HR.NFM.SEC_ALU.SEC_REMELTING.TOTAL.TOTAL</t>
  </si>
  <si>
    <t>FUEL_EMI.ktCO2.HR.NFM.SEC_ALU.SEC_REMELTING.THERM.TOTAL</t>
  </si>
  <si>
    <t>FUEL_EMI.ktCO2.HR.NFM.SEC_ALU.SEC_REMELTING.THERM.LPG</t>
  </si>
  <si>
    <t>FUEL_EMI.ktCO2.HR.NFM.SEC_ALU.SEC_REMELTING.THERM.DIESEL_LIQBIO</t>
  </si>
  <si>
    <t>FUEL_EMI.ktCO2.HR.NFM.SEC_ALU.SEC_REMELTING.THERM.RFO</t>
  </si>
  <si>
    <t>FUEL_EMI.ktCO2.HR.NFM.SEC_ALU.SEC_REMELTING.THERM.NG_BIOGAS</t>
  </si>
  <si>
    <t>FUEL_EMI.ktCO2.HR.NFM.SEC_ALU.SEC_REMELTING.ELEC.ELEC</t>
  </si>
  <si>
    <t>FUEL_EMI.ktCO2.HR.NFM.SEC_ALU.SEC_PROCESSING.TOTAL.TOTAL</t>
  </si>
  <si>
    <t>FUEL_EMI.ktCO2.HR.NFM.SEC_ALU.SEC_PROCESSING.THERM.TOTAL</t>
  </si>
  <si>
    <t>FUEL_EMI.ktCO2.HR.NFM.SEC_ALU.SEC_PROCESSING.THERM.LPG</t>
  </si>
  <si>
    <t>FUEL_EMI.ktCO2.HR.NFM.SEC_ALU.SEC_PROCESSING.THERM.DIESEL_LIQBIO</t>
  </si>
  <si>
    <t>FUEL_EMI.ktCO2.HR.NFM.SEC_ALU.SEC_PROCESSING.THERM.RFO</t>
  </si>
  <si>
    <t>FUEL_EMI.ktCO2.HR.NFM.SEC_ALU.SEC_PROCESSING.THERM.NG_BIOGAS</t>
  </si>
  <si>
    <t>FUEL_EMI.ktCO2.HR.NFM.SEC_ALU.SEC_PROCESSING.ELEC.ELEC</t>
  </si>
  <si>
    <t>FUEL_EMI.ktCO2.HR.NFM.SEC_ALU.SEC_FINISHING.THERM.TOTAL</t>
  </si>
  <si>
    <t>FUEL_EMI.ktCO2.HR.NFM.SEC_ALU.SEC_FINISHING.THERM.LPG</t>
  </si>
  <si>
    <t>FUEL_EMI.ktCO2.HR.NFM.SEC_ALU.SEC_FINISHING.THERM.DIESEL_LIQBIO</t>
  </si>
  <si>
    <t>FUEL_EMI.ktCO2.HR.NFM.SEC_ALU.SEC_FINISHING.THERM.NG_BIOGAS</t>
  </si>
  <si>
    <t>FUEL_EMI.ktCO2.HR.NFM.SEC_ALU.SEC_FINISHING_STEAM.TOTAL.TOTAL</t>
  </si>
  <si>
    <t>FUEL_EMI.ktCO2.HR.NFM.SEC_ALU.SEC_FINISHING_STEAM.STEAM.SOLIDS</t>
  </si>
  <si>
    <t>FUEL_EMI.ktCO2.HR.NFM.SEC_ALU.SEC_FINISHING_STEAM.STEAM.RFG</t>
  </si>
  <si>
    <t>FUEL_EMI.ktCO2.HR.NFM.SEC_ALU.SEC_FINISHING_STEAM.STEAM.LPG</t>
  </si>
  <si>
    <t>FUEL_EMI.ktCO2.HR.NFM.SEC_ALU.SEC_FINISHING_STEAM.STEAM.DIESEL_LIQBIO</t>
  </si>
  <si>
    <t>FUEL_EMI.ktCO2.HR.NFM.SEC_ALU.SEC_FINISHING_STEAM.STEAM.RFO</t>
  </si>
  <si>
    <t>FUEL_EMI.ktCO2.HR.NFM.SEC_ALU.SEC_FINISHING_STEAM.STEAM.OTHER</t>
  </si>
  <si>
    <t>FUEL_EMI.ktCO2.HR.NFM.SEC_ALU.SEC_FINISHING_STEAM.STEAM.NG_BIOGAS</t>
  </si>
  <si>
    <t>FUEL_EMI.ktCO2.HR.NFM.SEC_ALU.SEC_FINISHING_STEAM.STEAM.DERIVED</t>
  </si>
  <si>
    <t>FUEL_EMI.ktCO2.HR.NFM.SEC_ALU.SEC_FINISHING_STEAM.STEAM.BIOMASS_WASTE</t>
  </si>
  <si>
    <t>FUEL_EMI.ktCO2.HR.NFM.SEC_ALU.SEC_FINISHING_STEAM.STEAM.STEAM_DISTR</t>
  </si>
  <si>
    <t>FUEL_EMI.ktCO2.HR.NFM.SEC_ALU.SEC_FINISHING.ELEC.ELEC</t>
  </si>
  <si>
    <t>FUEL_EMI.ktCO2.HR.NFM.OTHER_NFM.LIGHT.GENERIC.ELEC</t>
  </si>
  <si>
    <t>FUEL_EMI.ktCO2.HR.NFM.OTHER_NFM.AIRCOMP.GENERIC.ELEC</t>
  </si>
  <si>
    <t>FUEL_EMI.ktCO2.HR.NFM.OTHER_NFM.MOTOR.GENERIC.ELEC</t>
  </si>
  <si>
    <t>FUEL_EMI.ktCO2.HR.NFM.OTHER_NFM.FANS.GENERIC.ELEC</t>
  </si>
  <si>
    <t>FUEL_EMI.ktCO2.HR.NFM.OTHER_NFM.LOW_ENTH.TOTAL.TOTAL</t>
  </si>
  <si>
    <t>FUEL_EMI.ktCO2.HR.NFM.OTHER_NFM.LOW_ENTH.THERM.DIESEL_LIQBIO</t>
  </si>
  <si>
    <t>FUEL_EMI.ktCO2.HR.NFM.OTHER_NFM.LOW_ENTH.THERM.NG_BIOGAS</t>
  </si>
  <si>
    <t>FUEL_EMI.ktCO2.HR.NFM.OTHER_NFM.LOW_ENTH.THERM.SOLAR_GEO</t>
  </si>
  <si>
    <t>FUEL_EMI.ktCO2.HR.NFM.OTHER_NFM.LOW_ENTH.HP.AMBIENT</t>
  </si>
  <si>
    <t>FUEL_EMI.ktCO2.HR.NFM.OTHER_NFM.LOW_ENTH.THERM.ELEC</t>
  </si>
  <si>
    <t>FUEL_EMI.ktCO2.HR.NFM.OTHER_NFM.OTH_PRODUCTION.TOTAL.TOTAL</t>
  </si>
  <si>
    <t>FUEL_EMI.ktCO2.HR.NFM.OTHER_NFM.OTH_PRODUCTION.THERM.TOTAL</t>
  </si>
  <si>
    <t>FUEL_EMI.ktCO2.HR.NFM.OTHER_NFM.OTH_PRODUCTION.THERM.SOLIDS</t>
  </si>
  <si>
    <t>FUEL_EMI.ktCO2.HR.NFM.OTHER_NFM.OTH_PRODUCTION.THERM.LPG</t>
  </si>
  <si>
    <t>FUEL_EMI.ktCO2.HR.NFM.OTHER_NFM.OTH_PRODUCTION.THERM.DIESEL_LIQBIO</t>
  </si>
  <si>
    <t>FUEL_EMI.ktCO2.HR.NFM.OTHER_NFM.OTH_PRODUCTION.THERM.RFO</t>
  </si>
  <si>
    <t>FUEL_EMI.ktCO2.HR.NFM.OTHER_NFM.OTH_PRODUCTION.THERM.NG_BIOGAS</t>
  </si>
  <si>
    <t>FUEL_EMI.ktCO2.HR.NFM.OTHER_NFM.OTH_PRODUCTION.ELEC.ELEC</t>
  </si>
  <si>
    <t>FUEL_EMI.ktCO2.HR.NFM.OTHER_NFM.OTH_PROCESSING.TOTAL.TOTAL</t>
  </si>
  <si>
    <t>FUEL_EMI.ktCO2.HR.NFM.OTHER_NFM.OTH_PROCESSING.THERM.TOTAL</t>
  </si>
  <si>
    <t>FUEL_EMI.ktCO2.HR.NFM.OTHER_NFM.OTH_PROCESSING.THERM.LPG</t>
  </si>
  <si>
    <t>FUEL_EMI.ktCO2.HR.NFM.OTHER_NFM.OTH_PROCESSING.THERM.DIESEL_LIQBIO</t>
  </si>
  <si>
    <t>FUEL_EMI.ktCO2.HR.NFM.OTHER_NFM.OTH_PROCESSING.THERM.RFO</t>
  </si>
  <si>
    <t>FUEL_EMI.ktCO2.HR.NFM.OTHER_NFM.OTH_PROCESSING.THERM.NG_BIOGAS</t>
  </si>
  <si>
    <t>FUEL_EMI.ktCO2.HR.NFM.OTHER_NFM.OTH_PROCESSING.ELEC.ELEC</t>
  </si>
  <si>
    <t>FUEL_EMI.ktCO2.HR.NFM.OTHER_NFM.OTH_FINISHING.THERM.TOTAL</t>
  </si>
  <si>
    <t>FUEL_EMI.ktCO2.HR.NFM.OTHER_NFM.OTH_FINISHING.THERM.LPG</t>
  </si>
  <si>
    <t>FUEL_EMI.ktCO2.HR.NFM.OTHER_NFM.OTH_FINISHING.THERM.DIESEL_LIQBIO</t>
  </si>
  <si>
    <t>FUEL_EMI.ktCO2.HR.NFM.OTHER_NFM.OTH_FINISHING.THERM.NG_BIOGAS</t>
  </si>
  <si>
    <t>FUEL_EMI.ktCO2.HR.NFM.OTHER_NFM.OTH_FINISHING_STEAM.TOTAL.TOTAL</t>
  </si>
  <si>
    <t>FUEL_EMI.ktCO2.HR.NFM.OTHER_NFM.OTH_FINISHING_STEAM.STEAM.SOLIDS</t>
  </si>
  <si>
    <t>FUEL_EMI.ktCO2.HR.NFM.OTHER_NFM.OTH_FINISHING_STEAM.STEAM.RFG</t>
  </si>
  <si>
    <t>FUEL_EMI.ktCO2.HR.NFM.OTHER_NFM.OTH_FINISHING_STEAM.STEAM.LPG</t>
  </si>
  <si>
    <t>FUEL_EMI.ktCO2.HR.NFM.OTHER_NFM.OTH_FINISHING_STEAM.STEAM.DIESEL_LIQBIO</t>
  </si>
  <si>
    <t>FUEL_EMI.ktCO2.HR.NFM.OTHER_NFM.OTH_FINISHING_STEAM.STEAM.RFO</t>
  </si>
  <si>
    <t>FUEL_EMI.ktCO2.HR.NFM.OTHER_NFM.OTH_FINISHING_STEAM.STEAM.OTHER</t>
  </si>
  <si>
    <t>FUEL_EMI.ktCO2.HR.NFM.OTHER_NFM.OTH_FINISHING_STEAM.STEAM.NG_BIOGAS</t>
  </si>
  <si>
    <t>FUEL_EMI.ktCO2.HR.NFM.OTHER_NFM.OTH_FINISHING_STEAM.STEAM.DERIVED</t>
  </si>
  <si>
    <t>FUEL_EMI.ktCO2.HR.NFM.OTHER_NFM.OTH_FINISHING_STEAM.STEAM.BIOMASS_WASTE</t>
  </si>
  <si>
    <t>FUEL_EMI.ktCO2.HR.NFM.OTHER_NFM.OTH_FINISHING_STEAM.STEAM.STEAM_DISTR</t>
  </si>
  <si>
    <t>FUEL_EMI.ktCO2.HR.NFM.OTHER_NFM.OTH_FINISHING.ELEC.ELEC</t>
  </si>
  <si>
    <t>PROCESS_EMI.ktCO2.HR.NFM.OTHER_NFM</t>
  </si>
  <si>
    <t>Aluminium - primary production (without process emissions)</t>
  </si>
  <si>
    <t>Other non-ferrous metals (without process emissions)</t>
  </si>
  <si>
    <t>Basic and other chemicals</t>
  </si>
  <si>
    <t>VA.Meuro2015.HR.CHI.BASIC_CHEM</t>
  </si>
  <si>
    <t>VA.Meuro2015.HR.CHI.OTHER_CHEM</t>
  </si>
  <si>
    <t>VA.Meuro2015.HR.CHI.PHARM</t>
  </si>
  <si>
    <t>Basic chemicals (kt ethylene eq.)</t>
  </si>
  <si>
    <t>OUTPUT.kt.HR.CHI.BASIC_CHEM</t>
  </si>
  <si>
    <t>Other chemicals (kt ethylene eq.)</t>
  </si>
  <si>
    <t>OUTPUT.kt.HR.CHI.OTHER_CHEM</t>
  </si>
  <si>
    <t>Pharmaceutical products etc. (kt ethylene eq.)</t>
  </si>
  <si>
    <t>OUTPUT.kt.HR.CHI.PHARM</t>
  </si>
  <si>
    <t>CAP.kt.HR.CHI.BASIC_CHEM</t>
  </si>
  <si>
    <t>CAP.kt.HR.CHI.OTHER_CHEM</t>
  </si>
  <si>
    <t>CAP.kt.HR.CHI.PHARM</t>
  </si>
  <si>
    <t>NEWCAP.kt.HR.CHI.BASIC_CHEM</t>
  </si>
  <si>
    <t>NEWCAP.kt.HR.CHI.OTHER_CHEM</t>
  </si>
  <si>
    <t>NEWCAP.kt.HR.CHI.PHARM</t>
  </si>
  <si>
    <t>FEC.ktoe.HR.CHI.TOTAL.TOTAL.TOTAL.TOTAL</t>
  </si>
  <si>
    <t>FEC.ktoe.HR.CHI.TOTAL.TOTAL.TOTAL.SOLIDS</t>
  </si>
  <si>
    <t>FEC.ktoe.HR.CHI.TOTAL.TOTAL.TOTAL.RFG</t>
  </si>
  <si>
    <t>FEC.ktoe.HR.CHI.TOTAL.TOTAL.TOTAL.LPG</t>
  </si>
  <si>
    <t>FEC.ktoe.HR.CHI.TOTAL.TOTAL.TOTAL.DIESEL</t>
  </si>
  <si>
    <t>FEC.ktoe.HR.CHI.TOTAL.TOTAL.TOTAL.RFO</t>
  </si>
  <si>
    <t>FEC.ktoe.HR.CHI.TOTAL.TOTAL.TOTAL.OTHER</t>
  </si>
  <si>
    <t>FEC.ktoe.HR.CHI.TOTAL.TOTAL.TOTAL.NG</t>
  </si>
  <si>
    <t>FEC.ktoe.HR.CHI.TOTAL.TOTAL.TOTAL.DERIVED</t>
  </si>
  <si>
    <t>FEC.ktoe.HR.CHI.TOTAL.TOTAL.TOTAL.BIOMASS_WASTE</t>
  </si>
  <si>
    <t>FEC.ktoe.HR.CHI.TOTAL.TOTAL.TOTAL.BIOGAS</t>
  </si>
  <si>
    <t>FEC.ktoe.HR.CHI.TOTAL.TOTAL.TOTAL.LIQBIO</t>
  </si>
  <si>
    <t>FEC.ktoe.HR.CHI.TOTAL.TOTAL.TOTAL.SOLAR</t>
  </si>
  <si>
    <t>FEC.ktoe.HR.CHI.TOTAL.TOTAL.TOTAL.GEO</t>
  </si>
  <si>
    <t>FEC.ktoe.HR.CHI.TOTAL.TOTAL.TOTAL.AMBIENT</t>
  </si>
  <si>
    <t>FEC.ktoe.HR.CHI.TOTAL.TOTAL.TOTAL.STEAM_DISTR</t>
  </si>
  <si>
    <t>FEC.ktoe.HR.CHI.TOTAL.TOTAL.TOTAL.ELEC</t>
  </si>
  <si>
    <t>Non-energy use in the Chemical industry (ktoe)</t>
  </si>
  <si>
    <t>NONENERGY.ktoe.HR.CHI.TOTAL.TOTAL.TOTAL.TOTAL</t>
  </si>
  <si>
    <t>NONENERGY.ktoe.HR.CHI.TOTAL.TOTAL.TOTAL.SOLIDS</t>
  </si>
  <si>
    <t>NONENERGY.ktoe.HR.CHI.TOTAL.TOTAL.TOTAL.RFG</t>
  </si>
  <si>
    <t>NONENERGY.ktoe.HR.CHI.TOTAL.TOTAL.TOTAL.LPG</t>
  </si>
  <si>
    <t>NONENERGY.ktoe.HR.CHI.TOTAL.TOTAL.TOTAL.DIESEL</t>
  </si>
  <si>
    <t>NONENERGY.ktoe.HR.CHI.TOTAL.TOTAL.TOTAL.RFO</t>
  </si>
  <si>
    <t>NONENERGY.ktoe.HR.CHI.TOTAL.TOTAL.TOTAL.OTHER</t>
  </si>
  <si>
    <t>NONENERGY.ktoe.HR.CHI.TOTAL.TOTAL.TOTAL.NAPHTHA</t>
  </si>
  <si>
    <t>NONENERGY.ktoe.HR.CHI.TOTAL.TOTAL.TOTAL.NG_BIOGAS</t>
  </si>
  <si>
    <t>NONENERGY.ktoe.HR.CHI.TOTAL.TOTAL.TOTAL.DERIVED</t>
  </si>
  <si>
    <t>NONENERGY.ktoe.HR.CHI.TOTAL.TOTAL.TOTAL.BIOMASS_WASTE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</si>
  <si>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</si>
  <si>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</si>
  <si>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</si>
  <si>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</si>
  <si>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</si>
  <si>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FEC.ktoe.HR.CHI.BASIC_CHEM.LIGHT.GENERIC.ELEC</t>
  </si>
  <si>
    <t>FEC.ktoe.HR.CHI.BASIC_CHEM.AIRCOMP.GENERIC.ELEC</t>
  </si>
  <si>
    <t>FEC.ktoe.HR.CHI.BASIC_CHEM.MOTOR.GENERIC.ELEC</t>
  </si>
  <si>
    <t>FEC.ktoe.HR.CHI.BASIC_CHEM.FANS.GENERIC.ELEC</t>
  </si>
  <si>
    <t>FEC.ktoe.HR.CHI.BASIC_CHEM.LOW_ENTH.TOTAL.TOTAL</t>
  </si>
  <si>
    <t>FEC.ktoe.HR.CHI.BASIC_CHEM.LOW_ENTH.THERM.DIESEL_LIQBIO</t>
  </si>
  <si>
    <t>FEC.ktoe.HR.CHI.BASIC_CHEM.LOW_ENTH.THERM.NG_BIOGAS</t>
  </si>
  <si>
    <t>FEC.ktoe.HR.CHI.BASIC_CHEM.LOW_ENTH.THERM.SOLAR_GEO</t>
  </si>
  <si>
    <t>FEC.ktoe.HR.CHI.BASIC_CHEM.LOW_ENTH.HP.AMBIENT</t>
  </si>
  <si>
    <t>FEC.ktoe.HR.CHI.BASIC_CHEM.LOW_ENTH.THERM.ELEC</t>
  </si>
  <si>
    <t>Chemicals: Feedstock (energy used as raw material)</t>
  </si>
  <si>
    <t>Chemicals: Steam processing</t>
  </si>
  <si>
    <t>FEC.ktoe.HR.CHI.BASIC_CHEM.PROCESSING.TOTAL.TOTAL</t>
  </si>
  <si>
    <t>FEC.ktoe.HR.CHI.BASIC_CHEM.PROCESSING.STEAM.SOLIDS</t>
  </si>
  <si>
    <t>FEC.ktoe.HR.CHI.BASIC_CHEM.PROCESSING.STEAM.RFG</t>
  </si>
  <si>
    <t>FEC.ktoe.HR.CHI.BASIC_CHEM.PROCESSING.STEAM.LPG</t>
  </si>
  <si>
    <t>FEC.ktoe.HR.CHI.BASIC_CHEM.PROCESSING.STEAM.DIESEL_LIQBIO</t>
  </si>
  <si>
    <t>FEC.ktoe.HR.CHI.BASIC_CHEM.PROCESSING.STEAM.RFO</t>
  </si>
  <si>
    <t>FEC.ktoe.HR.CHI.BASIC_CHEM.PROCESSING.STEAM.OTHER</t>
  </si>
  <si>
    <t>FEC.ktoe.HR.CHI.BASIC_CHEM.PROCESSING.STEAM.NG_BIOGAS</t>
  </si>
  <si>
    <t>FEC.ktoe.HR.CHI.BASIC_CHEM.PROCESSING.STEAM.DERIVED</t>
  </si>
  <si>
    <t>FEC.ktoe.HR.CHI.BASIC_CHEM.PROCESSING.STEAM.BIOMASS_WASTE</t>
  </si>
  <si>
    <t>FEC.ktoe.HR.CHI.BASIC_CHEM.PROCESSING.STEAM.STEAM_DISTR</t>
  </si>
  <si>
    <t>Chemicals: Furnaces</t>
  </si>
  <si>
    <t>FEC.ktoe.HR.CHI.BASIC_CHEM.PROC_HEAT.TOTAL.TOTAL</t>
  </si>
  <si>
    <t>Chemicals: Furnaces - Thermal</t>
  </si>
  <si>
    <t>FEC.ktoe.HR.CHI.BASIC_CHEM.PROC_HEAT.THERM.TOTAL</t>
  </si>
  <si>
    <t>FEC.ktoe.HR.CHI.BASIC_CHEM.PROC_HEAT.THERM.SOLIDS</t>
  </si>
  <si>
    <t>FEC.ktoe.HR.CHI.BASIC_CHEM.PROC_HEAT.THERM.LPG</t>
  </si>
  <si>
    <t>FEC.ktoe.HR.CHI.BASIC_CHEM.PROC_HEAT.THERM.DIESEL_LIQBIO</t>
  </si>
  <si>
    <t>FEC.ktoe.HR.CHI.BASIC_CHEM.PROC_HEAT.THERM.RFO</t>
  </si>
  <si>
    <t>FEC.ktoe.HR.CHI.BASIC_CHEM.PROC_HEAT.THERM.NG_BIOGAS</t>
  </si>
  <si>
    <t>Chemicals: Furnaces - Electric</t>
  </si>
  <si>
    <t>FEC.ktoe.HR.CHI.BASIC_CHEM.PROC_HEAT.ELEC.ELEC</t>
  </si>
  <si>
    <t>Chemicals: Process cooling</t>
  </si>
  <si>
    <t>Chemicals: Process cooling - Natural gas and biogas</t>
  </si>
  <si>
    <t>FEC.ktoe.HR.CHI.BASIC_CHEM.PROC_COOL.THERM.NG_BIOGAS</t>
  </si>
  <si>
    <t>Chemicals: Process cooling - Steam</t>
  </si>
  <si>
    <t>FEC.ktoe.HR.CHI.BASIC_CHEM.PROC_COOL_STEAM.TOTAL.TOTAL</t>
  </si>
  <si>
    <t>FEC.ktoe.HR.CHI.BASIC_CHEM.PROC_COOL_STEAM.STEAM.SOLIDS</t>
  </si>
  <si>
    <t>FEC.ktoe.HR.CHI.BASIC_CHEM.PROC_COOL_STEAM.STEAM.RFG</t>
  </si>
  <si>
    <t>FEC.ktoe.HR.CHI.BASIC_CHEM.PROC_COOL_STEAM.STEAM.LPG</t>
  </si>
  <si>
    <t>FEC.ktoe.HR.CHI.BASIC_CHEM.PROC_COOL_STEAM.STEAM.DIESEL_LIQBIO</t>
  </si>
  <si>
    <t>FEC.ktoe.HR.CHI.BASIC_CHEM.PROC_COOL_STEAM.STEAM.RFO</t>
  </si>
  <si>
    <t>FEC.ktoe.HR.CHI.BASIC_CHEM.PROC_COOL_STEAM.STEAM.OTHER</t>
  </si>
  <si>
    <t>FEC.ktoe.HR.CHI.BASIC_CHEM.PROC_COOL_STEAM.STEAM.NG_BIOGAS</t>
  </si>
  <si>
    <t>FEC.ktoe.HR.CHI.BASIC_CHEM.PROC_COOL_STEAM.STEAM.DERIVED</t>
  </si>
  <si>
    <t>FEC.ktoe.HR.CHI.BASIC_CHEM.PROC_COOL_STEAM.STEAM.BIOMASS_WASTE</t>
  </si>
  <si>
    <t>FEC.ktoe.HR.CHI.BASIC_CHEM.PROC_COOL_STEAM.STEAM.STEAM_DISTR</t>
  </si>
  <si>
    <t>Chemicals: Process cooling - Electric</t>
  </si>
  <si>
    <t>FEC.ktoe.HR.CHI.BASIC_CHEM.PROC_COOL.ELEC.ELEC</t>
  </si>
  <si>
    <t>Chemicals: Generic electric process</t>
  </si>
  <si>
    <t>FEC.ktoe.HR.CHI.BASIC_CHEM.GENERIC.MECH.ELEC</t>
  </si>
  <si>
    <t>FEC.ktoe.HR.CHI.OTHER_CHEM.TOTAL.TOTAL.TOTAL</t>
  </si>
  <si>
    <t>FEC.ktoe.HR.CHI.OTHER_CHEM.LIGHT.GENERIC.ELEC</t>
  </si>
  <si>
    <t>FEC.ktoe.HR.CHI.OTHER_CHEM.AIRCOMP.GENERIC.ELEC</t>
  </si>
  <si>
    <t>FEC.ktoe.HR.CHI.OTHER_CHEM.MOTOR.GENERIC.ELEC</t>
  </si>
  <si>
    <t>FEC.ktoe.HR.CHI.OTHER_CHEM.FANS.GENERIC.ELEC</t>
  </si>
  <si>
    <t>FEC.ktoe.HR.CHI.OTHER_CHEM.LOW_ENTH.TOTAL.TOTAL</t>
  </si>
  <si>
    <t>FEC.ktoe.HR.CHI.OTHER_CHEM.LOW_ENTH.THERM.DIESEL_LIQBIO</t>
  </si>
  <si>
    <t>FEC.ktoe.HR.CHI.OTHER_CHEM.LOW_ENTH.THERM.NG_BIOGAS</t>
  </si>
  <si>
    <t>FEC.ktoe.HR.CHI.OTHER_CHEM.LOW_ENTH.THERM.SOLAR_GEO</t>
  </si>
  <si>
    <t>FEC.ktoe.HR.CHI.OTHER_CHEM.LOW_ENTH.HP.AMBIENT</t>
  </si>
  <si>
    <t>FEC.ktoe.HR.CHI.OTHER_CHEM.LOW_ENTH.THERM.ELEC</t>
  </si>
  <si>
    <t>Chemicals: High-enthalpy heat processing</t>
  </si>
  <si>
    <t>High-enthalpy heat processing - Steam</t>
  </si>
  <si>
    <t>FEC.ktoe.HR.CHI.OTHER_CHEM.PROCESSING_STEAM.TOTAL.TOTAL</t>
  </si>
  <si>
    <t>FEC.ktoe.HR.CHI.OTHER_CHEM.PROCESSING_STEAM.STEAM.SOLIDS</t>
  </si>
  <si>
    <t>FEC.ktoe.HR.CHI.OTHER_CHEM.PROCESSING_STEAM.STEAM.RFG</t>
  </si>
  <si>
    <t>FEC.ktoe.HR.CHI.OTHER_CHEM.PROCESSING_STEAM.STEAM.LPG</t>
  </si>
  <si>
    <t>FEC.ktoe.HR.CHI.OTHER_CHEM.PROCESSING_STEAM.STEAM.DIESEL_LIQBIO</t>
  </si>
  <si>
    <t>FEC.ktoe.HR.CHI.OTHER_CHEM.PROCESSING_STEAM.STEAM.RFO</t>
  </si>
  <si>
    <t>FEC.ktoe.HR.CHI.OTHER_CHEM.PROCESSING_STEAM.STEAM.OTHER</t>
  </si>
  <si>
    <t>FEC.ktoe.HR.CHI.OTHER_CHEM.PROCESSING_STEAM.STEAM.NG_BIOGAS</t>
  </si>
  <si>
    <t>FEC.ktoe.HR.CHI.OTHER_CHEM.PROCESSING_STEAM.STEAM.DERIVED</t>
  </si>
  <si>
    <t>FEC.ktoe.HR.CHI.OTHER_CHEM.PROCESSING_STEAM.STEAM.BIOMASS_WASTE</t>
  </si>
  <si>
    <t>FEC.ktoe.HR.CHI.OTHER_CHEM.PROCESSING_STEAM.STEAM.STEAM_DISTR</t>
  </si>
  <si>
    <t>High-enthalpy heat processing - Electric (microwave)</t>
  </si>
  <si>
    <t>FEC.ktoe.HR.CHI.OTHER_CHEM.PROCESSING.MICROW.ELEC</t>
  </si>
  <si>
    <t>FEC.ktoe.HR.CHI.OTHER_CHEM.PROC_HEAT.TOTAL.TOTAL</t>
  </si>
  <si>
    <t>FEC.ktoe.HR.CHI.OTHER_CHEM.PROC_HEAT.THERM.TOTAL</t>
  </si>
  <si>
    <t>FEC.ktoe.HR.CHI.OTHER_CHEM.PROC_HEAT.THERM.SOLIDS</t>
  </si>
  <si>
    <t>FEC.ktoe.HR.CHI.OTHER_CHEM.PROC_HEAT.THERM.LPG</t>
  </si>
  <si>
    <t>FEC.ktoe.HR.CHI.OTHER_CHEM.PROC_HEAT.THERM.DIESEL_LIQBIO</t>
  </si>
  <si>
    <t>FEC.ktoe.HR.CHI.OTHER_CHEM.PROC_HEAT.THERM.RFO</t>
  </si>
  <si>
    <t>FEC.ktoe.HR.CHI.OTHER_CHEM.PROC_HEAT.THERM.NG_BIOGAS</t>
  </si>
  <si>
    <t>FEC.ktoe.HR.CHI.OTHER_CHEM.PROC_HEAT.ELEC.ELEC</t>
  </si>
  <si>
    <t>FEC.ktoe.HR.CHI.OTHER_CHEM.PROC_COOL.THERM.NG_BIOGAS</t>
  </si>
  <si>
    <t>FEC.ktoe.HR.CHI.OTHER_CHEM.PROC_COOL_STEAM.TOTAL.TOTAL</t>
  </si>
  <si>
    <t>FEC.ktoe.HR.CHI.OTHER_CHEM.PROC_COOL_STEAM.STEAM.SOLIDS</t>
  </si>
  <si>
    <t>FEC.ktoe.HR.CHI.OTHER_CHEM.PROC_COOL_STEAM.STEAM.RFG</t>
  </si>
  <si>
    <t>FEC.ktoe.HR.CHI.OTHER_CHEM.PROC_COOL_STEAM.STEAM.LPG</t>
  </si>
  <si>
    <t>FEC.ktoe.HR.CHI.OTHER_CHEM.PROC_COOL_STEAM.STEAM.DIESEL_LIQBIO</t>
  </si>
  <si>
    <t>FEC.ktoe.HR.CHI.OTHER_CHEM.PROC_COOL_STEAM.STEAM.RFO</t>
  </si>
  <si>
    <t>FEC.ktoe.HR.CHI.OTHER_CHEM.PROC_COOL_STEAM.STEAM.OTHER</t>
  </si>
  <si>
    <t>FEC.ktoe.HR.CHI.OTHER_CHEM.PROC_COOL_STEAM.STEAM.NG_BIOGAS</t>
  </si>
  <si>
    <t>FEC.ktoe.HR.CHI.OTHER_CHEM.PROC_COOL_STEAM.STEAM.DERIVED</t>
  </si>
  <si>
    <t>FEC.ktoe.HR.CHI.OTHER_CHEM.PROC_COOL_STEAM.STEAM.BIOMASS_WASTE</t>
  </si>
  <si>
    <t>FEC.ktoe.HR.CHI.OTHER_CHEM.PROC_COOL_STEAM.STEAM.STEAM_DISTR</t>
  </si>
  <si>
    <t>FEC.ktoe.HR.CHI.OTHER_CHEM.PROC_COOL.ELEC.ELEC</t>
  </si>
  <si>
    <t>FEC.ktoe.HR.CHI.OTHER_CHEM.GENERIC.MECH.ELEC</t>
  </si>
  <si>
    <t>FEC.ktoe.HR.CHI.PHARM.TOTAL.TOTAL.TOTAL</t>
  </si>
  <si>
    <t>FEC.ktoe.HR.CHI.PHARM.LIGHT.GENERIC.ELEC</t>
  </si>
  <si>
    <t>FEC.ktoe.HR.CHI.PHARM.AIRCOMP.GENERIC.ELEC</t>
  </si>
  <si>
    <t>FEC.ktoe.HR.CHI.PHARM.MOTOR.GENERIC.ELEC</t>
  </si>
  <si>
    <t>FEC.ktoe.HR.CHI.PHARM.FANS.GENERIC.ELEC</t>
  </si>
  <si>
    <t>FEC.ktoe.HR.CHI.PHARM.LOW_ENTH.TOTAL.TOTAL</t>
  </si>
  <si>
    <t>FEC.ktoe.HR.CHI.PHARM.LOW_ENTH.THERM.DIESEL_LIQBIO</t>
  </si>
  <si>
    <t>FEC.ktoe.HR.CHI.PHARM.LOW_ENTH.THERM.NG_BIOGAS</t>
  </si>
  <si>
    <t>FEC.ktoe.HR.CHI.PHARM.LOW_ENTH.THERM.SOLAR_GEO</t>
  </si>
  <si>
    <t>FEC.ktoe.HR.CHI.PHARM.LOW_ENTH.HP.AMBIENT</t>
  </si>
  <si>
    <t>FEC.ktoe.HR.CHI.PHARM.LOW_ENTH.THERM.ELEC</t>
  </si>
  <si>
    <t>FEC.ktoe.HR.CHI.PHARM.PROCESSING_STEAM.TOTAL.TOTAL</t>
  </si>
  <si>
    <t>FEC.ktoe.HR.CHI.PHARM.PROCESSING_STEAM.STEAM.SOLIDS</t>
  </si>
  <si>
    <t>FEC.ktoe.HR.CHI.PHARM.PROCESSING_STEAM.STEAM.RFG</t>
  </si>
  <si>
    <t>FEC.ktoe.HR.CHI.PHARM.PROCESSING_STEAM.STEAM.LPG</t>
  </si>
  <si>
    <t>FEC.ktoe.HR.CHI.PHARM.PROCESSING_STEAM.STEAM.DIESEL_LIQBIO</t>
  </si>
  <si>
    <t>FEC.ktoe.HR.CHI.PHARM.PROCESSING_STEAM.STEAM.RFO</t>
  </si>
  <si>
    <t>FEC.ktoe.HR.CHI.PHARM.PROCESSING_STEAM.STEAM.OTHER</t>
  </si>
  <si>
    <t>FEC.ktoe.HR.CHI.PHARM.PROCESSING_STEAM.STEAM.NG_BIOGAS</t>
  </si>
  <si>
    <t>FEC.ktoe.HR.CHI.PHARM.PROCESSING_STEAM.STEAM.DERIVED</t>
  </si>
  <si>
    <t>FEC.ktoe.HR.CHI.PHARM.PROCESSING_STEAM.STEAM.BIOMASS_WASTE</t>
  </si>
  <si>
    <t>FEC.ktoe.HR.CHI.PHARM.PROCESSING_STEAM.STEAM.STEAM_DISTR</t>
  </si>
  <si>
    <t>FEC.ktoe.HR.CHI.PHARM.PROCESSING.MICROW.ELEC</t>
  </si>
  <si>
    <t>FEC.ktoe.HR.CHI.PHARM.PROC_HEAT.TOTAL.TOTAL</t>
  </si>
  <si>
    <t>FEC.ktoe.HR.CHI.PHARM.PROC_HEAT.THERM.TOTAL</t>
  </si>
  <si>
    <t>FEC.ktoe.HR.CHI.PHARM.PROC_HEAT.THERM.SOLIDS</t>
  </si>
  <si>
    <t>FEC.ktoe.HR.CHI.PHARM.PROC_HEAT.THERM.LPG</t>
  </si>
  <si>
    <t>FEC.ktoe.HR.CHI.PHARM.PROC_HEAT.THERM.DIESEL_LIQBIO</t>
  </si>
  <si>
    <t>FEC.ktoe.HR.CHI.PHARM.PROC_HEAT.THERM.RFO</t>
  </si>
  <si>
    <t>FEC.ktoe.HR.CHI.PHARM.PROC_HEAT.THERM.NG_BIOGAS</t>
  </si>
  <si>
    <t>FEC.ktoe.HR.CHI.PHARM.PROC_HEAT.ELEC.ELEC</t>
  </si>
  <si>
    <t>FEC.ktoe.HR.CHI.PHARM.PROC_COOL.THERM.NG_BIOGAS</t>
  </si>
  <si>
    <t>FEC.ktoe.HR.CHI.PHARM.PROC_COOL_STEAM.TOTAL.TOTAL</t>
  </si>
  <si>
    <t>FEC.ktoe.HR.CHI.PHARM.PROC_COOL_STEAM.STEAM.SOLIDS</t>
  </si>
  <si>
    <t>FEC.ktoe.HR.CHI.PHARM.PROC_COOL_STEAM.STEAM.RFG</t>
  </si>
  <si>
    <t>FEC.ktoe.HR.CHI.PHARM.PROC_COOL_STEAM.STEAM.LPG</t>
  </si>
  <si>
    <t>FEC.ktoe.HR.CHI.PHARM.PROC_COOL_STEAM.STEAM.DIESEL_LIQBIO</t>
  </si>
  <si>
    <t>FEC.ktoe.HR.CHI.PHARM.PROC_COOL_STEAM.STEAM.RFO</t>
  </si>
  <si>
    <t>FEC.ktoe.HR.CHI.PHARM.PROC_COOL_STEAM.STEAM.OTHER</t>
  </si>
  <si>
    <t>FEC.ktoe.HR.CHI.PHARM.PROC_COOL_STEAM.STEAM.NG_BIOGAS</t>
  </si>
  <si>
    <t>FEC.ktoe.HR.CHI.PHARM.PROC_COOL_STEAM.STEAM.DERIVED</t>
  </si>
  <si>
    <t>FEC.ktoe.HR.CHI.PHARM.PROC_COOL_STEAM.STEAM.BIOMASS_WASTE</t>
  </si>
  <si>
    <t>FEC.ktoe.HR.CHI.PHARM.PROC_COOL_STEAM.STEAM.STEAM_DISTR</t>
  </si>
  <si>
    <t>FEC.ktoe.HR.CHI.PHARM.PROC_COOL.ELEC.ELEC</t>
  </si>
  <si>
    <t>FEC.ktoe.HR.CHI.PHARM.GENERIC.MECH.ELEC</t>
  </si>
  <si>
    <t>Chemicals: Process cooling - Natural gas</t>
  </si>
  <si>
    <t>UED.ktoe.HR.CHI.BASIC_CHEM.LIGHT.GENERIC.ELEC</t>
  </si>
  <si>
    <t>UED.ktoe.HR.CHI.BASIC_CHEM.AIRCOMP.GENERIC.ELEC</t>
  </si>
  <si>
    <t>UED.ktoe.HR.CHI.BASIC_CHEM.MOTOR.GENERIC.ELEC</t>
  </si>
  <si>
    <t>UED.ktoe.HR.CHI.BASIC_CHEM.FANS.GENERIC.ELEC</t>
  </si>
  <si>
    <t>UED.ktoe.HR.CHI.BASIC_CHEM.LOW_ENTH.TOTAL.TOTAL</t>
  </si>
  <si>
    <t>UED.ktoe.HR.CHI.BASIC_CHEM.LOW_ENTH.THERM.DIESEL_LIQBIO</t>
  </si>
  <si>
    <t>UED.ktoe.HR.CHI.BASIC_CHEM.LOW_ENTH.THERM.NG_BIOGAS</t>
  </si>
  <si>
    <t>UED.ktoe.HR.CHI.BASIC_CHEM.LOW_ENTH.THERM.SOLAR_GEO</t>
  </si>
  <si>
    <t>UED.ktoe.HR.CHI.BASIC_CHEM.LOW_ENTH.HP.AMBIENT</t>
  </si>
  <si>
    <t>UED.ktoe.HR.CHI.BASIC_CHEM.LOW_ENTH.THERM.ELEC</t>
  </si>
  <si>
    <t>UED.ktoe.HR.CHI.BASIC_CHEM.PROCESSING.TOTAL.TOTAL</t>
  </si>
  <si>
    <t>UED.ktoe.HR.CHI.BASIC_CHEM.PROCESSING.STEAM.SOLIDS</t>
  </si>
  <si>
    <t>UED.ktoe.HR.CHI.BASIC_CHEM.PROCESSING.STEAM.RFG</t>
  </si>
  <si>
    <t>UED.ktoe.HR.CHI.BASIC_CHEM.PROCESSING.STEAM.LPG</t>
  </si>
  <si>
    <t>UED.ktoe.HR.CHI.BASIC_CHEM.PROCESSING.STEAM.DIESEL_LIQBIO</t>
  </si>
  <si>
    <t>UED.ktoe.HR.CHI.BASIC_CHEM.PROCESSING.STEAM.RFO</t>
  </si>
  <si>
    <t>UED.ktoe.HR.CHI.BASIC_CHEM.PROCESSING.STEAM.OTHER</t>
  </si>
  <si>
    <t>UED.ktoe.HR.CHI.BASIC_CHEM.PROCESSING.STEAM.NG_BIOGAS</t>
  </si>
  <si>
    <t>UED.ktoe.HR.CHI.BASIC_CHEM.PROCESSING.STEAM.DERIVED</t>
  </si>
  <si>
    <t>UED.ktoe.HR.CHI.BASIC_CHEM.PROCESSING.STEAM.BIOMASS_WASTE</t>
  </si>
  <si>
    <t>UED.ktoe.HR.CHI.BASIC_CHEM.PROCESSING.STEAM.STEAM_DISTR</t>
  </si>
  <si>
    <t>UED.ktoe.HR.CHI.BASIC_CHEM.PROC_HEAT.TOTAL.TOTAL</t>
  </si>
  <si>
    <t>UED.ktoe.HR.CHI.BASIC_CHEM.PROC_HEAT.THERM.TOTAL</t>
  </si>
  <si>
    <t>UED.ktoe.HR.CHI.BASIC_CHEM.PROC_HEAT.THERM.SOLIDS</t>
  </si>
  <si>
    <t>UED.ktoe.HR.CHI.BASIC_CHEM.PROC_HEAT.THERM.LPG</t>
  </si>
  <si>
    <t>UED.ktoe.HR.CHI.BASIC_CHEM.PROC_HEAT.THERM.DIESEL_LIQBIO</t>
  </si>
  <si>
    <t>UED.ktoe.HR.CHI.BASIC_CHEM.PROC_HEAT.THERM.RFO</t>
  </si>
  <si>
    <t>UED.ktoe.HR.CHI.BASIC_CHEM.PROC_HEAT.THERM.NG_BIOGAS</t>
  </si>
  <si>
    <t>UED.ktoe.HR.CHI.BASIC_CHEM.PROC_HEAT.ELEC.ELEC</t>
  </si>
  <si>
    <t>UED.ktoe.HR.CHI.BASIC_CHEM.PROC_COOL.THERM.NG_BIOGAS</t>
  </si>
  <si>
    <t>UED.ktoe.HR.CHI.BASIC_CHEM.PROC_COOL_STEAM.TOTAL.TOTAL</t>
  </si>
  <si>
    <t>UED.ktoe.HR.CHI.BASIC_CHEM.PROC_COOL_STEAM.STEAM.SOLIDS</t>
  </si>
  <si>
    <t>UED.ktoe.HR.CHI.BASIC_CHEM.PROC_COOL_STEAM.STEAM.RFG</t>
  </si>
  <si>
    <t>UED.ktoe.HR.CHI.BASIC_CHEM.PROC_COOL_STEAM.STEAM.LPG</t>
  </si>
  <si>
    <t>UED.ktoe.HR.CHI.BASIC_CHEM.PROC_COOL_STEAM.STEAM.DIESEL_LIQBIO</t>
  </si>
  <si>
    <t>UED.ktoe.HR.CHI.BASIC_CHEM.PROC_COOL_STEAM.STEAM.RFO</t>
  </si>
  <si>
    <t>UED.ktoe.HR.CHI.BASIC_CHEM.PROC_COOL_STEAM.STEAM.OTHER</t>
  </si>
  <si>
    <t>UED.ktoe.HR.CHI.BASIC_CHEM.PROC_COOL_STEAM.STEAM.NG_BIOGAS</t>
  </si>
  <si>
    <t>UED.ktoe.HR.CHI.BASIC_CHEM.PROC_COOL_STEAM.STEAM.DERIVED</t>
  </si>
  <si>
    <t>UED.ktoe.HR.CHI.BASIC_CHEM.PROC_COOL_STEAM.STEAM.BIOMASS_WASTE</t>
  </si>
  <si>
    <t>UED.ktoe.HR.CHI.BASIC_CHEM.PROC_COOL_STEAM.STEAM.STEAM_DISTR</t>
  </si>
  <si>
    <t>UED.ktoe.HR.CHI.BASIC_CHEM.PROC_COOL.ELEC.ELEC</t>
  </si>
  <si>
    <t>UED.ktoe.HR.CHI.BASIC_CHEM.GENERIC.MECH.ELEC</t>
  </si>
  <si>
    <t>UED.ktoe.HR.CHI.OTHER_CHEM.TOTAL.TOTAL.TOTAL</t>
  </si>
  <si>
    <t>UED.ktoe.HR.CHI.OTHER_CHEM.LIGHT.GENERIC.ELEC</t>
  </si>
  <si>
    <t>UED.ktoe.HR.CHI.OTHER_CHEM.AIRCOMP.GENERIC.ELEC</t>
  </si>
  <si>
    <t>UED.ktoe.HR.CHI.OTHER_CHEM.MOTOR.GENERIC.ELEC</t>
  </si>
  <si>
    <t>UED.ktoe.HR.CHI.OTHER_CHEM.FANS.GENERIC.ELEC</t>
  </si>
  <si>
    <t>UED.ktoe.HR.CHI.OTHER_CHEM.LOW_ENTH.TOTAL.TOTAL</t>
  </si>
  <si>
    <t>UED.ktoe.HR.CHI.OTHER_CHEM.LOW_ENTH.THERM.DIESEL_LIQBIO</t>
  </si>
  <si>
    <t>UED.ktoe.HR.CHI.OTHER_CHEM.LOW_ENTH.THERM.NG_BIOGAS</t>
  </si>
  <si>
    <t>UED.ktoe.HR.CHI.OTHER_CHEM.LOW_ENTH.THERM.SOLAR_GEO</t>
  </si>
  <si>
    <t>UED.ktoe.HR.CHI.OTHER_CHEM.LOW_ENTH.HP.AMBIENT</t>
  </si>
  <si>
    <t>UED.ktoe.HR.CHI.OTHER_CHEM.LOW_ENTH.THERM.ELEC</t>
  </si>
  <si>
    <t>UED.ktoe.HR.CHI.OTHER_CHEM.PROCESSING_STEAM.TOTAL.TOTAL</t>
  </si>
  <si>
    <t>UED.ktoe.HR.CHI.OTHER_CHEM.PROCESSING_STEAM.STEAM.SOLIDS</t>
  </si>
  <si>
    <t>UED.ktoe.HR.CHI.OTHER_CHEM.PROCESSING_STEAM.STEAM.RFG</t>
  </si>
  <si>
    <t>UED.ktoe.HR.CHI.OTHER_CHEM.PROCESSING_STEAM.STEAM.LPG</t>
  </si>
  <si>
    <t>UED.ktoe.HR.CHI.OTHER_CHEM.PROCESSING_STEAM.STEAM.DIESEL_LIQBIO</t>
  </si>
  <si>
    <t>UED.ktoe.HR.CHI.OTHER_CHEM.PROCESSING_STEAM.STEAM.RFO</t>
  </si>
  <si>
    <t>UED.ktoe.HR.CHI.OTHER_CHEM.PROCESSING_STEAM.STEAM.OTHER</t>
  </si>
  <si>
    <t>UED.ktoe.HR.CHI.OTHER_CHEM.PROCESSING_STEAM.STEAM.NG_BIOGAS</t>
  </si>
  <si>
    <t>UED.ktoe.HR.CHI.OTHER_CHEM.PROCESSING_STEAM.STEAM.DERIVED</t>
  </si>
  <si>
    <t>UED.ktoe.HR.CHI.OTHER_CHEM.PROCESSING_STEAM.STEAM.BIOMASS_WASTE</t>
  </si>
  <si>
    <t>UED.ktoe.HR.CHI.OTHER_CHEM.PROCESSING_STEAM.STEAM.STEAM_DISTR</t>
  </si>
  <si>
    <t>UED.ktoe.HR.CHI.OTHER_CHEM.PROCESSING.MICROW.ELEC</t>
  </si>
  <si>
    <t>UED.ktoe.HR.CHI.OTHER_CHEM.PROC_HEAT.TOTAL.TOTAL</t>
  </si>
  <si>
    <t>UED.ktoe.HR.CHI.OTHER_CHEM.PROC_HEAT.THERM.TOTAL</t>
  </si>
  <si>
    <t>UED.ktoe.HR.CHI.OTHER_CHEM.PROC_HEAT.THERM.SOLIDS</t>
  </si>
  <si>
    <t>UED.ktoe.HR.CHI.OTHER_CHEM.PROC_HEAT.THERM.LPG</t>
  </si>
  <si>
    <t>UED.ktoe.HR.CHI.OTHER_CHEM.PROC_HEAT.THERM.DIESEL_LIQBIO</t>
  </si>
  <si>
    <t>UED.ktoe.HR.CHI.OTHER_CHEM.PROC_HEAT.THERM.RFO</t>
  </si>
  <si>
    <t>UED.ktoe.HR.CHI.OTHER_CHEM.PROC_HEAT.THERM.NG_BIOGAS</t>
  </si>
  <si>
    <t>UED.ktoe.HR.CHI.OTHER_CHEM.PROC_HEAT.ELEC.ELEC</t>
  </si>
  <si>
    <t>UED.ktoe.HR.CHI.OTHER_CHEM.PROC_COOL.THERM.NG_BIOGAS</t>
  </si>
  <si>
    <t>UED.ktoe.HR.CHI.OTHER_CHEM.PROC_COOL_STEAM.TOTAL.TOTAL</t>
  </si>
  <si>
    <t>UED.ktoe.HR.CHI.OTHER_CHEM.PROC_COOL_STEAM.STEAM.SOLIDS</t>
  </si>
  <si>
    <t>UED.ktoe.HR.CHI.OTHER_CHEM.PROC_COOL_STEAM.STEAM.RFG</t>
  </si>
  <si>
    <t>UED.ktoe.HR.CHI.OTHER_CHEM.PROC_COOL_STEAM.STEAM.LPG</t>
  </si>
  <si>
    <t>UED.ktoe.HR.CHI.OTHER_CHEM.PROC_COOL_STEAM.STEAM.DIESEL_LIQBIO</t>
  </si>
  <si>
    <t>UED.ktoe.HR.CHI.OTHER_CHEM.PROC_COOL_STEAM.STEAM.RFO</t>
  </si>
  <si>
    <t>UED.ktoe.HR.CHI.OTHER_CHEM.PROC_COOL_STEAM.STEAM.OTHER</t>
  </si>
  <si>
    <t>UED.ktoe.HR.CHI.OTHER_CHEM.PROC_COOL_STEAM.STEAM.NG_BIOGAS</t>
  </si>
  <si>
    <t>UED.ktoe.HR.CHI.OTHER_CHEM.PROC_COOL_STEAM.STEAM.DERIVED</t>
  </si>
  <si>
    <t>UED.ktoe.HR.CHI.OTHER_CHEM.PROC_COOL_STEAM.STEAM.BIOMASS_WASTE</t>
  </si>
  <si>
    <t>UED.ktoe.HR.CHI.OTHER_CHEM.PROC_COOL_STEAM.STEAM.STEAM_DISTR</t>
  </si>
  <si>
    <t>UED.ktoe.HR.CHI.OTHER_CHEM.PROC_COOL.ELEC.ELEC</t>
  </si>
  <si>
    <t>UED.ktoe.HR.CHI.OTHER_CHEM.GENERIC.MECH.ELEC</t>
  </si>
  <si>
    <t>UED.ktoe.HR.CHI.PHARM.TOTAL.TOTAL.TOTAL</t>
  </si>
  <si>
    <t>UED.ktoe.HR.CHI.PHARM.LIGHT.GENERIC.ELEC</t>
  </si>
  <si>
    <t>UED.ktoe.HR.CHI.PHARM.AIRCOMP.GENERIC.ELEC</t>
  </si>
  <si>
    <t>UED.ktoe.HR.CHI.PHARM.MOTOR.GENERIC.ELEC</t>
  </si>
  <si>
    <t>UED.ktoe.HR.CHI.PHARM.FANS.GENERIC.ELEC</t>
  </si>
  <si>
    <t>UED.ktoe.HR.CHI.PHARM.LOW_ENTH.TOTAL.TOTAL</t>
  </si>
  <si>
    <t>UED.ktoe.HR.CHI.PHARM.LOW_ENTH.THERM.DIESEL_LIQBIO</t>
  </si>
  <si>
    <t>UED.ktoe.HR.CHI.PHARM.LOW_ENTH.THERM.NG_BIOGAS</t>
  </si>
  <si>
    <t>UED.ktoe.HR.CHI.PHARM.LOW_ENTH.THERM.SOLAR_GEO</t>
  </si>
  <si>
    <t>UED.ktoe.HR.CHI.PHARM.LOW_ENTH.HP.AMBIENT</t>
  </si>
  <si>
    <t>UED.ktoe.HR.CHI.PHARM.LOW_ENTH.THERM.ELEC</t>
  </si>
  <si>
    <t>UED.ktoe.HR.CHI.PHARM.PROCESSING_STEAM.TOTAL.TOTAL</t>
  </si>
  <si>
    <t>UED.ktoe.HR.CHI.PHARM.PROCESSING_STEAM.STEAM.SOLIDS</t>
  </si>
  <si>
    <t>UED.ktoe.HR.CHI.PHARM.PROCESSING_STEAM.STEAM.RFG</t>
  </si>
  <si>
    <t>UED.ktoe.HR.CHI.PHARM.PROCESSING_STEAM.STEAM.LPG</t>
  </si>
  <si>
    <t>UED.ktoe.HR.CHI.PHARM.PROCESSING_STEAM.STEAM.DIESEL_LIQBIO</t>
  </si>
  <si>
    <t>UED.ktoe.HR.CHI.PHARM.PROCESSING_STEAM.STEAM.RFO</t>
  </si>
  <si>
    <t>UED.ktoe.HR.CHI.PHARM.PROCESSING_STEAM.STEAM.OTHER</t>
  </si>
  <si>
    <t>UED.ktoe.HR.CHI.PHARM.PROCESSING_STEAM.STEAM.NG_BIOGAS</t>
  </si>
  <si>
    <t>UED.ktoe.HR.CHI.PHARM.PROCESSING_STEAM.STEAM.DERIVED</t>
  </si>
  <si>
    <t>UED.ktoe.HR.CHI.PHARM.PROCESSING_STEAM.STEAM.BIOMASS_WASTE</t>
  </si>
  <si>
    <t>UED.ktoe.HR.CHI.PHARM.PROCESSING_STEAM.STEAM.STEAM_DISTR</t>
  </si>
  <si>
    <t>UED.ktoe.HR.CHI.PHARM.PROCESSING.MICROW.ELEC</t>
  </si>
  <si>
    <t>UED.ktoe.HR.CHI.PHARM.PROC_HEAT.TOTAL.TOTAL</t>
  </si>
  <si>
    <t>UED.ktoe.HR.CHI.PHARM.PROC_HEAT.THERM.TOTAL</t>
  </si>
  <si>
    <t>UED.ktoe.HR.CHI.PHARM.PROC_HEAT.THERM.SOLIDS</t>
  </si>
  <si>
    <t>UED.ktoe.HR.CHI.PHARM.PROC_HEAT.THERM.LPG</t>
  </si>
  <si>
    <t>UED.ktoe.HR.CHI.PHARM.PROC_HEAT.THERM.DIESEL_LIQBIO</t>
  </si>
  <si>
    <t>UED.ktoe.HR.CHI.PHARM.PROC_HEAT.THERM.RFO</t>
  </si>
  <si>
    <t>UED.ktoe.HR.CHI.PHARM.PROC_HEAT.THERM.NG_BIOGAS</t>
  </si>
  <si>
    <t>UED.ktoe.HR.CHI.PHARM.PROC_HEAT.ELEC.ELEC</t>
  </si>
  <si>
    <t>UED.ktoe.HR.CHI.PHARM.PROC_COOL.THERM.NG_BIOGAS</t>
  </si>
  <si>
    <t>UED.ktoe.HR.CHI.PHARM.PROC_COOL_STEAM.TOTAL.TOTAL</t>
  </si>
  <si>
    <t>UED.ktoe.HR.CHI.PHARM.PROC_COOL_STEAM.STEAM.SOLIDS</t>
  </si>
  <si>
    <t>UED.ktoe.HR.CHI.PHARM.PROC_COOL_STEAM.STEAM.RFG</t>
  </si>
  <si>
    <t>UED.ktoe.HR.CHI.PHARM.PROC_COOL_STEAM.STEAM.LPG</t>
  </si>
  <si>
    <t>UED.ktoe.HR.CHI.PHARM.PROC_COOL_STEAM.STEAM.DIESEL_LIQBIO</t>
  </si>
  <si>
    <t>UED.ktoe.HR.CHI.PHARM.PROC_COOL_STEAM.STEAM.RFO</t>
  </si>
  <si>
    <t>UED.ktoe.HR.CHI.PHARM.PROC_COOL_STEAM.STEAM.OTHER</t>
  </si>
  <si>
    <t>UED.ktoe.HR.CHI.PHARM.PROC_COOL_STEAM.STEAM.NG_BIOGAS</t>
  </si>
  <si>
    <t>UED.ktoe.HR.CHI.PHARM.PROC_COOL_STEAM.STEAM.DERIVED</t>
  </si>
  <si>
    <t>UED.ktoe.HR.CHI.PHARM.PROC_COOL_STEAM.STEAM.BIOMASS_WASTE</t>
  </si>
  <si>
    <t>UED.ktoe.HR.CHI.PHARM.PROC_COOL_STEAM.STEAM.STEAM_DISTR</t>
  </si>
  <si>
    <t>UED.ktoe.HR.CHI.PHARM.PROC_COOL.ELEC.ELEC</t>
  </si>
  <si>
    <t>UED.ktoe.HR.CHI.PHARM.GENERIC.MECH.ELEC</t>
  </si>
  <si>
    <t>Basic chemicals (energy consumption)</t>
  </si>
  <si>
    <t>FUEL_EMI.ktCO2.HR.CHI.BASIC_CHEM.LIGHT.GENERIC.ELEC</t>
  </si>
  <si>
    <t>FUEL_EMI.ktCO2.HR.CHI.BASIC_CHEM.AIRCOMP.GENERIC.ELEC</t>
  </si>
  <si>
    <t>FUEL_EMI.ktCO2.HR.CHI.BASIC_CHEM.MOTOR.GENERIC.ELEC</t>
  </si>
  <si>
    <t>FUEL_EMI.ktCO2.HR.CHI.BASIC_CHEM.FANS.GENERIC.ELEC</t>
  </si>
  <si>
    <t>FUEL_EMI.ktCO2.HR.CHI.BASIC_CHEM.LOW_ENTH.TOTAL.TOTAL</t>
  </si>
  <si>
    <t>FUEL_EMI.ktCO2.HR.CHI.BASIC_CHEM.LOW_ENTH.THERM.DIESEL_LIQBIO</t>
  </si>
  <si>
    <t>FUEL_EMI.ktCO2.HR.CHI.BASIC_CHEM.LOW_ENTH.THERM.NG_BIOGAS</t>
  </si>
  <si>
    <t>FUEL_EMI.ktCO2.HR.CHI.BASIC_CHEM.LOW_ENTH.THERM.SOLAR_GEO</t>
  </si>
  <si>
    <t>FUEL_EMI.ktCO2.HR.CHI.BASIC_CHEM.LOW_ENTH.HP.AMBIENT</t>
  </si>
  <si>
    <t>FUEL_EMI.ktCO2.HR.CHI.BASIC_CHEM.LOW_ENTH.THERM.ELEC</t>
  </si>
  <si>
    <t>FUEL_EMI.ktCO2.HR.CHI.BASIC_CHEM.PROCESSING.TOTAL.TOTAL</t>
  </si>
  <si>
    <t>FUEL_EMI.ktCO2.HR.CHI.BASIC_CHEM.PROCESSING.STEAM.SOLIDS</t>
  </si>
  <si>
    <t>FUEL_EMI.ktCO2.HR.CHI.BASIC_CHEM.PROCESSING.STEAM.RFG</t>
  </si>
  <si>
    <t>FUEL_EMI.ktCO2.HR.CHI.BASIC_CHEM.PROCESSING.STEAM.LPG</t>
  </si>
  <si>
    <t>FUEL_EMI.ktCO2.HR.CHI.BASIC_CHEM.PROCESSING.STEAM.DIESEL_LIQBIO</t>
  </si>
  <si>
    <t>FUEL_EMI.ktCO2.HR.CHI.BASIC_CHEM.PROCESSING.STEAM.RFO</t>
  </si>
  <si>
    <t>FUEL_EMI.ktCO2.HR.CHI.BASIC_CHEM.PROCESSING.STEAM.OTHER</t>
  </si>
  <si>
    <t>FUEL_EMI.ktCO2.HR.CHI.BASIC_CHEM.PROCESSING.STEAM.NG_BIOGAS</t>
  </si>
  <si>
    <t>FUEL_EMI.ktCO2.HR.CHI.BASIC_CHEM.PROCESSING.STEAM.DERIVED</t>
  </si>
  <si>
    <t>FUEL_EMI.ktCO2.HR.CHI.BASIC_CHEM.PROCESSING.STEAM.BIOMASS_WASTE</t>
  </si>
  <si>
    <t>FUEL_EMI.ktCO2.HR.CHI.BASIC_CHEM.PROCESSING.STEAM.STEAM_DISTR</t>
  </si>
  <si>
    <t>FUEL_EMI.ktCO2.HR.CHI.BASIC_CHEM.PROC_HEAT.TOTAL.TOTAL</t>
  </si>
  <si>
    <t>FUEL_EMI.ktCO2.HR.CHI.BASIC_CHEM.PROC_HEAT.THERM.TOTAL</t>
  </si>
  <si>
    <t>FUEL_EMI.ktCO2.HR.CHI.BASIC_CHEM.PROC_HEAT.THERM.SOLIDS</t>
  </si>
  <si>
    <t>FUEL_EMI.ktCO2.HR.CHI.BASIC_CHEM.PROC_HEAT.THERM.LPG</t>
  </si>
  <si>
    <t>FUEL_EMI.ktCO2.HR.CHI.BASIC_CHEM.PROC_HEAT.THERM.DIESEL_LIQBIO</t>
  </si>
  <si>
    <t>FUEL_EMI.ktCO2.HR.CHI.BASIC_CHEM.PROC_HEAT.THERM.RFO</t>
  </si>
  <si>
    <t>FUEL_EMI.ktCO2.HR.CHI.BASIC_CHEM.PROC_HEAT.THERM.NG_BIOGAS</t>
  </si>
  <si>
    <t>FUEL_EMI.ktCO2.HR.CHI.BASIC_CHEM.PROC_HEAT.ELEC.ELEC</t>
  </si>
  <si>
    <t>FUEL_EMI.ktCO2.HR.CHI.BASIC_CHEM.PROC_COOL.THERM.NG_BIOGAS</t>
  </si>
  <si>
    <t>FUEL_EMI.ktCO2.HR.CHI.BASIC_CHEM.PROC_COOL_STEAM.TOTAL.TOTAL</t>
  </si>
  <si>
    <t>FUEL_EMI.ktCO2.HR.CHI.BASIC_CHEM.PROC_COOL_STEAM.STEAM.SOLIDS</t>
  </si>
  <si>
    <t>FUEL_EMI.ktCO2.HR.CHI.BASIC_CHEM.PROC_COOL_STEAM.STEAM.RFG</t>
  </si>
  <si>
    <t>FUEL_EMI.ktCO2.HR.CHI.BASIC_CHEM.PROC_COOL_STEAM.STEAM.LPG</t>
  </si>
  <si>
    <t>FUEL_EMI.ktCO2.HR.CHI.BASIC_CHEM.PROC_COOL_STEAM.STEAM.DIESEL_LIQBIO</t>
  </si>
  <si>
    <t>FUEL_EMI.ktCO2.HR.CHI.BASIC_CHEM.PROC_COOL_STEAM.STEAM.RFO</t>
  </si>
  <si>
    <t>FUEL_EMI.ktCO2.HR.CHI.BASIC_CHEM.PROC_COOL_STEAM.STEAM.OTHER</t>
  </si>
  <si>
    <t>FUEL_EMI.ktCO2.HR.CHI.BASIC_CHEM.PROC_COOL_STEAM.STEAM.NG_BIOGAS</t>
  </si>
  <si>
    <t>FUEL_EMI.ktCO2.HR.CHI.BASIC_CHEM.PROC_COOL_STEAM.STEAM.DERIVED</t>
  </si>
  <si>
    <t>FUEL_EMI.ktCO2.HR.CHI.BASIC_CHEM.PROC_COOL_STEAM.STEAM.BIOMASS_WASTE</t>
  </si>
  <si>
    <t>FUEL_EMI.ktCO2.HR.CHI.BASIC_CHEM.PROC_COOL_STEAM.STEAM.STEAM_DISTR</t>
  </si>
  <si>
    <t>FUEL_EMI.ktCO2.HR.CHI.BASIC_CHEM.PROC_COOL.ELEC.ELEC</t>
  </si>
  <si>
    <t>FUEL_EMI.ktCO2.HR.CHI.BASIC_CHEM.GENERIC.MECH.ELEC</t>
  </si>
  <si>
    <t>PROCESS_EMI.ktCO2.HR.CHI.BASIC_CHEM</t>
  </si>
  <si>
    <t>FUEL_EMI.ktCO2.HR.CHI.OTHER_CHEM.LIGHT.GENERIC.ELEC</t>
  </si>
  <si>
    <t>FUEL_EMI.ktCO2.HR.CHI.OTHER_CHEM.AIRCOMP.GENERIC.ELEC</t>
  </si>
  <si>
    <t>FUEL_EMI.ktCO2.HR.CHI.OTHER_CHEM.MOTOR.GENERIC.ELEC</t>
  </si>
  <si>
    <t>FUEL_EMI.ktCO2.HR.CHI.OTHER_CHEM.FANS.GENERIC.ELEC</t>
  </si>
  <si>
    <t>FUEL_EMI.ktCO2.HR.CHI.OTHER_CHEM.LOW_ENTH.TOTAL.TOTAL</t>
  </si>
  <si>
    <t>FUEL_EMI.ktCO2.HR.CHI.OTHER_CHEM.LOW_ENTH.THERM.DIESEL_LIQBIO</t>
  </si>
  <si>
    <t>FUEL_EMI.ktCO2.HR.CHI.OTHER_CHEM.LOW_ENTH.THERM.NG_BIOGAS</t>
  </si>
  <si>
    <t>FUEL_EMI.ktCO2.HR.CHI.OTHER_CHEM.LOW_ENTH.THERM.SOLAR_GEO</t>
  </si>
  <si>
    <t>FUEL_EMI.ktCO2.HR.CHI.OTHER_CHEM.LOW_ENTH.HP.AMBIENT</t>
  </si>
  <si>
    <t>FUEL_EMI.ktCO2.HR.CHI.OTHER_CHEM.LOW_ENTH.THERM.ELEC</t>
  </si>
  <si>
    <t>FUEL_EMI.ktCO2.HR.CHI.OTHER_CHEM.PROCESSING_STEAM.TOTAL.TOTAL</t>
  </si>
  <si>
    <t>FUEL_EMI.ktCO2.HR.CHI.OTHER_CHEM.PROCESSING_STEAM.STEAM.SOLIDS</t>
  </si>
  <si>
    <t>FUEL_EMI.ktCO2.HR.CHI.OTHER_CHEM.PROCESSING_STEAM.STEAM.RFG</t>
  </si>
  <si>
    <t>FUEL_EMI.ktCO2.HR.CHI.OTHER_CHEM.PROCESSING_STEAM.STEAM.LPG</t>
  </si>
  <si>
    <t>FUEL_EMI.ktCO2.HR.CHI.OTHER_CHEM.PROCESSING_STEAM.STEAM.DIESEL_LIQBIO</t>
  </si>
  <si>
    <t>FUEL_EMI.ktCO2.HR.CHI.OTHER_CHEM.PROCESSING_STEAM.STEAM.RFO</t>
  </si>
  <si>
    <t>FUEL_EMI.ktCO2.HR.CHI.OTHER_CHEM.PROCESSING_STEAM.STEAM.OTHER</t>
  </si>
  <si>
    <t>FUEL_EMI.ktCO2.HR.CHI.OTHER_CHEM.PROCESSING_STEAM.STEAM.NG_BIOGAS</t>
  </si>
  <si>
    <t>FUEL_EMI.ktCO2.HR.CHI.OTHER_CHEM.PROCESSING_STEAM.STEAM.DERIVED</t>
  </si>
  <si>
    <t>FUEL_EMI.ktCO2.HR.CHI.OTHER_CHEM.PROCESSING_STEAM.STEAM.BIOMASS_WASTE</t>
  </si>
  <si>
    <t>FUEL_EMI.ktCO2.HR.CHI.OTHER_CHEM.PROCESSING_STEAM.STEAM.STEAM_DISTR</t>
  </si>
  <si>
    <t>FUEL_EMI.ktCO2.HR.CHI.OTHER_CHEM.PROCESSING.MICROW.ELEC</t>
  </si>
  <si>
    <t>FUEL_EMI.ktCO2.HR.CHI.OTHER_CHEM.PROC_HEAT.TOTAL.TOTAL</t>
  </si>
  <si>
    <t>FUEL_EMI.ktCO2.HR.CHI.OTHER_CHEM.PROC_HEAT.THERM.TOTAL</t>
  </si>
  <si>
    <t>FUEL_EMI.ktCO2.HR.CHI.OTHER_CHEM.PROC_HEAT.THERM.SOLIDS</t>
  </si>
  <si>
    <t>FUEL_EMI.ktCO2.HR.CHI.OTHER_CHEM.PROC_HEAT.THERM.LPG</t>
  </si>
  <si>
    <t>FUEL_EMI.ktCO2.HR.CHI.OTHER_CHEM.PROC_HEAT.THERM.DIESEL_LIQBIO</t>
  </si>
  <si>
    <t>FUEL_EMI.ktCO2.HR.CHI.OTHER_CHEM.PROC_HEAT.THERM.RFO</t>
  </si>
  <si>
    <t>FUEL_EMI.ktCO2.HR.CHI.OTHER_CHEM.PROC_HEAT.THERM.NG_BIOGAS</t>
  </si>
  <si>
    <t>FUEL_EMI.ktCO2.HR.CHI.OTHER_CHEM.PROC_HEAT.ELEC.ELEC</t>
  </si>
  <si>
    <t>FUEL_EMI.ktCO2.HR.CHI.OTHER_CHEM.PROC_COOL.THERM.NG_BIOGAS</t>
  </si>
  <si>
    <t>FUEL_EMI.ktCO2.HR.CHI.OTHER_CHEM.PROC_COOL_STEAM.TOTAL.TOTAL</t>
  </si>
  <si>
    <t>FUEL_EMI.ktCO2.HR.CHI.OTHER_CHEM.PROC_COOL_STEAM.STEAM.SOLIDS</t>
  </si>
  <si>
    <t>FUEL_EMI.ktCO2.HR.CHI.OTHER_CHEM.PROC_COOL_STEAM.STEAM.RFG</t>
  </si>
  <si>
    <t>FUEL_EMI.ktCO2.HR.CHI.OTHER_CHEM.PROC_COOL_STEAM.STEAM.LPG</t>
  </si>
  <si>
    <t>FUEL_EMI.ktCO2.HR.CHI.OTHER_CHEM.PROC_COOL_STEAM.STEAM.DIESEL_LIQBIO</t>
  </si>
  <si>
    <t>FUEL_EMI.ktCO2.HR.CHI.OTHER_CHEM.PROC_COOL_STEAM.STEAM.RFO</t>
  </si>
  <si>
    <t>FUEL_EMI.ktCO2.HR.CHI.OTHER_CHEM.PROC_COOL_STEAM.STEAM.OTHER</t>
  </si>
  <si>
    <t>FUEL_EMI.ktCO2.HR.CHI.OTHER_CHEM.PROC_COOL_STEAM.STEAM.NG_BIOGAS</t>
  </si>
  <si>
    <t>FUEL_EMI.ktCO2.HR.CHI.OTHER_CHEM.PROC_COOL_STEAM.STEAM.DERIVED</t>
  </si>
  <si>
    <t>FUEL_EMI.ktCO2.HR.CHI.OTHER_CHEM.PROC_COOL_STEAM.STEAM.BIOMASS_WASTE</t>
  </si>
  <si>
    <t>FUEL_EMI.ktCO2.HR.CHI.OTHER_CHEM.PROC_COOL_STEAM.STEAM.STEAM_DISTR</t>
  </si>
  <si>
    <t>FUEL_EMI.ktCO2.HR.CHI.OTHER_CHEM.PROC_COOL.ELEC.ELEC</t>
  </si>
  <si>
    <t>FUEL_EMI.ktCO2.HR.CHI.OTHER_CHEM.GENERIC.MECH.ELEC</t>
  </si>
  <si>
    <t>PROCESS_EMI.ktCO2.HR.CHI.OTHER_CHEM</t>
  </si>
  <si>
    <t>FUEL_EMI.ktCO2.HR.CHI.PHARM.TOTAL.TOTAL.TOTAL</t>
  </si>
  <si>
    <t>FUEL_EMI.ktCO2.HR.CHI.PHARM.LIGHT.GENERIC.ELEC</t>
  </si>
  <si>
    <t>FUEL_EMI.ktCO2.HR.CHI.PHARM.AIRCOMP.GENERIC.ELEC</t>
  </si>
  <si>
    <t>FUEL_EMI.ktCO2.HR.CHI.PHARM.MOTOR.GENERIC.ELEC</t>
  </si>
  <si>
    <t>FUEL_EMI.ktCO2.HR.CHI.PHARM.FANS.GENERIC.ELEC</t>
  </si>
  <si>
    <t>FUEL_EMI.ktCO2.HR.CHI.PHARM.LOW_ENTH.TOTAL.TOTAL</t>
  </si>
  <si>
    <t>FUEL_EMI.ktCO2.HR.CHI.PHARM.LOW_ENTH.THERM.DIESEL_LIQBIO</t>
  </si>
  <si>
    <t>FUEL_EMI.ktCO2.HR.CHI.PHARM.LOW_ENTH.THERM.NG_BIOGAS</t>
  </si>
  <si>
    <t>FUEL_EMI.ktCO2.HR.CHI.PHARM.LOW_ENTH.THERM.SOLAR_GEO</t>
  </si>
  <si>
    <t>FUEL_EMI.ktCO2.HR.CHI.PHARM.LOW_ENTH.HP.AMBIENT</t>
  </si>
  <si>
    <t>FUEL_EMI.ktCO2.HR.CHI.PHARM.LOW_ENTH.THERM.ELEC</t>
  </si>
  <si>
    <t>FUEL_EMI.ktCO2.HR.CHI.PHARM.PROCESSING_STEAM.TOTAL.TOTAL</t>
  </si>
  <si>
    <t>FUEL_EMI.ktCO2.HR.CHI.PHARM.PROCESSING_STEAM.STEAM.SOLIDS</t>
  </si>
  <si>
    <t>FUEL_EMI.ktCO2.HR.CHI.PHARM.PROCESSING_STEAM.STEAM.RFG</t>
  </si>
  <si>
    <t>FUEL_EMI.ktCO2.HR.CHI.PHARM.PROCESSING_STEAM.STEAM.LPG</t>
  </si>
  <si>
    <t>FUEL_EMI.ktCO2.HR.CHI.PHARM.PROCESSING_STEAM.STEAM.DIESEL_LIQBIO</t>
  </si>
  <si>
    <t>FUEL_EMI.ktCO2.HR.CHI.PHARM.PROCESSING_STEAM.STEAM.RFO</t>
  </si>
  <si>
    <t>FUEL_EMI.ktCO2.HR.CHI.PHARM.PROCESSING_STEAM.STEAM.OTHER</t>
  </si>
  <si>
    <t>FUEL_EMI.ktCO2.HR.CHI.PHARM.PROCESSING_STEAM.STEAM.NG_BIOGAS</t>
  </si>
  <si>
    <t>FUEL_EMI.ktCO2.HR.CHI.PHARM.PROCESSING_STEAM.STEAM.DERIVED</t>
  </si>
  <si>
    <t>FUEL_EMI.ktCO2.HR.CHI.PHARM.PROCESSING_STEAM.STEAM.BIOMASS_WASTE</t>
  </si>
  <si>
    <t>FUEL_EMI.ktCO2.HR.CHI.PHARM.PROCESSING_STEAM.STEAM.STEAM_DISTR</t>
  </si>
  <si>
    <t>FUEL_EMI.ktCO2.HR.CHI.PHARM.PROCESSING.MICROW.ELEC</t>
  </si>
  <si>
    <t>FUEL_EMI.ktCO2.HR.CHI.PHARM.PROC_HEAT.TOTAL.TOTAL</t>
  </si>
  <si>
    <t>FUEL_EMI.ktCO2.HR.CHI.PHARM.PROC_HEAT.THERM.TOTAL</t>
  </si>
  <si>
    <t>FUEL_EMI.ktCO2.HR.CHI.PHARM.PROC_HEAT.THERM.SOLIDS</t>
  </si>
  <si>
    <t>FUEL_EMI.ktCO2.HR.CHI.PHARM.PROC_HEAT.THERM.LPG</t>
  </si>
  <si>
    <t>FUEL_EMI.ktCO2.HR.CHI.PHARM.PROC_HEAT.THERM.DIESEL_LIQBIO</t>
  </si>
  <si>
    <t>FUEL_EMI.ktCO2.HR.CHI.PHARM.PROC_HEAT.THERM.RFO</t>
  </si>
  <si>
    <t>FUEL_EMI.ktCO2.HR.CHI.PHARM.PROC_HEAT.THERM.NG_BIOGAS</t>
  </si>
  <si>
    <t>FUEL_EMI.ktCO2.HR.CHI.PHARM.PROC_HEAT.ELEC.ELEC</t>
  </si>
  <si>
    <t>FUEL_EMI.ktCO2.HR.CHI.PHARM.PROC_COOL.THERM.NG_BIOGAS</t>
  </si>
  <si>
    <t>FUEL_EMI.ktCO2.HR.CHI.PHARM.PROC_COOL_STEAM.TOTAL.TOTAL</t>
  </si>
  <si>
    <t>FUEL_EMI.ktCO2.HR.CHI.PHARM.PROC_COOL_STEAM.STEAM.SOLIDS</t>
  </si>
  <si>
    <t>FUEL_EMI.ktCO2.HR.CHI.PHARM.PROC_COOL_STEAM.STEAM.RFG</t>
  </si>
  <si>
    <t>FUEL_EMI.ktCO2.HR.CHI.PHARM.PROC_COOL_STEAM.STEAM.LPG</t>
  </si>
  <si>
    <t>FUEL_EMI.ktCO2.HR.CHI.PHARM.PROC_COOL_STEAM.STEAM.DIESEL_LIQBIO</t>
  </si>
  <si>
    <t>FUEL_EMI.ktCO2.HR.CHI.PHARM.PROC_COOL_STEAM.STEAM.RFO</t>
  </si>
  <si>
    <t>FUEL_EMI.ktCO2.HR.CHI.PHARM.PROC_COOL_STEAM.STEAM.OTHER</t>
  </si>
  <si>
    <t>FUEL_EMI.ktCO2.HR.CHI.PHARM.PROC_COOL_STEAM.STEAM.NG_BIOGAS</t>
  </si>
  <si>
    <t>FUEL_EMI.ktCO2.HR.CHI.PHARM.PROC_COOL_STEAM.STEAM.DERIVED</t>
  </si>
  <si>
    <t>FUEL_EMI.ktCO2.HR.CHI.PHARM.PROC_COOL_STEAM.STEAM.BIOMASS_WASTE</t>
  </si>
  <si>
    <t>FUEL_EMI.ktCO2.HR.CHI.PHARM.PROC_COOL_STEAM.STEAM.STEAM_DISTR</t>
  </si>
  <si>
    <t>FUEL_EMI.ktCO2.HR.CHI.PHARM.PROC_COOL.ELEC.ELEC</t>
  </si>
  <si>
    <t>FUEL_EMI.ktCO2.HR.CHI.PHARM.GENERIC.MECH.ELEC</t>
  </si>
  <si>
    <t>Basic chemicals (over energy consumption, without process emissions)</t>
  </si>
  <si>
    <t>Other chemicals (without process emissions)</t>
  </si>
  <si>
    <t>VA.Meuro2015.HR.NMM.CEM</t>
  </si>
  <si>
    <t>VA.Meuro2015.HR.NMM.CER</t>
  </si>
  <si>
    <t>VA.Meuro2015.HR.NMM.GLASS</t>
  </si>
  <si>
    <t>Cement (kt)</t>
  </si>
  <si>
    <t>OUTPUT.kt.HR.NMM.CEM</t>
  </si>
  <si>
    <t>Ceramics &amp; other NMM (kt bricks eq.)</t>
  </si>
  <si>
    <t>OUTPUT.kt.HR.NMM.CER</t>
  </si>
  <si>
    <t>Glass production  (kt)</t>
  </si>
  <si>
    <t>OUTPUT.kt.HR.NMM.GLASS</t>
  </si>
  <si>
    <t>CAP.kt.HR.NMM.CEM</t>
  </si>
  <si>
    <t>CAP.kt.HR.NMM.CER</t>
  </si>
  <si>
    <t>CAP.kt.HR.NMM.GLASS</t>
  </si>
  <si>
    <t>NEWCAP.kt.HR.NMM.CEM</t>
  </si>
  <si>
    <t>NEWCAP.kt.HR.NMM.CER</t>
  </si>
  <si>
    <t>NEWCAP.kt.HR.NMM.GLASS</t>
  </si>
  <si>
    <t>FEC.ktoe.HR.NMM.TOTAL.TOTAL.TOTAL.TOTAL</t>
  </si>
  <si>
    <t>FEC.ktoe.HR.NMM.TOTAL.TOTAL.TOTAL.SOLIDS</t>
  </si>
  <si>
    <t>FEC.ktoe.HR.NMM.TOTAL.TOTAL.TOTAL.RFG</t>
  </si>
  <si>
    <t>FEC.ktoe.HR.NMM.TOTAL.TOTAL.TOTAL.LPG</t>
  </si>
  <si>
    <t>FEC.ktoe.HR.NMM.TOTAL.TOTAL.TOTAL.DIESEL</t>
  </si>
  <si>
    <t>FEC.ktoe.HR.NMM.TOTAL.TOTAL.TOTAL.RFO</t>
  </si>
  <si>
    <t>FEC.ktoe.HR.NMM.TOTAL.TOTAL.TOTAL.OTHER</t>
  </si>
  <si>
    <t>FEC.ktoe.HR.NMM.TOTAL.TOTAL.TOTAL.NG</t>
  </si>
  <si>
    <t>FEC.ktoe.HR.NMM.TOTAL.TOTAL.TOTAL.DERIVED</t>
  </si>
  <si>
    <t>FEC.ktoe.HR.NMM.TOTAL.TOTAL.TOTAL.BIOMASS_WASTE</t>
  </si>
  <si>
    <t>FEC.ktoe.HR.NMM.TOTAL.TOTAL.TOTAL.BIOGAS</t>
  </si>
  <si>
    <t>FEC.ktoe.HR.NMM.TOTAL.TOTAL.TOTAL.LIQBIO</t>
  </si>
  <si>
    <t>FEC.ktoe.HR.NMM.TOTAL.TOTAL.TOTAL.SOLAR</t>
  </si>
  <si>
    <t>FEC.ktoe.HR.NMM.TOTAL.TOTAL.TOTAL.GEO</t>
  </si>
  <si>
    <t>FEC.ktoe.HR.NMM.TOTAL.TOTAL.TOTAL.AMBIENT</t>
  </si>
  <si>
    <t>FEC.ktoe.HR.NMM.TOTAL.TOTAL.TOTAL.STEAM_DISTR</t>
  </si>
  <si>
    <t>FEC.ktoe.HR.NMM.TOTAL.TOTAL.TOTAL.ELEC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</si>
  <si>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</si>
  <si>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</si>
  <si>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</si>
  <si>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FEC.ktoe.HR.NMM.CEM.TOTAL.TOTAL.TOTAL</t>
  </si>
  <si>
    <t>FEC.ktoe.HR.NMM.CEM.LIGHT.GENERIC.ELEC</t>
  </si>
  <si>
    <t>FEC.ktoe.HR.NMM.CEM.AIRCOMP.GENERIC.ELEC</t>
  </si>
  <si>
    <t>FEC.ktoe.HR.NMM.CEM.MOTOR.GENERIC.ELEC</t>
  </si>
  <si>
    <t>FEC.ktoe.HR.NMM.CEM.FANS.GENERIC.ELEC</t>
  </si>
  <si>
    <t>FEC.ktoe.HR.NMM.CEM.LOW_ENTH.TOTAL.TOTAL</t>
  </si>
  <si>
    <t>FEC.ktoe.HR.NMM.CEM.LOW_ENTH.THERM.DIESEL_LIQBIO</t>
  </si>
  <si>
    <t>FEC.ktoe.HR.NMM.CEM.LOW_ENTH.THERM.NG_BIOGAS</t>
  </si>
  <si>
    <t>FEC.ktoe.HR.NMM.CEM.LOW_ENTH.THERM.SOLAR_GEO</t>
  </si>
  <si>
    <t>FEC.ktoe.HR.NMM.CEM.LOW_ENTH.HP.AMBIENT</t>
  </si>
  <si>
    <t>FEC.ktoe.HR.NMM.CEM.LOW_ENTH.THERM.ELEC</t>
  </si>
  <si>
    <t>Cement: Grinding, milling of raw material</t>
  </si>
  <si>
    <t>FEC.ktoe.HR.NMM.CEM.GRINDING_RAW.MECH.ELEC</t>
  </si>
  <si>
    <t>Cement: Pre-heating and pre-calcination</t>
  </si>
  <si>
    <t>FEC.ktoe.HR.NMM.CEM.PREHEAT.TOTAL.TOTAL</t>
  </si>
  <si>
    <t>FEC.ktoe.HR.NMM.CEM.PREHEAT.THERM.SOLIDS</t>
  </si>
  <si>
    <t>FEC.ktoe.HR.NMM.CEM.PREHEAT.THERM.LPG</t>
  </si>
  <si>
    <t>FEC.ktoe.HR.NMM.CEM.PREHEAT.THERM.DIESEL_LIQBIO</t>
  </si>
  <si>
    <t>FEC.ktoe.HR.NMM.CEM.PREHEAT.THERM.RFO</t>
  </si>
  <si>
    <t>FEC.ktoe.HR.NMM.CEM.PREHEAT.THERM.OTHER</t>
  </si>
  <si>
    <t>FEC.ktoe.HR.NMM.CEM.PREHEAT.THERM.NG_BIOGAS</t>
  </si>
  <si>
    <t>FEC.ktoe.HR.NMM.CEM.PREHEAT.THERM.BIOMASS_WASTE</t>
  </si>
  <si>
    <t>Cement: Clinker production (kilns)</t>
  </si>
  <si>
    <t>FEC.ktoe.HR.NMM.CEM.KILN.TOTAL.TOTAL</t>
  </si>
  <si>
    <t>FEC.ktoe.HR.NMM.CEM.KILN.THERM.SOLIDS</t>
  </si>
  <si>
    <t>FEC.ktoe.HR.NMM.CEM.KILN.THERM.LPG</t>
  </si>
  <si>
    <t>FEC.ktoe.HR.NMM.CEM.KILN.THERM.DIESEL_LIQBIO</t>
  </si>
  <si>
    <t>FEC.ktoe.HR.NMM.CEM.KILN.THERM.RFO</t>
  </si>
  <si>
    <t>FEC.ktoe.HR.NMM.CEM.KILN.THERM.OTHER</t>
  </si>
  <si>
    <t>FEC.ktoe.HR.NMM.CEM.KILN.THERM.NG_BIOGAS</t>
  </si>
  <si>
    <t>FEC.ktoe.HR.NMM.CEM.KILN.THERM.BIOMASS_WASTE</t>
  </si>
  <si>
    <t>Cement: Grinding, packaging and precasting</t>
  </si>
  <si>
    <t>Cement: Grinding, packaging and precasting (electricity)</t>
  </si>
  <si>
    <t>FEC.ktoe.HR.NMM.CEM.PRECAST.MECH.ELEC</t>
  </si>
  <si>
    <t>Cement: Precasting - Steam</t>
  </si>
  <si>
    <t>FEC.ktoe.HR.NMM.CEM.PRECAST_STEAM.TOTAL.TOTAL</t>
  </si>
  <si>
    <t>FEC.ktoe.HR.NMM.CEM.PRECAST_STEAM.STEAM.SOLIDS</t>
  </si>
  <si>
    <t>FEC.ktoe.HR.NMM.CEM.PRECAST_STEAM.STEAM.RFG</t>
  </si>
  <si>
    <t>FEC.ktoe.HR.NMM.CEM.PRECAST_STEAM.STEAM.LPG</t>
  </si>
  <si>
    <t>FEC.ktoe.HR.NMM.CEM.PRECAST_STEAM.STEAM.DIESEL_LIQBIO</t>
  </si>
  <si>
    <t>FEC.ktoe.HR.NMM.CEM.PRECAST_STEAM.STEAM.RFO</t>
  </si>
  <si>
    <t>FEC.ktoe.HR.NMM.CEM.PRECAST_STEAM.STEAM.OTHER</t>
  </si>
  <si>
    <t>FEC.ktoe.HR.NMM.CEM.PRECAST_STEAM.STEAM.NG_BIOGAS</t>
  </si>
  <si>
    <t>FEC.ktoe.HR.NMM.CEM.PRECAST_STEAM.STEAM.DERIVED</t>
  </si>
  <si>
    <t>FEC.ktoe.HR.NMM.CEM.PRECAST_STEAM.STEAM.BIOMASS_WASTE</t>
  </si>
  <si>
    <t>FEC.ktoe.HR.NMM.CEM.PRECAST_STEAM.STEAM.STEAM_DISTR</t>
  </si>
  <si>
    <t>FEC.ktoe.HR.NMM.CER.TOTAL.TOTAL.TOTAL</t>
  </si>
  <si>
    <t>FEC.ktoe.HR.NMM.CER.LIGHT.GENERIC.ELEC</t>
  </si>
  <si>
    <t>FEC.ktoe.HR.NMM.CER.AIRCOMP.GENERIC.ELEC</t>
  </si>
  <si>
    <t>FEC.ktoe.HR.NMM.CER.MOTOR.GENERIC.ELEC</t>
  </si>
  <si>
    <t>FEC.ktoe.HR.NMM.CER.FANS.GENERIC.ELEC</t>
  </si>
  <si>
    <t>FEC.ktoe.HR.NMM.CER.LOW_ENTH.TOTAL.TOTAL</t>
  </si>
  <si>
    <t>FEC.ktoe.HR.NMM.CER.LOW_ENTH.THERM.DIESEL_LIQBIO</t>
  </si>
  <si>
    <t>FEC.ktoe.HR.NMM.CER.LOW_ENTH.THERM.NG_BIOGAS</t>
  </si>
  <si>
    <t>FEC.ktoe.HR.NMM.CER.LOW_ENTH.THERM.SOLAR_GEO</t>
  </si>
  <si>
    <t>FEC.ktoe.HR.NMM.CER.LOW_ENTH.HP.AMBIENT</t>
  </si>
  <si>
    <t>FEC.ktoe.HR.NMM.CER.LOW_ENTH.THERM.ELEC</t>
  </si>
  <si>
    <t>Ceramics: Mixing of raw material</t>
  </si>
  <si>
    <t>FEC.ktoe.HR.NMM.CER.MIXING.MECH.ELEC</t>
  </si>
  <si>
    <t>Ceramics: Drying and sintering of raw material</t>
  </si>
  <si>
    <t>Ceramics: Thermal drying and sintering</t>
  </si>
  <si>
    <t>FEC.ktoe.HR.NMM.CER.DRYING.TOTAL.TOTAL</t>
  </si>
  <si>
    <t>FEC.ktoe.HR.NMM.CER.DRYING.THERM.SOLIDS</t>
  </si>
  <si>
    <t>FEC.ktoe.HR.NMM.CER.DRYING.THERM.LPG</t>
  </si>
  <si>
    <t>FEC.ktoe.HR.NMM.CER.DRYING.THERM.DIESEL_LIQBIO</t>
  </si>
  <si>
    <t>FEC.ktoe.HR.NMM.CER.DRYING.THERM.RFO</t>
  </si>
  <si>
    <t>FEC.ktoe.HR.NMM.CER.DRYING.THERM.NG_BIOGAS</t>
  </si>
  <si>
    <t>Ceramics: Steam drying and sintering</t>
  </si>
  <si>
    <t>FEC.ktoe.HR.NMM.CER.DRYING_STEAM.TOTAL.TOTAL</t>
  </si>
  <si>
    <t>FEC.ktoe.HR.NMM.CER.DRYING_STEAM.STEAM.SOLIDS</t>
  </si>
  <si>
    <t>FEC.ktoe.HR.NMM.CER.DRYING_STEAM.STEAM.RFG</t>
  </si>
  <si>
    <t>FEC.ktoe.HR.NMM.CER.DRYING_STEAM.STEAM.LPG</t>
  </si>
  <si>
    <t>FEC.ktoe.HR.NMM.CER.DRYING_STEAM.STEAM.DIESEL_LIQBIO</t>
  </si>
  <si>
    <t>FEC.ktoe.HR.NMM.CER.DRYING_STEAM.STEAM.RFO</t>
  </si>
  <si>
    <t>FEC.ktoe.HR.NMM.CER.DRYING_STEAM.STEAM.OTHER</t>
  </si>
  <si>
    <t>FEC.ktoe.HR.NMM.CER.DRYING_STEAM.STEAM.NG_BIOGAS</t>
  </si>
  <si>
    <t>FEC.ktoe.HR.NMM.CER.DRYING_STEAM.STEAM.DERIVED</t>
  </si>
  <si>
    <t>FEC.ktoe.HR.NMM.CER.DRYING_STEAM.STEAM.BIOMASS_WASTE</t>
  </si>
  <si>
    <t>FEC.ktoe.HR.NMM.CER.DRYING_STEAM.STEAM.STEAM_DISTR</t>
  </si>
  <si>
    <t>Ceramics: Microwave drying and sintering</t>
  </si>
  <si>
    <t>FEC.ktoe.HR.NMM.CER.DRYING_MICROW.MICROW.ELEC</t>
  </si>
  <si>
    <t>Ceramics: Primary production process</t>
  </si>
  <si>
    <t>Ceramics: Thermal kiln</t>
  </si>
  <si>
    <t>FEC.ktoe.HR.NMM.CER.KILN_THERM.TOTAL.TOTAL</t>
  </si>
  <si>
    <t>FEC.ktoe.HR.NMM.CER.KILN_THERM.THERM.SOLIDS</t>
  </si>
  <si>
    <t>FEC.ktoe.HR.NMM.CER.KILN_THERM.THERM.LPG</t>
  </si>
  <si>
    <t>FEC.ktoe.HR.NMM.CER.KILN_THERM.THERM.DIESEL_LIQBIO</t>
  </si>
  <si>
    <t>FEC.ktoe.HR.NMM.CER.KILN_THERM.THERM.RFO</t>
  </si>
  <si>
    <t>FEC.ktoe.HR.NMM.CER.KILN_THERM.THERM.OTHER</t>
  </si>
  <si>
    <t>FEC.ktoe.HR.NMM.CER.KILN_THERM.THERM.NG_BIOGAS</t>
  </si>
  <si>
    <t>FEC.ktoe.HR.NMM.CER.KILN_THERM.THERM.BIOMASS_WASTE</t>
  </si>
  <si>
    <t>Ceramics: Electric kiln</t>
  </si>
  <si>
    <t>FEC.ktoe.HR.NMM.CER.KILN_ELEC.ELEC.ELEC</t>
  </si>
  <si>
    <t>Ceramics: Product finishing</t>
  </si>
  <si>
    <t>Ceramics: Thermal furnace</t>
  </si>
  <si>
    <t>FEC.ktoe.HR.NMM.CER.FINISHING.TOTAL.TOTAL</t>
  </si>
  <si>
    <t>FEC.ktoe.HR.NMM.CER.FINISHING.THERM.SOLIDS</t>
  </si>
  <si>
    <t>FEC.ktoe.HR.NMM.CER.FINISHING.THERM.LPG</t>
  </si>
  <si>
    <t>FEC.ktoe.HR.NMM.CER.FINISHING.THERM.DIESEL_LIQBIO</t>
  </si>
  <si>
    <t>FEC.ktoe.HR.NMM.CER.FINISHING.THERM.RFO</t>
  </si>
  <si>
    <t>FEC.ktoe.HR.NMM.CER.FINISHING.THERM.NG_BIOGAS</t>
  </si>
  <si>
    <t>Ceramics: Electric furnace</t>
  </si>
  <si>
    <t>FEC.ktoe.HR.NMM.CER.FINISHING_ELEC.ELEC.ELEC</t>
  </si>
  <si>
    <t>FEC.ktoe.HR.NMM.GLASS.TOTAL.TOTAL.TOTAL</t>
  </si>
  <si>
    <t>FEC.ktoe.HR.NMM.GLASS.LIGHT.GENERIC.ELEC</t>
  </si>
  <si>
    <t>FEC.ktoe.HR.NMM.GLASS.AIRCOMP.GENERIC.ELEC</t>
  </si>
  <si>
    <t>FEC.ktoe.HR.NMM.GLASS.MOTOR.GENERIC.ELEC</t>
  </si>
  <si>
    <t>FEC.ktoe.HR.NMM.GLASS.FANS.GENERIC.ELEC</t>
  </si>
  <si>
    <t>FEC.ktoe.HR.NMM.GLASS.LOW_ENTH.TOTAL.TOTAL</t>
  </si>
  <si>
    <t>FEC.ktoe.HR.NMM.GLASS.LOW_ENTH.THERM.DIESEL_LIQBIO</t>
  </si>
  <si>
    <t>FEC.ktoe.HR.NMM.GLASS.LOW_ENTH.THERM.NG_BIOGAS</t>
  </si>
  <si>
    <t>FEC.ktoe.HR.NMM.GLASS.LOW_ENTH.THERM.SOLAR_GEO</t>
  </si>
  <si>
    <t>FEC.ktoe.HR.NMM.GLASS.LOW_ENTH.HP.AMBIENT</t>
  </si>
  <si>
    <t>FEC.ktoe.HR.NMM.GLASS.LOW_ENTH.THERM.ELEC</t>
  </si>
  <si>
    <t>Glass: Melting tank</t>
  </si>
  <si>
    <t>Glass: Thermal melting tank</t>
  </si>
  <si>
    <t>FEC.ktoe.HR.NMM.GLASS.MELTING.TOTAL.TOTAL</t>
  </si>
  <si>
    <t>FEC.ktoe.HR.NMM.GLASS.MELTING.THERM.SOLIDS</t>
  </si>
  <si>
    <t>FEC.ktoe.HR.NMM.GLASS.MELTING.THERM.LPG</t>
  </si>
  <si>
    <t>FEC.ktoe.HR.NMM.GLASS.MELTING.THERM.DIESEL_LIQBIO</t>
  </si>
  <si>
    <t>FEC.ktoe.HR.NMM.GLASS.MELTING.THERM.RFO</t>
  </si>
  <si>
    <t>FEC.ktoe.HR.NMM.GLASS.MELTING.THERM.NG_BIOGAS</t>
  </si>
  <si>
    <t>Glass: Electric melting tank</t>
  </si>
  <si>
    <t>FEC.ktoe.HR.NMM.GLASS.MELTING_ELEC.ELEC.ELEC</t>
  </si>
  <si>
    <t>Glass: Forming</t>
  </si>
  <si>
    <t>FEC.ktoe.HR.NMM.GLASS.FORMING.ELEC.ELEC</t>
  </si>
  <si>
    <t>Glass: Annealing</t>
  </si>
  <si>
    <t>Glass: Annealing - thermal</t>
  </si>
  <si>
    <t>FEC.ktoe.HR.NMM.GLASS.ANNEALING.TOTAL.TOTAL</t>
  </si>
  <si>
    <t>FEC.ktoe.HR.NMM.GLASS.ANNEALING.THERM.SOLIDS</t>
  </si>
  <si>
    <t>FEC.ktoe.HR.NMM.GLASS.ANNEALING.THERM.LPG</t>
  </si>
  <si>
    <t>FEC.ktoe.HR.NMM.GLASS.ANNEALING.THERM.DIESEL_LIQBIO</t>
  </si>
  <si>
    <t>FEC.ktoe.HR.NMM.GLASS.ANNEALING.THERM.RFO</t>
  </si>
  <si>
    <t>FEC.ktoe.HR.NMM.GLASS.ANNEALING.THERM.NG_BIOGAS</t>
  </si>
  <si>
    <t>Glass: Annealing - electric</t>
  </si>
  <si>
    <t>FEC.ktoe.HR.NMM.GLASS.ANNEALING_ELEC.ELEC.ELEC</t>
  </si>
  <si>
    <t>Glass: Finishing processes</t>
  </si>
  <si>
    <t>FEC.ktoe.HR.NMM.GLASS.FINISHING.ELEC.ELEC</t>
  </si>
  <si>
    <t>Cement: Grinding, packaging - electric</t>
  </si>
  <si>
    <t>Cement: Precasting - steam</t>
  </si>
  <si>
    <t>UED.ktoe.HR.NMM.CEM.TOTAL.TOTAL.TOTAL</t>
  </si>
  <si>
    <t>UED.ktoe.HR.NMM.CEM.LIGHT.GENERIC.ELEC</t>
  </si>
  <si>
    <t>UED.ktoe.HR.NMM.CEM.AIRCOMP.GENERIC.ELEC</t>
  </si>
  <si>
    <t>UED.ktoe.HR.NMM.CEM.MOTOR.GENERIC.ELEC</t>
  </si>
  <si>
    <t>UED.ktoe.HR.NMM.CEM.FANS.GENERIC.ELEC</t>
  </si>
  <si>
    <t>UED.ktoe.HR.NMM.CEM.LOW_ENTH.TOTAL.TOTAL</t>
  </si>
  <si>
    <t>UED.ktoe.HR.NMM.CEM.LOW_ENTH.THERM.DIESEL_LIQBIO</t>
  </si>
  <si>
    <t>UED.ktoe.HR.NMM.CEM.LOW_ENTH.THERM.NG_BIOGAS</t>
  </si>
  <si>
    <t>UED.ktoe.HR.NMM.CEM.LOW_ENTH.THERM.SOLAR_GEO</t>
  </si>
  <si>
    <t>UED.ktoe.HR.NMM.CEM.LOW_ENTH.HP.AMBIENT</t>
  </si>
  <si>
    <t>UED.ktoe.HR.NMM.CEM.LOW_ENTH.THERM.ELEC</t>
  </si>
  <si>
    <t>UED.ktoe.HR.NMM.CEM.GRINDING_RAW.MECH.ELEC</t>
  </si>
  <si>
    <t>UED.ktoe.HR.NMM.CEM.PREHEAT.TOTAL.TOTAL</t>
  </si>
  <si>
    <t>UED.ktoe.HR.NMM.CEM.PREHEAT.THERM.SOLIDS</t>
  </si>
  <si>
    <t>UED.ktoe.HR.NMM.CEM.PREHEAT.THERM.LPG</t>
  </si>
  <si>
    <t>UED.ktoe.HR.NMM.CEM.PREHEAT.THERM.DIESEL_LIQBIO</t>
  </si>
  <si>
    <t>UED.ktoe.HR.NMM.CEM.PREHEAT.THERM.RFO</t>
  </si>
  <si>
    <t>UED.ktoe.HR.NMM.CEM.PREHEAT.THERM.OTHER</t>
  </si>
  <si>
    <t>UED.ktoe.HR.NMM.CEM.PREHEAT.THERM.NG_BIOGAS</t>
  </si>
  <si>
    <t>UED.ktoe.HR.NMM.CEM.PREHEAT.THERM.BIOMASS_WASTE</t>
  </si>
  <si>
    <t>UED.ktoe.HR.NMM.CEM.KILN.TOTAL.TOTAL</t>
  </si>
  <si>
    <t>UED.ktoe.HR.NMM.CEM.KILN.THERM.SOLIDS</t>
  </si>
  <si>
    <t>UED.ktoe.HR.NMM.CEM.KILN.THERM.LPG</t>
  </si>
  <si>
    <t>UED.ktoe.HR.NMM.CEM.KILN.THERM.DIESEL_LIQBIO</t>
  </si>
  <si>
    <t>UED.ktoe.HR.NMM.CEM.KILN.THERM.RFO</t>
  </si>
  <si>
    <t>UED.ktoe.HR.NMM.CEM.KILN.THERM.OTHER</t>
  </si>
  <si>
    <t>UED.ktoe.HR.NMM.CEM.KILN.THERM.NG_BIOGAS</t>
  </si>
  <si>
    <t>UED.ktoe.HR.NMM.CEM.KILN.THERM.BIOMASS_WASTE</t>
  </si>
  <si>
    <t>UED.ktoe.HR.NMM.CEM.PRECAST.MECH.ELEC</t>
  </si>
  <si>
    <t>UED.ktoe.HR.NMM.CEM.PRECAST_STEAM.TOTAL.TOTAL</t>
  </si>
  <si>
    <t>UED.ktoe.HR.NMM.CEM.PRECAST_STEAM.STEAM.SOLIDS</t>
  </si>
  <si>
    <t>UED.ktoe.HR.NMM.CEM.PRECAST_STEAM.STEAM.RFG</t>
  </si>
  <si>
    <t>UED.ktoe.HR.NMM.CEM.PRECAST_STEAM.STEAM.LPG</t>
  </si>
  <si>
    <t>UED.ktoe.HR.NMM.CEM.PRECAST_STEAM.STEAM.DIESEL_LIQBIO</t>
  </si>
  <si>
    <t>UED.ktoe.HR.NMM.CEM.PRECAST_STEAM.STEAM.RFO</t>
  </si>
  <si>
    <t>UED.ktoe.HR.NMM.CEM.PRECAST_STEAM.STEAM.OTHER</t>
  </si>
  <si>
    <t>UED.ktoe.HR.NMM.CEM.PRECAST_STEAM.STEAM.NG_BIOGAS</t>
  </si>
  <si>
    <t>UED.ktoe.HR.NMM.CEM.PRECAST_STEAM.STEAM.DERIVED</t>
  </si>
  <si>
    <t>UED.ktoe.HR.NMM.CEM.PRECAST_STEAM.STEAM.BIOMASS_WASTE</t>
  </si>
  <si>
    <t>UED.ktoe.HR.NMM.CEM.PRECAST_STEAM.STEAM.STEAM_DISTR</t>
  </si>
  <si>
    <t>UED.ktoe.HR.NMM.CER.TOTAL.TOTAL.TOTAL</t>
  </si>
  <si>
    <t>UED.ktoe.HR.NMM.CER.LIGHT.GENERIC.ELEC</t>
  </si>
  <si>
    <t>UED.ktoe.HR.NMM.CER.AIRCOMP.GENERIC.ELEC</t>
  </si>
  <si>
    <t>UED.ktoe.HR.NMM.CER.MOTOR.GENERIC.ELEC</t>
  </si>
  <si>
    <t>UED.ktoe.HR.NMM.CER.FANS.GENERIC.ELEC</t>
  </si>
  <si>
    <t>UED.ktoe.HR.NMM.CER.LOW_ENTH.TOTAL.TOTAL</t>
  </si>
  <si>
    <t>UED.ktoe.HR.NMM.CER.LOW_ENTH.THERM.DIESEL_LIQBIO</t>
  </si>
  <si>
    <t>UED.ktoe.HR.NMM.CER.LOW_ENTH.THERM.NG_BIOGAS</t>
  </si>
  <si>
    <t>UED.ktoe.HR.NMM.CER.LOW_ENTH.THERM.SOLAR_GEO</t>
  </si>
  <si>
    <t>UED.ktoe.HR.NMM.CER.LOW_ENTH.HP.AMBIENT</t>
  </si>
  <si>
    <t>UED.ktoe.HR.NMM.CER.LOW_ENTH.THERM.ELEC</t>
  </si>
  <si>
    <t>UED.ktoe.HR.NMM.CER.MIXING.MECH.ELEC</t>
  </si>
  <si>
    <t>UED.ktoe.HR.NMM.CER.DRYING.TOTAL.TOTAL</t>
  </si>
  <si>
    <t>UED.ktoe.HR.NMM.CER.DRYING.THERM.SOLIDS</t>
  </si>
  <si>
    <t>UED.ktoe.HR.NMM.CER.DRYING.THERM.LPG</t>
  </si>
  <si>
    <t>UED.ktoe.HR.NMM.CER.DRYING.THERM.DIESEL_LIQBIO</t>
  </si>
  <si>
    <t>UED.ktoe.HR.NMM.CER.DRYING.THERM.RFO</t>
  </si>
  <si>
    <t>UED.ktoe.HR.NMM.CER.DRYING.THERM.NG_BIOGAS</t>
  </si>
  <si>
    <t>UED.ktoe.HR.NMM.CER.DRYING_STEAM.TOTAL.TOTAL</t>
  </si>
  <si>
    <t>UED.ktoe.HR.NMM.CER.DRYING_STEAM.STEAM.SOLIDS</t>
  </si>
  <si>
    <t>UED.ktoe.HR.NMM.CER.DRYING_STEAM.STEAM.RFG</t>
  </si>
  <si>
    <t>UED.ktoe.HR.NMM.CER.DRYING_STEAM.STEAM.LPG</t>
  </si>
  <si>
    <t>UED.ktoe.HR.NMM.CER.DRYING_STEAM.STEAM.DIESEL_LIQBIO</t>
  </si>
  <si>
    <t>UED.ktoe.HR.NMM.CER.DRYING_STEAM.STEAM.RFO</t>
  </si>
  <si>
    <t>UED.ktoe.HR.NMM.CER.DRYING_STEAM.STEAM.OTHER</t>
  </si>
  <si>
    <t>UED.ktoe.HR.NMM.CER.DRYING_STEAM.STEAM.NG_BIOGAS</t>
  </si>
  <si>
    <t>UED.ktoe.HR.NMM.CER.DRYING_STEAM.STEAM.DERIVED</t>
  </si>
  <si>
    <t>UED.ktoe.HR.NMM.CER.DRYING_STEAM.STEAM.BIOMASS_WASTE</t>
  </si>
  <si>
    <t>UED.ktoe.HR.NMM.CER.DRYING_STEAM.STEAM.STEAM_DISTR</t>
  </si>
  <si>
    <t>UED.ktoe.HR.NMM.CER.DRYING_MICROW.MICROW.ELEC</t>
  </si>
  <si>
    <t>UED.ktoe.HR.NMM.CER.KILN_THERM.TOTAL.TOTAL</t>
  </si>
  <si>
    <t>UED.ktoe.HR.NMM.CER.KILN_THERM.THERM.SOLIDS</t>
  </si>
  <si>
    <t>UED.ktoe.HR.NMM.CER.KILN_THERM.THERM.LPG</t>
  </si>
  <si>
    <t>UED.ktoe.HR.NMM.CER.KILN_THERM.THERM.DIESEL_LIQBIO</t>
  </si>
  <si>
    <t>UED.ktoe.HR.NMM.CER.KILN_THERM.THERM.RFO</t>
  </si>
  <si>
    <t>UED.ktoe.HR.NMM.CER.KILN_THERM.THERM.OTHER</t>
  </si>
  <si>
    <t>UED.ktoe.HR.NMM.CER.KILN_THERM.THERM.NG_BIOGAS</t>
  </si>
  <si>
    <t>UED.ktoe.HR.NMM.CER.KILN_THERM.THERM.BIOMASS_WASTE</t>
  </si>
  <si>
    <t>UED.ktoe.HR.NMM.CER.KILN_ELEC.ELEC.ELEC</t>
  </si>
  <si>
    <t>UED.ktoe.HR.NMM.CER.FINISHING.TOTAL.TOTAL</t>
  </si>
  <si>
    <t>UED.ktoe.HR.NMM.CER.FINISHING.THERM.SOLIDS</t>
  </si>
  <si>
    <t>UED.ktoe.HR.NMM.CER.FINISHING.THERM.LPG</t>
  </si>
  <si>
    <t>UED.ktoe.HR.NMM.CER.FINISHING.THERM.DIESEL_LIQBIO</t>
  </si>
  <si>
    <t>UED.ktoe.HR.NMM.CER.FINISHING.THERM.RFO</t>
  </si>
  <si>
    <t>UED.ktoe.HR.NMM.CER.FINISHING.THERM.NG_BIOGAS</t>
  </si>
  <si>
    <t>UED.ktoe.HR.NMM.CER.FINISHING_ELEC.ELEC.ELEC</t>
  </si>
  <si>
    <t>UED.ktoe.HR.NMM.GLASS.TOTAL.TOTAL.TOTAL</t>
  </si>
  <si>
    <t>UED.ktoe.HR.NMM.GLASS.LIGHT.GENERIC.ELEC</t>
  </si>
  <si>
    <t>UED.ktoe.HR.NMM.GLASS.AIRCOMP.GENERIC.ELEC</t>
  </si>
  <si>
    <t>UED.ktoe.HR.NMM.GLASS.MOTOR.GENERIC.ELEC</t>
  </si>
  <si>
    <t>UED.ktoe.HR.NMM.GLASS.FANS.GENERIC.ELEC</t>
  </si>
  <si>
    <t>UED.ktoe.HR.NMM.GLASS.LOW_ENTH.TOTAL.TOTAL</t>
  </si>
  <si>
    <t>UED.ktoe.HR.NMM.GLASS.LOW_ENTH.THERM.DIESEL_LIQBIO</t>
  </si>
  <si>
    <t>UED.ktoe.HR.NMM.GLASS.LOW_ENTH.THERM.NG_BIOGAS</t>
  </si>
  <si>
    <t>UED.ktoe.HR.NMM.GLASS.LOW_ENTH.THERM.SOLAR_GEO</t>
  </si>
  <si>
    <t>UED.ktoe.HR.NMM.GLASS.LOW_ENTH.HP.AMBIENT</t>
  </si>
  <si>
    <t>UED.ktoe.HR.NMM.GLASS.LOW_ENTH.THERM.ELEC</t>
  </si>
  <si>
    <t>UED.ktoe.HR.NMM.GLASS.MELTING.TOTAL.TOTAL</t>
  </si>
  <si>
    <t>UED.ktoe.HR.NMM.GLASS.MELTING.THERM.SOLIDS</t>
  </si>
  <si>
    <t>UED.ktoe.HR.NMM.GLASS.MELTING.THERM.LPG</t>
  </si>
  <si>
    <t>UED.ktoe.HR.NMM.GLASS.MELTING.THERM.DIESEL_LIQBIO</t>
  </si>
  <si>
    <t>UED.ktoe.HR.NMM.GLASS.MELTING.THERM.RFO</t>
  </si>
  <si>
    <t>UED.ktoe.HR.NMM.GLASS.MELTING.THERM.NG_BIOGAS</t>
  </si>
  <si>
    <t>UED.ktoe.HR.NMM.GLASS.MELTING_ELEC.ELEC.ELEC</t>
  </si>
  <si>
    <t>UED.ktoe.HR.NMM.GLASS.FORMING.ELEC.ELEC</t>
  </si>
  <si>
    <t>UED.ktoe.HR.NMM.GLASS.ANNEALING.TOTAL.TOTAL</t>
  </si>
  <si>
    <t>UED.ktoe.HR.NMM.GLASS.ANNEALING.THERM.SOLIDS</t>
  </si>
  <si>
    <t>UED.ktoe.HR.NMM.GLASS.ANNEALING.THERM.LPG</t>
  </si>
  <si>
    <t>UED.ktoe.HR.NMM.GLASS.ANNEALING.THERM.DIESEL_LIQBIO</t>
  </si>
  <si>
    <t>UED.ktoe.HR.NMM.GLASS.ANNEALING.THERM.RFO</t>
  </si>
  <si>
    <t>UED.ktoe.HR.NMM.GLASS.ANNEALING.THERM.NG_BIOGAS</t>
  </si>
  <si>
    <t>UED.ktoe.HR.NMM.GLASS.ANNEALING_ELEC.ELEC.ELEC</t>
  </si>
  <si>
    <t>UED.ktoe.HR.NMM.GLASS.FINISHING.ELEC.ELEC</t>
  </si>
  <si>
    <t>FUEL_EMI.ktCO2.HR.NMM.CEM.LIGHT.GENERIC.ELEC</t>
  </si>
  <si>
    <t>FUEL_EMI.ktCO2.HR.NMM.CEM.AIRCOMP.GENERIC.ELEC</t>
  </si>
  <si>
    <t>FUEL_EMI.ktCO2.HR.NMM.CEM.MOTOR.GENERIC.ELEC</t>
  </si>
  <si>
    <t>FUEL_EMI.ktCO2.HR.NMM.CEM.FANS.GENERIC.ELEC</t>
  </si>
  <si>
    <t>FUEL_EMI.ktCO2.HR.NMM.CEM.LOW_ENTH.TOTAL.TOTAL</t>
  </si>
  <si>
    <t>FUEL_EMI.ktCO2.HR.NMM.CEM.LOW_ENTH.THERM.DIESEL_LIQBIO</t>
  </si>
  <si>
    <t>FUEL_EMI.ktCO2.HR.NMM.CEM.LOW_ENTH.THERM.NG_BIOGAS</t>
  </si>
  <si>
    <t>FUEL_EMI.ktCO2.HR.NMM.CEM.LOW_ENTH.THERM.SOLAR_GEO</t>
  </si>
  <si>
    <t>FUEL_EMI.ktCO2.HR.NMM.CEM.LOW_ENTH.HP.AMBIENT</t>
  </si>
  <si>
    <t>FUEL_EMI.ktCO2.HR.NMM.CEM.LOW_ENTH.THERM.ELEC</t>
  </si>
  <si>
    <t>FUEL_EMI.ktCO2.HR.NMM.CEM.GRINDING_RAW.MECH.ELEC</t>
  </si>
  <si>
    <t>FUEL_EMI.ktCO2.HR.NMM.CEM.PREHEAT.TOTAL.TOTAL</t>
  </si>
  <si>
    <t>FUEL_EMI.ktCO2.HR.NMM.CEM.PREHEAT.THERM.SOLIDS</t>
  </si>
  <si>
    <t>FUEL_EMI.ktCO2.HR.NMM.CEM.PREHEAT.THERM.LPG</t>
  </si>
  <si>
    <t>FUEL_EMI.ktCO2.HR.NMM.CEM.PREHEAT.THERM.DIESEL_LIQBIO</t>
  </si>
  <si>
    <t>FUEL_EMI.ktCO2.HR.NMM.CEM.PREHEAT.THERM.RFO</t>
  </si>
  <si>
    <t>FUEL_EMI.ktCO2.HR.NMM.CEM.PREHEAT.THERM.OTHER</t>
  </si>
  <si>
    <t>FUEL_EMI.ktCO2.HR.NMM.CEM.PREHEAT.THERM.NG_BIOGAS</t>
  </si>
  <si>
    <t>FUEL_EMI.ktCO2.HR.NMM.CEM.PREHEAT.THERM.BIOMASS_WASTE</t>
  </si>
  <si>
    <t>FUEL_EMI.ktCO2.HR.NMM.CEM.KILN.TOTAL.TOTAL</t>
  </si>
  <si>
    <t>FUEL_EMI.ktCO2.HR.NMM.CEM.KILN.THERM.SOLIDS</t>
  </si>
  <si>
    <t>FUEL_EMI.ktCO2.HR.NMM.CEM.KILN.THERM.LPG</t>
  </si>
  <si>
    <t>FUEL_EMI.ktCO2.HR.NMM.CEM.KILN.THERM.DIESEL_LIQBIO</t>
  </si>
  <si>
    <t>FUEL_EMI.ktCO2.HR.NMM.CEM.KILN.THERM.RFO</t>
  </si>
  <si>
    <t>FUEL_EMI.ktCO2.HR.NMM.CEM.KILN.THERM.OTHER</t>
  </si>
  <si>
    <t>FUEL_EMI.ktCO2.HR.NMM.CEM.KILN.THERM.NG_BIOGAS</t>
  </si>
  <si>
    <t>FUEL_EMI.ktCO2.HR.NMM.CEM.KILN.THERM.BIOMASS_WASTE</t>
  </si>
  <si>
    <t>FUEL_EMI.ktCO2.HR.NMM.CEM.PRECAST.MECH.ELEC</t>
  </si>
  <si>
    <t>FUEL_EMI.ktCO2.HR.NMM.CEM.PRECAST_STEAM.TOTAL.TOTAL</t>
  </si>
  <si>
    <t>FUEL_EMI.ktCO2.HR.NMM.CEM.PRECAST_STEAM.STEAM.SOLIDS</t>
  </si>
  <si>
    <t>FUEL_EMI.ktCO2.HR.NMM.CEM.PRECAST_STEAM.STEAM.RFG</t>
  </si>
  <si>
    <t>FUEL_EMI.ktCO2.HR.NMM.CEM.PRECAST_STEAM.STEAM.LPG</t>
  </si>
  <si>
    <t>FUEL_EMI.ktCO2.HR.NMM.CEM.PRECAST_STEAM.STEAM.DIESEL_LIQBIO</t>
  </si>
  <si>
    <t>FUEL_EMI.ktCO2.HR.NMM.CEM.PRECAST_STEAM.STEAM.RFO</t>
  </si>
  <si>
    <t>FUEL_EMI.ktCO2.HR.NMM.CEM.PRECAST_STEAM.STEAM.OTHER</t>
  </si>
  <si>
    <t>FUEL_EMI.ktCO2.HR.NMM.CEM.PRECAST_STEAM.STEAM.NG_BIOGAS</t>
  </si>
  <si>
    <t>FUEL_EMI.ktCO2.HR.NMM.CEM.PRECAST_STEAM.STEAM.DERIVED</t>
  </si>
  <si>
    <t>FUEL_EMI.ktCO2.HR.NMM.CEM.PRECAST_STEAM.STEAM.BIOMASS_WASTE</t>
  </si>
  <si>
    <t>FUEL_EMI.ktCO2.HR.NMM.CEM.PRECAST_STEAM.STEAM.STEAM_DISTR</t>
  </si>
  <si>
    <t>PROCESS_EMI.ktCO2.HR.NMM.CEM</t>
  </si>
  <si>
    <t>FUEL_EMI.ktCO2.HR.NMM.CER.LIGHT.GENERIC.ELEC</t>
  </si>
  <si>
    <t>FUEL_EMI.ktCO2.HR.NMM.CER.AIRCOMP.GENERIC.ELEC</t>
  </si>
  <si>
    <t>FUEL_EMI.ktCO2.HR.NMM.CER.MOTOR.GENERIC.ELEC</t>
  </si>
  <si>
    <t>FUEL_EMI.ktCO2.HR.NMM.CER.FANS.GENERIC.ELEC</t>
  </si>
  <si>
    <t>FUEL_EMI.ktCO2.HR.NMM.CER.LOW_ENTH.TOTAL.TOTAL</t>
  </si>
  <si>
    <t>FUEL_EMI.ktCO2.HR.NMM.CER.LOW_ENTH.THERM.DIESEL_LIQBIO</t>
  </si>
  <si>
    <t>FUEL_EMI.ktCO2.HR.NMM.CER.LOW_ENTH.THERM.NG_BIOGAS</t>
  </si>
  <si>
    <t>FUEL_EMI.ktCO2.HR.NMM.CER.LOW_ENTH.THERM.SOLAR_GEO</t>
  </si>
  <si>
    <t>FUEL_EMI.ktCO2.HR.NMM.CER.LOW_ENTH.HP.AMBIENT</t>
  </si>
  <si>
    <t>FUEL_EMI.ktCO2.HR.NMM.CER.LOW_ENTH.THERM.ELEC</t>
  </si>
  <si>
    <t>FUEL_EMI.ktCO2.HR.NMM.CER.MIXING.MECH.ELEC</t>
  </si>
  <si>
    <t>FUEL_EMI.ktCO2.HR.NMM.CER.DRYING.TOTAL.TOTAL</t>
  </si>
  <si>
    <t>FUEL_EMI.ktCO2.HR.NMM.CER.DRYING.THERM.SOLIDS</t>
  </si>
  <si>
    <t>FUEL_EMI.ktCO2.HR.NMM.CER.DRYING.THERM.LPG</t>
  </si>
  <si>
    <t>FUEL_EMI.ktCO2.HR.NMM.CER.DRYING.THERM.DIESEL_LIQBIO</t>
  </si>
  <si>
    <t>FUEL_EMI.ktCO2.HR.NMM.CER.DRYING.THERM.RFO</t>
  </si>
  <si>
    <t>FUEL_EMI.ktCO2.HR.NMM.CER.DRYING.THERM.NG_BIOGAS</t>
  </si>
  <si>
    <t>FUEL_EMI.ktCO2.HR.NMM.CER.DRYING_STEAM.TOTAL.TOTAL</t>
  </si>
  <si>
    <t>FUEL_EMI.ktCO2.HR.NMM.CER.DRYING_STEAM.STEAM.SOLIDS</t>
  </si>
  <si>
    <t>FUEL_EMI.ktCO2.HR.NMM.CER.DRYING_STEAM.STEAM.RFG</t>
  </si>
  <si>
    <t>FUEL_EMI.ktCO2.HR.NMM.CER.DRYING_STEAM.STEAM.LPG</t>
  </si>
  <si>
    <t>FUEL_EMI.ktCO2.HR.NMM.CER.DRYING_STEAM.STEAM.DIESEL_LIQBIO</t>
  </si>
  <si>
    <t>FUEL_EMI.ktCO2.HR.NMM.CER.DRYING_STEAM.STEAM.RFO</t>
  </si>
  <si>
    <t>FUEL_EMI.ktCO2.HR.NMM.CER.DRYING_STEAM.STEAM.OTHER</t>
  </si>
  <si>
    <t>FUEL_EMI.ktCO2.HR.NMM.CER.DRYING_STEAM.STEAM.NG_BIOGAS</t>
  </si>
  <si>
    <t>FUEL_EMI.ktCO2.HR.NMM.CER.DRYING_STEAM.STEAM.DERIVED</t>
  </si>
  <si>
    <t>FUEL_EMI.ktCO2.HR.NMM.CER.DRYING_STEAM.STEAM.BIOMASS_WASTE</t>
  </si>
  <si>
    <t>FUEL_EMI.ktCO2.HR.NMM.CER.DRYING_STEAM.STEAM.STEAM_DISTR</t>
  </si>
  <si>
    <t>FUEL_EMI.ktCO2.HR.NMM.CER.DRYING_MICROW.MICROW.ELEC</t>
  </si>
  <si>
    <t>FUEL_EMI.ktCO2.HR.NMM.CER.KILN_THERM.TOTAL.TOTAL</t>
  </si>
  <si>
    <t>FUEL_EMI.ktCO2.HR.NMM.CER.KILN_THERM.THERM.SOLIDS</t>
  </si>
  <si>
    <t>FUEL_EMI.ktCO2.HR.NMM.CER.KILN_THERM.THERM.LPG</t>
  </si>
  <si>
    <t>FUEL_EMI.ktCO2.HR.NMM.CER.KILN_THERM.THERM.DIESEL_LIQBIO</t>
  </si>
  <si>
    <t>FUEL_EMI.ktCO2.HR.NMM.CER.KILN_THERM.THERM.RFO</t>
  </si>
  <si>
    <t>FUEL_EMI.ktCO2.HR.NMM.CER.KILN_THERM.THERM.OTHER</t>
  </si>
  <si>
    <t>FUEL_EMI.ktCO2.HR.NMM.CER.KILN_THERM.THERM.NG_BIOGAS</t>
  </si>
  <si>
    <t>FUEL_EMI.ktCO2.HR.NMM.CER.KILN_THERM.THERM.BIOMASS_WASTE</t>
  </si>
  <si>
    <t>FUEL_EMI.ktCO2.HR.NMM.CER.KILN_ELEC.ELEC.ELEC</t>
  </si>
  <si>
    <t>FUEL_EMI.ktCO2.HR.NMM.CER.FINISHING.TOTAL.TOTAL</t>
  </si>
  <si>
    <t>FUEL_EMI.ktCO2.HR.NMM.CER.FINISHING.THERM.SOLIDS</t>
  </si>
  <si>
    <t>FUEL_EMI.ktCO2.HR.NMM.CER.FINISHING.THERM.LPG</t>
  </si>
  <si>
    <t>FUEL_EMI.ktCO2.HR.NMM.CER.FINISHING.THERM.DIESEL_LIQBIO</t>
  </si>
  <si>
    <t>FUEL_EMI.ktCO2.HR.NMM.CER.FINISHING.THERM.RFO</t>
  </si>
  <si>
    <t>FUEL_EMI.ktCO2.HR.NMM.CER.FINISHING.THERM.NG_BIOGAS</t>
  </si>
  <si>
    <t>FUEL_EMI.ktCO2.HR.NMM.CER.FINISHING_ELEC.ELEC.ELEC</t>
  </si>
  <si>
    <t>PROCESS_EMI.ktCO2.HR.NMM.CER</t>
  </si>
  <si>
    <t>FUEL_EMI.ktCO2.HR.NMM.GLASS.LIGHT.GENERIC.ELEC</t>
  </si>
  <si>
    <t>FUEL_EMI.ktCO2.HR.NMM.GLASS.AIRCOMP.GENERIC.ELEC</t>
  </si>
  <si>
    <t>FUEL_EMI.ktCO2.HR.NMM.GLASS.MOTOR.GENERIC.ELEC</t>
  </si>
  <si>
    <t>FUEL_EMI.ktCO2.HR.NMM.GLASS.FANS.GENERIC.ELEC</t>
  </si>
  <si>
    <t>FUEL_EMI.ktCO2.HR.NMM.GLASS.LOW_ENTH.TOTAL.TOTAL</t>
  </si>
  <si>
    <t>FUEL_EMI.ktCO2.HR.NMM.GLASS.LOW_ENTH.THERM.DIESEL_LIQBIO</t>
  </si>
  <si>
    <t>FUEL_EMI.ktCO2.HR.NMM.GLASS.LOW_ENTH.THERM.NG_BIOGAS</t>
  </si>
  <si>
    <t>FUEL_EMI.ktCO2.HR.NMM.GLASS.LOW_ENTH.THERM.SOLAR_GEO</t>
  </si>
  <si>
    <t>FUEL_EMI.ktCO2.HR.NMM.GLASS.LOW_ENTH.HP.AMBIENT</t>
  </si>
  <si>
    <t>FUEL_EMI.ktCO2.HR.NMM.GLASS.LOW_ENTH.THERM.ELEC</t>
  </si>
  <si>
    <t>FUEL_EMI.ktCO2.HR.NMM.GLASS.MELTING.TOTAL.TOTAL</t>
  </si>
  <si>
    <t>FUEL_EMI.ktCO2.HR.NMM.GLASS.MELTING.THERM.SOLIDS</t>
  </si>
  <si>
    <t>FUEL_EMI.ktCO2.HR.NMM.GLASS.MELTING.THERM.LPG</t>
  </si>
  <si>
    <t>FUEL_EMI.ktCO2.HR.NMM.GLASS.MELTING.THERM.DIESEL_LIQBIO</t>
  </si>
  <si>
    <t>FUEL_EMI.ktCO2.HR.NMM.GLASS.MELTING.THERM.RFO</t>
  </si>
  <si>
    <t>FUEL_EMI.ktCO2.HR.NMM.GLASS.MELTING.THERM.NG_BIOGAS</t>
  </si>
  <si>
    <t>FUEL_EMI.ktCO2.HR.NMM.GLASS.MELTING_ELEC.ELEC.ELEC</t>
  </si>
  <si>
    <t>FUEL_EMI.ktCO2.HR.NMM.GLASS.FORMING.ELEC.ELEC</t>
  </si>
  <si>
    <t>FUEL_EMI.ktCO2.HR.NMM.GLASS.ANNEALING.TOTAL.TOTAL</t>
  </si>
  <si>
    <t>FUEL_EMI.ktCO2.HR.NMM.GLASS.ANNEALING.THERM.SOLIDS</t>
  </si>
  <si>
    <t>FUEL_EMI.ktCO2.HR.NMM.GLASS.ANNEALING.THERM.LPG</t>
  </si>
  <si>
    <t>FUEL_EMI.ktCO2.HR.NMM.GLASS.ANNEALING.THERM.DIESEL_LIQBIO</t>
  </si>
  <si>
    <t>FUEL_EMI.ktCO2.HR.NMM.GLASS.ANNEALING.THERM.RFO</t>
  </si>
  <si>
    <t>FUEL_EMI.ktCO2.HR.NMM.GLASS.ANNEALING.THERM.NG_BIOGAS</t>
  </si>
  <si>
    <t>FUEL_EMI.ktCO2.HR.NMM.GLASS.ANNEALING_ELEC.ELEC.ELEC</t>
  </si>
  <si>
    <t>FUEL_EMI.ktCO2.HR.NMM.GLASS.FINISHING.ELEC.ELEC</t>
  </si>
  <si>
    <t>PROCESS_EMI.ktCO2.HR.NMM.GLASS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</si>
  <si>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</si>
  <si>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</si>
  <si>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</si>
  <si>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</si>
  <si>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</si>
  <si>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VA.Meuro2015.HR.PPA.PULP</t>
  </si>
  <si>
    <t>VA.Meuro2015.HR.PPA.PAPER</t>
  </si>
  <si>
    <t>VA.Meuro2015.HR.PPA.PRINT</t>
  </si>
  <si>
    <t>Pulp production (kt)</t>
  </si>
  <si>
    <t>OUTPUT.kt.HR.PPA.PULP</t>
  </si>
  <si>
    <t>Paper production  (kt)</t>
  </si>
  <si>
    <t>OUTPUT.kt.HR.PPA.PAPER</t>
  </si>
  <si>
    <t>Printing and media reproduction (kt paper eq.)</t>
  </si>
  <si>
    <t>OUTPUT.kt.HR.PPA.PRINT</t>
  </si>
  <si>
    <t>CAP.kt.HR.PPA.PULP</t>
  </si>
  <si>
    <t>CAP.kt.HR.PPA.PAPER</t>
  </si>
  <si>
    <t>CAP.kt.HR.PPA.PRINT</t>
  </si>
  <si>
    <t>NEWCAP.kt.HR.PPA.PULP</t>
  </si>
  <si>
    <t>NEWCAP.kt.HR.PPA.PAPER</t>
  </si>
  <si>
    <t>NEWCAP.kt.HR.PPA.PRINT</t>
  </si>
  <si>
    <t>FEC.ktoe.HR.PPA.TOTAL.TOTAL.TOTAL.TOTAL</t>
  </si>
  <si>
    <t>FEC.ktoe.HR.PPA.TOTAL.TOTAL.TOTAL.SOLIDS</t>
  </si>
  <si>
    <t>FEC.ktoe.HR.PPA.TOTAL.TOTAL.TOTAL.RFG</t>
  </si>
  <si>
    <t>FEC.ktoe.HR.PPA.TOTAL.TOTAL.TOTAL.LPG</t>
  </si>
  <si>
    <t>FEC.ktoe.HR.PPA.TOTAL.TOTAL.TOTAL.DIESEL</t>
  </si>
  <si>
    <t>FEC.ktoe.HR.PPA.TOTAL.TOTAL.TOTAL.RFO</t>
  </si>
  <si>
    <t>FEC.ktoe.HR.PPA.TOTAL.TOTAL.TOTAL.OTHER</t>
  </si>
  <si>
    <t>FEC.ktoe.HR.PPA.TOTAL.TOTAL.TOTAL.NG</t>
  </si>
  <si>
    <t>FEC.ktoe.HR.PPA.TOTAL.TOTAL.TOTAL.DERIVED</t>
  </si>
  <si>
    <t>FEC.ktoe.HR.PPA.TOTAL.TOTAL.TOTAL.BIOMASS_WASTE</t>
  </si>
  <si>
    <t>FEC.ktoe.HR.PPA.TOTAL.TOTAL.TOTAL.BIOGAS</t>
  </si>
  <si>
    <t>FEC.ktoe.HR.PPA.TOTAL.TOTAL.TOTAL.LIQBIO</t>
  </si>
  <si>
    <t>FEC.ktoe.HR.PPA.TOTAL.TOTAL.TOTAL.SOLAR</t>
  </si>
  <si>
    <t>FEC.ktoe.HR.PPA.TOTAL.TOTAL.TOTAL.GEO</t>
  </si>
  <si>
    <t>FEC.ktoe.HR.PPA.TOTAL.TOTAL.TOTAL.AMBIENT</t>
  </si>
  <si>
    <t>FEC.ktoe.HR.PPA.TOTAL.TOTAL.TOTAL.STEAM_DISTR</t>
  </si>
  <si>
    <t>FEC.ktoe.HR.PPA.TOTAL.TOTAL.TOTAL.ELEC</t>
  </si>
  <si>
    <t>FEC.ktoe.HR.PPA.PULP.TOTAL.TOTAL.TOTAL</t>
  </si>
  <si>
    <t>FEC.ktoe.HR.PPA.PULP.LIGHT.GENERIC.ELEC</t>
  </si>
  <si>
    <t>FEC.ktoe.HR.PPA.PULP.AIRCOMP.GENERIC.ELEC</t>
  </si>
  <si>
    <t>FEC.ktoe.HR.PPA.PULP.MOTOR.GENERIC.ELEC</t>
  </si>
  <si>
    <t>FEC.ktoe.HR.PPA.PULP.FANS.GENERIC.ELEC</t>
  </si>
  <si>
    <t>FEC.ktoe.HR.PPA.PULP.LOW_ENTH.TOTAL.TOTAL</t>
  </si>
  <si>
    <t>FEC.ktoe.HR.PPA.PULP.LOW_ENTH.THERM.DIESEL_LIQBIO</t>
  </si>
  <si>
    <t>FEC.ktoe.HR.PPA.PULP.LOW_ENTH.THERM.NG_BIOGAS</t>
  </si>
  <si>
    <t>FEC.ktoe.HR.PPA.PULP.LOW_ENTH.THERM.SOLAR_GEO</t>
  </si>
  <si>
    <t>FEC.ktoe.HR.PPA.PULP.LOW_ENTH.HP.AMBIENT</t>
  </si>
  <si>
    <t>FEC.ktoe.HR.PPA.PULP.LOW_ENTH.THERM.ELEC</t>
  </si>
  <si>
    <t>Pulp: Wood preparation, grinding</t>
  </si>
  <si>
    <t>FEC.ktoe.HR.PPA.PULP.PREPARATION.MECH.ELEC</t>
  </si>
  <si>
    <t>Pulp: Pulping</t>
  </si>
  <si>
    <t>Pulp: Pulping thermal</t>
  </si>
  <si>
    <t>FEC.ktoe.HR.PPA.PULP.PULPING.TOTAL.TOTAL</t>
  </si>
  <si>
    <t>FEC.ktoe.HR.PPA.PULP.PULPING.STEAM.SOLIDS</t>
  </si>
  <si>
    <t>FEC.ktoe.HR.PPA.PULP.PULPING.STEAM.RFG</t>
  </si>
  <si>
    <t>FEC.ktoe.HR.PPA.PULP.PULPING.STEAM.LPG</t>
  </si>
  <si>
    <t>FEC.ktoe.HR.PPA.PULP.PULPING.STEAM.DIESEL_LIQBIO</t>
  </si>
  <si>
    <t>FEC.ktoe.HR.PPA.PULP.PULPING.STEAM.RFO</t>
  </si>
  <si>
    <t>FEC.ktoe.HR.PPA.PULP.PULPING.STEAM.OTHER</t>
  </si>
  <si>
    <t>FEC.ktoe.HR.PPA.PULP.PULPING.STEAM.NG_BIOGAS</t>
  </si>
  <si>
    <t>FEC.ktoe.HR.PPA.PULP.PULPING.STEAM.DERIVED</t>
  </si>
  <si>
    <t>FEC.ktoe.HR.PPA.PULP.PULPING.STEAM.BIOMASS_WASTE</t>
  </si>
  <si>
    <t>FEC.ktoe.HR.PPA.PULP.PULPING.STEAM.STEAM_DISTR</t>
  </si>
  <si>
    <t>Pulp: Pulping electric</t>
  </si>
  <si>
    <t>FEC.ktoe.HR.PPA.PULP.PULPING_MECH.MECH.ELEC</t>
  </si>
  <si>
    <t>Pulp: Cleaning</t>
  </si>
  <si>
    <t>FEC.ktoe.HR.PPA.PULP.BLEACHING.THERM.ELEC</t>
  </si>
  <si>
    <t>FEC.ktoe.HR.PPA.PAPER.TOTAL.TOTAL.TOTAL</t>
  </si>
  <si>
    <t>FEC.ktoe.HR.PPA.PAPER.LIGHT.GENERIC.ELEC</t>
  </si>
  <si>
    <t>FEC.ktoe.HR.PPA.PAPER.AIRCOMP.GENERIC.ELEC</t>
  </si>
  <si>
    <t>FEC.ktoe.HR.PPA.PAPER.MOTOR.GENERIC.ELEC</t>
  </si>
  <si>
    <t>FEC.ktoe.HR.PPA.PAPER.FANS.GENERIC.ELEC</t>
  </si>
  <si>
    <t>FEC.ktoe.HR.PPA.PAPER.LOW_ENTH.TOTAL.TOTAL</t>
  </si>
  <si>
    <t>FEC.ktoe.HR.PPA.PAPER.LOW_ENTH.THERM.DIESEL_LIQBIO</t>
  </si>
  <si>
    <t>FEC.ktoe.HR.PPA.PAPER.LOW_ENTH.THERM.NG_BIOGAS</t>
  </si>
  <si>
    <t>FEC.ktoe.HR.PPA.PAPER.LOW_ENTH.THERM.SOLAR_GEO</t>
  </si>
  <si>
    <t>FEC.ktoe.HR.PPA.PAPER.LOW_ENTH.HP.AMBIENT</t>
  </si>
  <si>
    <t>FEC.ktoe.HR.PPA.PAPER.LOW_ENTH.THERM.ELEC</t>
  </si>
  <si>
    <t>Paper: Stock preparation</t>
  </si>
  <si>
    <t>Paper: Stock preparation - Thermal</t>
  </si>
  <si>
    <t>FEC.ktoe.HR.PPA.PAPER.PREPARATION.TOTAL.TOTAL</t>
  </si>
  <si>
    <t>FEC.ktoe.HR.PPA.PAPER.PREPARATION.THERM.SOLIDS</t>
  </si>
  <si>
    <t>FEC.ktoe.HR.PPA.PAPER.PREPARATION.THERM.RFG</t>
  </si>
  <si>
    <t>FEC.ktoe.HR.PPA.PAPER.PREPARATION.THERM.LPG</t>
  </si>
  <si>
    <t>FEC.ktoe.HR.PPA.PAPER.PREPARATION.THERM.DIESEL_LIQBIO</t>
  </si>
  <si>
    <t>FEC.ktoe.HR.PPA.PAPER.PREPARATION.THERM.RFO</t>
  </si>
  <si>
    <t>FEC.ktoe.HR.PPA.PAPER.PREPARATION.THERM.OTHER</t>
  </si>
  <si>
    <t>FEC.ktoe.HR.PPA.PAPER.PREPARATION.THERM.NG_BIOGAS</t>
  </si>
  <si>
    <t>FEC.ktoe.HR.PPA.PAPER.PREPARATION.THERM.DERIVED</t>
  </si>
  <si>
    <t>FEC.ktoe.HR.PPA.PAPER.PREPARATION.THERM.BIOMASS_WASTE</t>
  </si>
  <si>
    <t>FEC.ktoe.HR.PPA.PAPER.PREPARATION.THERM.STEAM_DISTR</t>
  </si>
  <si>
    <t>Paper: Stock preparation - Mechanical</t>
  </si>
  <si>
    <t>FEC.ktoe.HR.PPA.PAPER.PREPARATION_ELEC.MECH.ELEC</t>
  </si>
  <si>
    <t>Paper: Paper machine</t>
  </si>
  <si>
    <t>Paper: Paper machine - Steam use</t>
  </si>
  <si>
    <t>FEC.ktoe.HR.PPA.PAPER.PAPER_MACHINE.TOTAL.TOTAL</t>
  </si>
  <si>
    <t>FEC.ktoe.HR.PPA.PAPER.PAPER_MACHINE.STEAM.SOLIDS</t>
  </si>
  <si>
    <t>FEC.ktoe.HR.PPA.PAPER.PAPER_MACHINE.STEAM.RFG</t>
  </si>
  <si>
    <t>FEC.ktoe.HR.PPA.PAPER.PAPER_MACHINE.STEAM.LPG</t>
  </si>
  <si>
    <t>FEC.ktoe.HR.PPA.PAPER.PAPER_MACHINE.STEAM.DIESEL_LIQBIO</t>
  </si>
  <si>
    <t>FEC.ktoe.HR.PPA.PAPER.PAPER_MACHINE.STEAM.RFO</t>
  </si>
  <si>
    <t>FEC.ktoe.HR.PPA.PAPER.PAPER_MACHINE.STEAM.OTHER</t>
  </si>
  <si>
    <t>FEC.ktoe.HR.PPA.PAPER.PAPER_MACHINE.STEAM.NG_BIOGAS</t>
  </si>
  <si>
    <t>FEC.ktoe.HR.PPA.PAPER.PAPER_MACHINE.STEAM.DERIVED</t>
  </si>
  <si>
    <t>FEC.ktoe.HR.PPA.PAPER.PAPER_MACHINE.STEAM.BIOMASS_WASTE</t>
  </si>
  <si>
    <t>FEC.ktoe.HR.PPA.PAPER.PAPER_MACHINE.STEAM.STEAM_DISTR</t>
  </si>
  <si>
    <t>Paper: Paper machine - Electricity</t>
  </si>
  <si>
    <t>FEC.ktoe.HR.PPA.PAPER.PAPER_MACHINE_ELEC.ELEC.ELEC</t>
  </si>
  <si>
    <t>Paper: Product finishing</t>
  </si>
  <si>
    <t>Paper: Product finishing - Steam use</t>
  </si>
  <si>
    <t>FEC.ktoe.HR.PPA.PAPER.FINISHING.TOTAL.TOTAL</t>
  </si>
  <si>
    <t>FEC.ktoe.HR.PPA.PAPER.FINISHING.STEAM.SOLIDS</t>
  </si>
  <si>
    <t>FEC.ktoe.HR.PPA.PAPER.FINISHING.STEAM.RFG</t>
  </si>
  <si>
    <t>FEC.ktoe.HR.PPA.PAPER.FINISHING.STEAM.LPG</t>
  </si>
  <si>
    <t>FEC.ktoe.HR.PPA.PAPER.FINISHING.STEAM.DIESEL_LIQBIO</t>
  </si>
  <si>
    <t>FEC.ktoe.HR.PPA.PAPER.FINISHING.STEAM.RFO</t>
  </si>
  <si>
    <t>FEC.ktoe.HR.PPA.PAPER.FINISHING.STEAM.OTHER</t>
  </si>
  <si>
    <t>FEC.ktoe.HR.PPA.PAPER.FINISHING.STEAM.NG_BIOGAS</t>
  </si>
  <si>
    <t>FEC.ktoe.HR.PPA.PAPER.FINISHING.STEAM.DERIVED</t>
  </si>
  <si>
    <t>FEC.ktoe.HR.PPA.PAPER.FINISHING.STEAM.BIOMASS_WASTE</t>
  </si>
  <si>
    <t>FEC.ktoe.HR.PPA.PAPER.FINISHING.STEAM.STEAM_DISTR</t>
  </si>
  <si>
    <t>Paper: Product finishing - Electricity</t>
  </si>
  <si>
    <t>FEC.ktoe.HR.PPA.PAPER.FINISHING_ELEC.ELEC.ELEC</t>
  </si>
  <si>
    <t>FEC.ktoe.HR.PPA.PRINT.TOTAL.TOTAL.TOTAL</t>
  </si>
  <si>
    <t>FEC.ktoe.HR.PPA.PRINT.LIGHT.GENERIC.ELEC</t>
  </si>
  <si>
    <t>FEC.ktoe.HR.PPA.PRINT.AIRCOMP.GENERIC.ELEC</t>
  </si>
  <si>
    <t>FEC.ktoe.HR.PPA.PRINT.MOTOR.GENERIC.ELEC</t>
  </si>
  <si>
    <t>FEC.ktoe.HR.PPA.PRINT.FANS.GENERIC.ELEC</t>
  </si>
  <si>
    <t>FEC.ktoe.HR.PPA.PRINT.LOW_ENTH.TOTAL.TOTAL</t>
  </si>
  <si>
    <t>FEC.ktoe.HR.PPA.PRINT.LOW_ENTH.THERM.DIESEL_LIQBIO</t>
  </si>
  <si>
    <t>FEC.ktoe.HR.PPA.PRINT.LOW_ENTH.THERM.NG_BIOGAS</t>
  </si>
  <si>
    <t>FEC.ktoe.HR.PPA.PRINT.LOW_ENTH.THERM.SOLAR_GEO</t>
  </si>
  <si>
    <t>FEC.ktoe.HR.PPA.PRINT.LOW_ENTH.HP.AMBIENT</t>
  </si>
  <si>
    <t>FEC.ktoe.HR.PPA.PRINT.LOW_ENTH.THERM.ELEC</t>
  </si>
  <si>
    <t>Printing and publishing</t>
  </si>
  <si>
    <t>FEC.ktoe.HR.PPA.PRINT.PRINTING.MECH.ELEC</t>
  </si>
  <si>
    <t>UED.ktoe.HR.PPA.PULP.TOTAL.TOTAL.TOTAL</t>
  </si>
  <si>
    <t>UED.ktoe.HR.PPA.PULP.LIGHT.GENERIC.ELEC</t>
  </si>
  <si>
    <t>UED.ktoe.HR.PPA.PULP.AIRCOMP.GENERIC.ELEC</t>
  </si>
  <si>
    <t>UED.ktoe.HR.PPA.PULP.MOTOR.GENERIC.ELEC</t>
  </si>
  <si>
    <t>UED.ktoe.HR.PPA.PULP.FANS.GENERIC.ELEC</t>
  </si>
  <si>
    <t>UED.ktoe.HR.PPA.PULP.LOW_ENTH.TOTAL.TOTAL</t>
  </si>
  <si>
    <t>UED.ktoe.HR.PPA.PULP.LOW_ENTH.THERM.DIESEL_LIQBIO</t>
  </si>
  <si>
    <t>UED.ktoe.HR.PPA.PULP.LOW_ENTH.THERM.NG_BIOGAS</t>
  </si>
  <si>
    <t>UED.ktoe.HR.PPA.PULP.LOW_ENTH.THERM.SOLAR_GEO</t>
  </si>
  <si>
    <t>UED.ktoe.HR.PPA.PULP.LOW_ENTH.HP.AMBIENT</t>
  </si>
  <si>
    <t>UED.ktoe.HR.PPA.PULP.LOW_ENTH.THERM.ELEC</t>
  </si>
  <si>
    <t>UED.ktoe.HR.PPA.PULP.PREPARATION.MECH.ELEC</t>
  </si>
  <si>
    <t>UED.ktoe.HR.PPA.PULP.PULPING.TOTAL.TOTAL</t>
  </si>
  <si>
    <t>UED.ktoe.HR.PPA.PULP.PULPING.STEAM.SOLIDS</t>
  </si>
  <si>
    <t>UED.ktoe.HR.PPA.PULP.PULPING.STEAM.RFG</t>
  </si>
  <si>
    <t>UED.ktoe.HR.PPA.PULP.PULPING.STEAM.LPG</t>
  </si>
  <si>
    <t>UED.ktoe.HR.PPA.PULP.PULPING.STEAM.DIESEL_LIQBIO</t>
  </si>
  <si>
    <t>UED.ktoe.HR.PPA.PULP.PULPING.STEAM.RFO</t>
  </si>
  <si>
    <t>UED.ktoe.HR.PPA.PULP.PULPING.STEAM.OTHER</t>
  </si>
  <si>
    <t>UED.ktoe.HR.PPA.PULP.PULPING.STEAM.NG_BIOGAS</t>
  </si>
  <si>
    <t>UED.ktoe.HR.PPA.PULP.PULPING.STEAM.DERIVED</t>
  </si>
  <si>
    <t>UED.ktoe.HR.PPA.PULP.PULPING.STEAM.BIOMASS_WASTE</t>
  </si>
  <si>
    <t>UED.ktoe.HR.PPA.PULP.PULPING.STEAM.STEAM_DISTR</t>
  </si>
  <si>
    <t>UED.ktoe.HR.PPA.PULP.PULPING_MECH.MECH.ELEC</t>
  </si>
  <si>
    <t>UED.ktoe.HR.PPA.PULP.BLEACHING.THERM.ELEC</t>
  </si>
  <si>
    <t>UED.ktoe.HR.PPA.PAPER.TOTAL.TOTAL.TOTAL</t>
  </si>
  <si>
    <t>UED.ktoe.HR.PPA.PAPER.LIGHT.GENERIC.ELEC</t>
  </si>
  <si>
    <t>UED.ktoe.HR.PPA.PAPER.AIRCOMP.GENERIC.ELEC</t>
  </si>
  <si>
    <t>UED.ktoe.HR.PPA.PAPER.MOTOR.GENERIC.ELEC</t>
  </si>
  <si>
    <t>UED.ktoe.HR.PPA.PAPER.FANS.GENERIC.ELEC</t>
  </si>
  <si>
    <t>UED.ktoe.HR.PPA.PAPER.LOW_ENTH.TOTAL.TOTAL</t>
  </si>
  <si>
    <t>UED.ktoe.HR.PPA.PAPER.LOW_ENTH.THERM.DIESEL_LIQBIO</t>
  </si>
  <si>
    <t>UED.ktoe.HR.PPA.PAPER.LOW_ENTH.THERM.NG_BIOGAS</t>
  </si>
  <si>
    <t>UED.ktoe.HR.PPA.PAPER.LOW_ENTH.THERM.SOLAR_GEO</t>
  </si>
  <si>
    <t>UED.ktoe.HR.PPA.PAPER.LOW_ENTH.HP.AMBIENT</t>
  </si>
  <si>
    <t>UED.ktoe.HR.PPA.PAPER.LOW_ENTH.THERM.ELEC</t>
  </si>
  <si>
    <t>UED.ktoe.HR.PPA.PAPER.PREPARATION.TOTAL.TOTAL</t>
  </si>
  <si>
    <t>UED.ktoe.HR.PPA.PAPER.PREPARATION.THERM.SOLIDS</t>
  </si>
  <si>
    <t>UED.ktoe.HR.PPA.PAPER.PREPARATION.THERM.RFG</t>
  </si>
  <si>
    <t>UED.ktoe.HR.PPA.PAPER.PREPARATION.THERM.LPG</t>
  </si>
  <si>
    <t>UED.ktoe.HR.PPA.PAPER.PREPARATION.THERM.DIESEL_LIQBIO</t>
  </si>
  <si>
    <t>UED.ktoe.HR.PPA.PAPER.PREPARATION.THERM.RFO</t>
  </si>
  <si>
    <t>UED.ktoe.HR.PPA.PAPER.PREPARATION.THERM.OTHER</t>
  </si>
  <si>
    <t>UED.ktoe.HR.PPA.PAPER.PREPARATION.THERM.NG_BIOGAS</t>
  </si>
  <si>
    <t>UED.ktoe.HR.PPA.PAPER.PREPARATION.THERM.DERIVED</t>
  </si>
  <si>
    <t>UED.ktoe.HR.PPA.PAPER.PREPARATION.THERM.BIOMASS_WASTE</t>
  </si>
  <si>
    <t>UED.ktoe.HR.PPA.PAPER.PREPARATION.THERM.STEAM_DISTR</t>
  </si>
  <si>
    <t>UED.ktoe.HR.PPA.PAPER.PREPARATION_ELEC.MECH.ELEC</t>
  </si>
  <si>
    <t>UED.ktoe.HR.PPA.PAPER.PAPER_MACHINE.TOTAL.TOTAL</t>
  </si>
  <si>
    <t>UED.ktoe.HR.PPA.PAPER.PAPER_MACHINE.STEAM.SOLIDS</t>
  </si>
  <si>
    <t>UED.ktoe.HR.PPA.PAPER.PAPER_MACHINE.STEAM.RFG</t>
  </si>
  <si>
    <t>UED.ktoe.HR.PPA.PAPER.PAPER_MACHINE.STEAM.LPG</t>
  </si>
  <si>
    <t>UED.ktoe.HR.PPA.PAPER.PAPER_MACHINE.STEAM.DIESEL_LIQBIO</t>
  </si>
  <si>
    <t>UED.ktoe.HR.PPA.PAPER.PAPER_MACHINE.STEAM.RFO</t>
  </si>
  <si>
    <t>UED.ktoe.HR.PPA.PAPER.PAPER_MACHINE.STEAM.OTHER</t>
  </si>
  <si>
    <t>UED.ktoe.HR.PPA.PAPER.PAPER_MACHINE.STEAM.NG_BIOGAS</t>
  </si>
  <si>
    <t>UED.ktoe.HR.PPA.PAPER.PAPER_MACHINE.STEAM.DERIVED</t>
  </si>
  <si>
    <t>UED.ktoe.HR.PPA.PAPER.PAPER_MACHINE.STEAM.BIOMASS_WASTE</t>
  </si>
  <si>
    <t>UED.ktoe.HR.PPA.PAPER.PAPER_MACHINE.STEAM.STEAM_DISTR</t>
  </si>
  <si>
    <t>UED.ktoe.HR.PPA.PAPER.PAPER_MACHINE_ELEC.ELEC.ELEC</t>
  </si>
  <si>
    <t>UED.ktoe.HR.PPA.PAPER.FINISHING.TOTAL.TOTAL</t>
  </si>
  <si>
    <t>UED.ktoe.HR.PPA.PAPER.FINISHING.STEAM.SOLIDS</t>
  </si>
  <si>
    <t>UED.ktoe.HR.PPA.PAPER.FINISHING.STEAM.RFG</t>
  </si>
  <si>
    <t>UED.ktoe.HR.PPA.PAPER.FINISHING.STEAM.LPG</t>
  </si>
  <si>
    <t>UED.ktoe.HR.PPA.PAPER.FINISHING.STEAM.DIESEL_LIQBIO</t>
  </si>
  <si>
    <t>UED.ktoe.HR.PPA.PAPER.FINISHING.STEAM.RFO</t>
  </si>
  <si>
    <t>UED.ktoe.HR.PPA.PAPER.FINISHING.STEAM.OTHER</t>
  </si>
  <si>
    <t>UED.ktoe.HR.PPA.PAPER.FINISHING.STEAM.NG_BIOGAS</t>
  </si>
  <si>
    <t>UED.ktoe.HR.PPA.PAPER.FINISHING.STEAM.DERIVED</t>
  </si>
  <si>
    <t>UED.ktoe.HR.PPA.PAPER.FINISHING.STEAM.BIOMASS_WASTE</t>
  </si>
  <si>
    <t>UED.ktoe.HR.PPA.PAPER.FINISHING.STEAM.STEAM_DISTR</t>
  </si>
  <si>
    <t>UED.ktoe.HR.PPA.PAPER.FINISHING_ELEC.ELEC.ELEC</t>
  </si>
  <si>
    <t>UED.ktoe.HR.PPA.PRINT.TOTAL.TOTAL.TOTAL</t>
  </si>
  <si>
    <t>UED.ktoe.HR.PPA.PRINT.LIGHT.GENERIC.ELEC</t>
  </si>
  <si>
    <t>UED.ktoe.HR.PPA.PRINT.AIRCOMP.GENERIC.ELEC</t>
  </si>
  <si>
    <t>UED.ktoe.HR.PPA.PRINT.MOTOR.GENERIC.ELEC</t>
  </si>
  <si>
    <t>UED.ktoe.HR.PPA.PRINT.FANS.GENERIC.ELEC</t>
  </si>
  <si>
    <t>UED.ktoe.HR.PPA.PRINT.LOW_ENTH.TOTAL.TOTAL</t>
  </si>
  <si>
    <t>UED.ktoe.HR.PPA.PRINT.LOW_ENTH.THERM.DIESEL_LIQBIO</t>
  </si>
  <si>
    <t>UED.ktoe.HR.PPA.PRINT.LOW_ENTH.THERM.NG_BIOGAS</t>
  </si>
  <si>
    <t>UED.ktoe.HR.PPA.PRINT.LOW_ENTH.THERM.SOLAR_GEO</t>
  </si>
  <si>
    <t>UED.ktoe.HR.PPA.PRINT.LOW_ENTH.HP.AMBIENT</t>
  </si>
  <si>
    <t>UED.ktoe.HR.PPA.PRINT.LOW_ENTH.THERM.ELEC</t>
  </si>
  <si>
    <t>UED.ktoe.HR.PPA.PRINT.PRINTING.MECH.ELEC</t>
  </si>
  <si>
    <t>FUEL_EMI.ktCO2.HR.PPA.PULP.TOTAL.TOTAL.TOTAL</t>
  </si>
  <si>
    <t>FUEL_EMI.ktCO2.HR.PPA.PULP.LIGHT.GENERIC.ELEC</t>
  </si>
  <si>
    <t>FUEL_EMI.ktCO2.HR.PPA.PULP.AIRCOMP.GENERIC.ELEC</t>
  </si>
  <si>
    <t>FUEL_EMI.ktCO2.HR.PPA.PULP.MOTOR.GENERIC.ELEC</t>
  </si>
  <si>
    <t>FUEL_EMI.ktCO2.HR.PPA.PULP.FANS.GENERIC.ELEC</t>
  </si>
  <si>
    <t>FUEL_EMI.ktCO2.HR.PPA.PULP.LOW_ENTH.TOTAL.TOTAL</t>
  </si>
  <si>
    <t>FUEL_EMI.ktCO2.HR.PPA.PULP.LOW_ENTH.THERM.DIESEL_LIQBIO</t>
  </si>
  <si>
    <t>FUEL_EMI.ktCO2.HR.PPA.PULP.LOW_ENTH.THERM.NG_BIOGAS</t>
  </si>
  <si>
    <t>FUEL_EMI.ktCO2.HR.PPA.PULP.LOW_ENTH.THERM.SOLAR_GEO</t>
  </si>
  <si>
    <t>FUEL_EMI.ktCO2.HR.PPA.PULP.LOW_ENTH.HP.AMBIENT</t>
  </si>
  <si>
    <t>FUEL_EMI.ktCO2.HR.PPA.PULP.LOW_ENTH.THERM.ELEC</t>
  </si>
  <si>
    <t>FUEL_EMI.ktCO2.HR.PPA.PULP.PREPARATION.MECH.ELEC</t>
  </si>
  <si>
    <t>FUEL_EMI.ktCO2.HR.PPA.PULP.PULPING.TOTAL.TOTAL</t>
  </si>
  <si>
    <t>FUEL_EMI.ktCO2.HR.PPA.PULP.PULPING.STEAM.SOLIDS</t>
  </si>
  <si>
    <t>FUEL_EMI.ktCO2.HR.PPA.PULP.PULPING.STEAM.RFG</t>
  </si>
  <si>
    <t>FUEL_EMI.ktCO2.HR.PPA.PULP.PULPING.STEAM.LPG</t>
  </si>
  <si>
    <t>FUEL_EMI.ktCO2.HR.PPA.PULP.PULPING.STEAM.DIESEL_LIQBIO</t>
  </si>
  <si>
    <t>FUEL_EMI.ktCO2.HR.PPA.PULP.PULPING.STEAM.RFO</t>
  </si>
  <si>
    <t>FUEL_EMI.ktCO2.HR.PPA.PULP.PULPING.STEAM.OTHER</t>
  </si>
  <si>
    <t>FUEL_EMI.ktCO2.HR.PPA.PULP.PULPING.STEAM.NG_BIOGAS</t>
  </si>
  <si>
    <t>FUEL_EMI.ktCO2.HR.PPA.PULP.PULPING.STEAM.DERIVED</t>
  </si>
  <si>
    <t>FUEL_EMI.ktCO2.HR.PPA.PULP.PULPING.STEAM.BIOMASS_WASTE</t>
  </si>
  <si>
    <t>FUEL_EMI.ktCO2.HR.PPA.PULP.PULPING.STEAM.STEAM_DISTR</t>
  </si>
  <si>
    <t>FUEL_EMI.ktCO2.HR.PPA.PULP.PULPING_MECH.MECH.ELEC</t>
  </si>
  <si>
    <t>FUEL_EMI.ktCO2.HR.PPA.PULP.BLEACHING.THERM.ELEC</t>
  </si>
  <si>
    <t>FUEL_EMI.ktCO2.HR.PPA.PAPER.TOTAL.TOTAL.TOTAL</t>
  </si>
  <si>
    <t>FUEL_EMI.ktCO2.HR.PPA.PAPER.LIGHT.GENERIC.ELEC</t>
  </si>
  <si>
    <t>FUEL_EMI.ktCO2.HR.PPA.PAPER.AIRCOMP.GENERIC.ELEC</t>
  </si>
  <si>
    <t>FUEL_EMI.ktCO2.HR.PPA.PAPER.MOTOR.GENERIC.ELEC</t>
  </si>
  <si>
    <t>FUEL_EMI.ktCO2.HR.PPA.PAPER.FANS.GENERIC.ELEC</t>
  </si>
  <si>
    <t>FUEL_EMI.ktCO2.HR.PPA.PAPER.LOW_ENTH.TOTAL.TOTAL</t>
  </si>
  <si>
    <t>FUEL_EMI.ktCO2.HR.PPA.PAPER.LOW_ENTH.THERM.DIESEL_LIQBIO</t>
  </si>
  <si>
    <t>FUEL_EMI.ktCO2.HR.PPA.PAPER.LOW_ENTH.THERM.NG_BIOGAS</t>
  </si>
  <si>
    <t>FUEL_EMI.ktCO2.HR.PPA.PAPER.LOW_ENTH.THERM.SOLAR_GEO</t>
  </si>
  <si>
    <t>FUEL_EMI.ktCO2.HR.PPA.PAPER.LOW_ENTH.HP.AMBIENT</t>
  </si>
  <si>
    <t>FUEL_EMI.ktCO2.HR.PPA.PAPER.LOW_ENTH.THERM.ELEC</t>
  </si>
  <si>
    <t>FUEL_EMI.ktCO2.HR.PPA.PAPER.PREPARATION.TOTAL.TOTAL</t>
  </si>
  <si>
    <t>FUEL_EMI.ktCO2.HR.PPA.PAPER.PREPARATION.THERM.SOLIDS</t>
  </si>
  <si>
    <t>FUEL_EMI.ktCO2.HR.PPA.PAPER.PREPARATION.THERM.RFG</t>
  </si>
  <si>
    <t>FUEL_EMI.ktCO2.HR.PPA.PAPER.PREPARATION.THERM.LPG</t>
  </si>
  <si>
    <t>FUEL_EMI.ktCO2.HR.PPA.PAPER.PREPARATION.THERM.DIESEL_LIQBIO</t>
  </si>
  <si>
    <t>FUEL_EMI.ktCO2.HR.PPA.PAPER.PREPARATION.THERM.RFO</t>
  </si>
  <si>
    <t>FUEL_EMI.ktCO2.HR.PPA.PAPER.PREPARATION.THERM.OTHER</t>
  </si>
  <si>
    <t>FUEL_EMI.ktCO2.HR.PPA.PAPER.PREPARATION.THERM.NG_BIOGAS</t>
  </si>
  <si>
    <t>FUEL_EMI.ktCO2.HR.PPA.PAPER.PREPARATION.THERM.DERIVED</t>
  </si>
  <si>
    <t>FUEL_EMI.ktCO2.HR.PPA.PAPER.PREPARATION.THERM.BIOMASS_WASTE</t>
  </si>
  <si>
    <t>FUEL_EMI.ktCO2.HR.PPA.PAPER.PREPARATION.THERM.STEAM_DISTR</t>
  </si>
  <si>
    <t>FUEL_EMI.ktCO2.HR.PPA.PAPER.PREPARATION_ELEC.MECH.ELEC</t>
  </si>
  <si>
    <t>FUEL_EMI.ktCO2.HR.PPA.PAPER.PAPER_MACHINE.TOTAL.TOTAL</t>
  </si>
  <si>
    <t>FUEL_EMI.ktCO2.HR.PPA.PAPER.PAPER_MACHINE.STEAM.SOLIDS</t>
  </si>
  <si>
    <t>FUEL_EMI.ktCO2.HR.PPA.PAPER.PAPER_MACHINE.STEAM.RFG</t>
  </si>
  <si>
    <t>FUEL_EMI.ktCO2.HR.PPA.PAPER.PAPER_MACHINE.STEAM.LPG</t>
  </si>
  <si>
    <t>FUEL_EMI.ktCO2.HR.PPA.PAPER.PAPER_MACHINE.STEAM.DIESEL_LIQBIO</t>
  </si>
  <si>
    <t>FUEL_EMI.ktCO2.HR.PPA.PAPER.PAPER_MACHINE.STEAM.RFO</t>
  </si>
  <si>
    <t>FUEL_EMI.ktCO2.HR.PPA.PAPER.PAPER_MACHINE.STEAM.OTHER</t>
  </si>
  <si>
    <t>FUEL_EMI.ktCO2.HR.PPA.PAPER.PAPER_MACHINE.STEAM.NG_BIOGAS</t>
  </si>
  <si>
    <t>FUEL_EMI.ktCO2.HR.PPA.PAPER.PAPER_MACHINE.STEAM.DERIVED</t>
  </si>
  <si>
    <t>FUEL_EMI.ktCO2.HR.PPA.PAPER.PAPER_MACHINE.STEAM.BIOMASS_WASTE</t>
  </si>
  <si>
    <t>FUEL_EMI.ktCO2.HR.PPA.PAPER.PAPER_MACHINE.STEAM.STEAM_DISTR</t>
  </si>
  <si>
    <t>FUEL_EMI.ktCO2.HR.PPA.PAPER.PAPER_MACHINE_ELEC.ELEC.ELEC</t>
  </si>
  <si>
    <t>FUEL_EMI.ktCO2.HR.PPA.PAPER.FINISHING.TOTAL.TOTAL</t>
  </si>
  <si>
    <t>FUEL_EMI.ktCO2.HR.PPA.PAPER.FINISHING.STEAM.SOLIDS</t>
  </si>
  <si>
    <t>FUEL_EMI.ktCO2.HR.PPA.PAPER.FINISHING.STEAM.RFG</t>
  </si>
  <si>
    <t>FUEL_EMI.ktCO2.HR.PPA.PAPER.FINISHING.STEAM.LPG</t>
  </si>
  <si>
    <t>FUEL_EMI.ktCO2.HR.PPA.PAPER.FINISHING.STEAM.DIESEL_LIQBIO</t>
  </si>
  <si>
    <t>FUEL_EMI.ktCO2.HR.PPA.PAPER.FINISHING.STEAM.RFO</t>
  </si>
  <si>
    <t>FUEL_EMI.ktCO2.HR.PPA.PAPER.FINISHING.STEAM.OTHER</t>
  </si>
  <si>
    <t>FUEL_EMI.ktCO2.HR.PPA.PAPER.FINISHING.STEAM.NG_BIOGAS</t>
  </si>
  <si>
    <t>FUEL_EMI.ktCO2.HR.PPA.PAPER.FINISHING.STEAM.DERIVED</t>
  </si>
  <si>
    <t>FUEL_EMI.ktCO2.HR.PPA.PAPER.FINISHING.STEAM.BIOMASS_WASTE</t>
  </si>
  <si>
    <t>FUEL_EMI.ktCO2.HR.PPA.PAPER.FINISHING.STEAM.STEAM_DISTR</t>
  </si>
  <si>
    <t>FUEL_EMI.ktCO2.HR.PPA.PAPER.FINISHING_ELEC.ELEC.ELEC</t>
  </si>
  <si>
    <t>FUEL_EMI.ktCO2.HR.PPA.PRINT.TOTAL.TOTAL.TOTAL</t>
  </si>
  <si>
    <t>FUEL_EMI.ktCO2.HR.PPA.PRINT.LIGHT.GENERIC.ELEC</t>
  </si>
  <si>
    <t>FUEL_EMI.ktCO2.HR.PPA.PRINT.AIRCOMP.GENERIC.ELEC</t>
  </si>
  <si>
    <t>FUEL_EMI.ktCO2.HR.PPA.PRINT.MOTOR.GENERIC.ELEC</t>
  </si>
  <si>
    <t>FUEL_EMI.ktCO2.HR.PPA.PRINT.FANS.GENERIC.ELEC</t>
  </si>
  <si>
    <t>FUEL_EMI.ktCO2.HR.PPA.PRINT.LOW_ENTH.TOTAL.TOTAL</t>
  </si>
  <si>
    <t>FUEL_EMI.ktCO2.HR.PPA.PRINT.LOW_ENTH.THERM.DIESEL_LIQBIO</t>
  </si>
  <si>
    <t>FUEL_EMI.ktCO2.HR.PPA.PRINT.LOW_ENTH.THERM.NG_BIOGAS</t>
  </si>
  <si>
    <t>FUEL_EMI.ktCO2.HR.PPA.PRINT.LOW_ENTH.THERM.SOLAR_GEO</t>
  </si>
  <si>
    <t>FUEL_EMI.ktCO2.HR.PPA.PRINT.LOW_ENTH.HP.AMBIENT</t>
  </si>
  <si>
    <t>FUEL_EMI.ktCO2.HR.PPA.PRINT.LOW_ENTH.THERM.ELEC</t>
  </si>
  <si>
    <t>FUEL_EMI.ktCO2.HR.PPA.PRINT.PRINTING.MECH.ELEC</t>
  </si>
  <si>
    <t>VA.Meuro2015.HR.FBT.FBT</t>
  </si>
  <si>
    <t>Physical output (index)</t>
  </si>
  <si>
    <t>OUTPUT.index.HR.FBT.FBT</t>
  </si>
  <si>
    <t>Installed capacity (production index)</t>
  </si>
  <si>
    <t>CAP.index.HR.FBT.FBT</t>
  </si>
  <si>
    <t>Capacity investment (production index)</t>
  </si>
  <si>
    <t>NEWCAP.index.HR.FBT.FBT</t>
  </si>
  <si>
    <t>Decommissioned capacity (production index)</t>
  </si>
  <si>
    <t>Idle capacity (production index)</t>
  </si>
  <si>
    <t>FEC.ktoe.HR.FBT.FBT.TOTAL.TOTAL.TOTAL</t>
  </si>
  <si>
    <t>FEC.ktoe.HR.FBT.FBT.TOTAL.TOTAL.SOLIDS</t>
  </si>
  <si>
    <t>FEC.ktoe.HR.FBT.FBT.TOTAL.TOTAL.RFG</t>
  </si>
  <si>
    <t>FEC.ktoe.HR.FBT.FBT.TOTAL.TOTAL.LPG</t>
  </si>
  <si>
    <t>FEC.ktoe.HR.FBT.FBT.TOTAL.TOTAL.DIESEL</t>
  </si>
  <si>
    <t>FEC.ktoe.HR.FBT.FBT.TOTAL.TOTAL.RFO</t>
  </si>
  <si>
    <t>FEC.ktoe.HR.FBT.FBT.TOTAL.TOTAL.OTHER</t>
  </si>
  <si>
    <t>FEC.ktoe.HR.FBT.FBT.TOTAL.TOTAL.NG</t>
  </si>
  <si>
    <t>FEC.ktoe.HR.FBT.FBT.TOTAL.TOTAL.DERIVED</t>
  </si>
  <si>
    <t>FEC.ktoe.HR.FBT.FBT.TOTAL.TOTAL.BIOMASS_WASTE</t>
  </si>
  <si>
    <t>FEC.ktoe.HR.FBT.FBT.TOTAL.TOTAL.BIOGAS</t>
  </si>
  <si>
    <t>FEC.ktoe.HR.FBT.FBT.TOTAL.TOTAL.LIQBIO</t>
  </si>
  <si>
    <t>FEC.ktoe.HR.FBT.FBT.TOTAL.TOTAL.SOLAR</t>
  </si>
  <si>
    <t>FEC.ktoe.HR.FBT.FBT.TOTAL.TOTAL.GEO</t>
  </si>
  <si>
    <t>FEC.ktoe.HR.FBT.FBT.TOTAL.TOTAL.AMBIENT</t>
  </si>
  <si>
    <t>FEC.ktoe.HR.FBT.FBT.TOTAL.TOTAL.STEAM_DISTR</t>
  </si>
  <si>
    <t>FEC.ktoe.HR.FBT.FBT.TOTAL.TOTAL.ELEC</t>
  </si>
  <si>
    <t>Energy intensity (toe / physical output index)</t>
  </si>
  <si>
    <t>Useful energy demand intensity (toe useful / physical output index)</t>
  </si>
  <si>
    <t>FEC.ktoe.HR.FBT.FBT.LIGHT.GENERIC.ELEC</t>
  </si>
  <si>
    <t>FEC.ktoe.HR.FBT.FBT.AIRCOMP.GENERIC.ELEC</t>
  </si>
  <si>
    <t>FEC.ktoe.HR.FBT.FBT.MOTOR.GENERIC.ELEC</t>
  </si>
  <si>
    <t>FEC.ktoe.HR.FBT.FBT.FANS.GENERIC.ELEC</t>
  </si>
  <si>
    <t>FEC.ktoe.HR.FBT.FBT.LOW_ENTH.TOTAL.TOTAL</t>
  </si>
  <si>
    <t>FEC.ktoe.HR.FBT.FBT.LOW_ENTH.THERM.DIESEL_LIQBIO</t>
  </si>
  <si>
    <t>FEC.ktoe.HR.FBT.FBT.LOW_ENTH.THERM.NG_BIOGAS</t>
  </si>
  <si>
    <t>FEC.ktoe.HR.FBT.FBT.LOW_ENTH.THERM.SOLAR_GEO</t>
  </si>
  <si>
    <t>FEC.ktoe.HR.FBT.FBT.LOW_ENTH.HP.AMBIENT</t>
  </si>
  <si>
    <t>FEC.ktoe.HR.FBT.FBT.LOW_ENTH.THERM.ELEC</t>
  </si>
  <si>
    <t>Food: Oven (direct heat)</t>
  </si>
  <si>
    <t>Food: Direct Heat - Thermal</t>
  </si>
  <si>
    <t>FEC.ktoe.HR.FBT.FBT.OVEN.THERM.TOTAL</t>
  </si>
  <si>
    <t>FEC.ktoe.HR.FBT.FBT.OVEN.THERM.SOLIDS</t>
  </si>
  <si>
    <t>FEC.ktoe.HR.FBT.FBT.OVEN.THERM.LPG</t>
  </si>
  <si>
    <t>FEC.ktoe.HR.FBT.FBT.OVEN.THERM.DIESEL_LIQBIO</t>
  </si>
  <si>
    <t>FEC.ktoe.HR.FBT.FBT.OVEN.THERM.RFO</t>
  </si>
  <si>
    <t>FEC.ktoe.HR.FBT.FBT.OVEN.THERM.NG_BIOGAS</t>
  </si>
  <si>
    <t>Food: Direct Heat - Electric</t>
  </si>
  <si>
    <t>FEC.ktoe.HR.FBT.FBT.OVEN.ELEC.ELEC</t>
  </si>
  <si>
    <t>Food: Direct Heat - Microwave</t>
  </si>
  <si>
    <t>FEC.ktoe.HR.FBT.FBT.OVEN_MICROW.MICROW.ELEC</t>
  </si>
  <si>
    <t>Food: Specific process heat</t>
  </si>
  <si>
    <t>Food: Process Heat - Thermal</t>
  </si>
  <si>
    <t>FEC.ktoe.HR.FBT.FBT.PROC_HEAT.THERM.TOTAL</t>
  </si>
  <si>
    <t>FEC.ktoe.HR.FBT.FBT.PROC_HEAT.THERM.SOLIDS</t>
  </si>
  <si>
    <t>FEC.ktoe.HR.FBT.FBT.PROC_HEAT.THERM.LPG</t>
  </si>
  <si>
    <t>FEC.ktoe.HR.FBT.FBT.PROC_HEAT.THERM.DIESEL_LIQBIO</t>
  </si>
  <si>
    <t>FEC.ktoe.HR.FBT.FBT.PROC_HEAT.THERM.RFO</t>
  </si>
  <si>
    <t>FEC.ktoe.HR.FBT.FBT.PROC_HEAT.THERM.NG_BIOGAS</t>
  </si>
  <si>
    <t>Food: Process Heat - Electric</t>
  </si>
  <si>
    <t>FEC.ktoe.HR.FBT.FBT.PROC_HEAT.ELEC.ELEC</t>
  </si>
  <si>
    <t>Food: Process Heat - Microwave</t>
  </si>
  <si>
    <t>FEC.ktoe.HR.FBT.FBT.PROC_HEAT_MICROW.MICROW.ELEC</t>
  </si>
  <si>
    <t>Food: Steam processing</t>
  </si>
  <si>
    <t>FEC.ktoe.HR.FBT.FBT.PROCESSING.TOTAL.TOTAL</t>
  </si>
  <si>
    <t>FEC.ktoe.HR.FBT.FBT.PROCESSING.STEAM.SOLIDS</t>
  </si>
  <si>
    <t>FEC.ktoe.HR.FBT.FBT.PROCESSING.STEAM.RFG</t>
  </si>
  <si>
    <t>FEC.ktoe.HR.FBT.FBT.PROCESSING.STEAM.LPG</t>
  </si>
  <si>
    <t>FEC.ktoe.HR.FBT.FBT.PROCESSING.STEAM.DIESEL_LIQBIO</t>
  </si>
  <si>
    <t>FEC.ktoe.HR.FBT.FBT.PROCESSING.STEAM.RFO</t>
  </si>
  <si>
    <t>FEC.ktoe.HR.FBT.FBT.PROCESSING.STEAM.OTHER</t>
  </si>
  <si>
    <t>FEC.ktoe.HR.FBT.FBT.PROCESSING.STEAM.NG_BIOGAS</t>
  </si>
  <si>
    <t>FEC.ktoe.HR.FBT.FBT.PROCESSING.STEAM.DERIVED</t>
  </si>
  <si>
    <t>FEC.ktoe.HR.FBT.FBT.PROCESSING.STEAM.BIOMASS_WASTE</t>
  </si>
  <si>
    <t>FEC.ktoe.HR.FBT.FBT.PROCESSING.STEAM.STEAM_DISTR</t>
  </si>
  <si>
    <t>Food: Drying</t>
  </si>
  <si>
    <t>Food: Thermal drying</t>
  </si>
  <si>
    <t>FEC.ktoe.HR.FBT.FBT.DRYING.TOTAL.TOTAL</t>
  </si>
  <si>
    <t>FEC.ktoe.HR.FBT.FBT.DRYING.THERM.SOLIDS</t>
  </si>
  <si>
    <t>FEC.ktoe.HR.FBT.FBT.DRYING.THERM.LPG</t>
  </si>
  <si>
    <t>FEC.ktoe.HR.FBT.FBT.DRYING.THERM.DIESEL_LIQBIO</t>
  </si>
  <si>
    <t>FEC.ktoe.HR.FBT.FBT.DRYING.THERM.RFO</t>
  </si>
  <si>
    <t>FEC.ktoe.HR.FBT.FBT.DRYING.THERM.NG_BIOGAS</t>
  </si>
  <si>
    <t>Food: Steam drying</t>
  </si>
  <si>
    <t>FEC.ktoe.HR.FBT.FBT.DRYING_STEAM.TOTAL.TOTAL</t>
  </si>
  <si>
    <t>FEC.ktoe.HR.FBT.FBT.DRYING_STEAM.STEAM.SOLIDS</t>
  </si>
  <si>
    <t>FEC.ktoe.HR.FBT.FBT.DRYING_STEAM.STEAM.RFG</t>
  </si>
  <si>
    <t>FEC.ktoe.HR.FBT.FBT.DRYING_STEAM.STEAM.LPG</t>
  </si>
  <si>
    <t>FEC.ktoe.HR.FBT.FBT.DRYING_STEAM.STEAM.DIESEL_LIQBIO</t>
  </si>
  <si>
    <t>FEC.ktoe.HR.FBT.FBT.DRYING_STEAM.STEAM.RFO</t>
  </si>
  <si>
    <t>FEC.ktoe.HR.FBT.FBT.DRYING_STEAM.STEAM.OTHER</t>
  </si>
  <si>
    <t>FEC.ktoe.HR.FBT.FBT.DRYING_STEAM.STEAM.NG_BIOGAS</t>
  </si>
  <si>
    <t>FEC.ktoe.HR.FBT.FBT.DRYING_STEAM.STEAM.DERIVED</t>
  </si>
  <si>
    <t>FEC.ktoe.HR.FBT.FBT.DRYING_STEAM.STEAM.BIOMASS_WASTE</t>
  </si>
  <si>
    <t>FEC.ktoe.HR.FBT.FBT.DRYING_STEAM.STEAM.STEAM_DISTR</t>
  </si>
  <si>
    <t>Food: Electric drying</t>
  </si>
  <si>
    <t>FEC.ktoe.HR.FBT.FBT.DRYING_ELEC.ELEC.ELEC</t>
  </si>
  <si>
    <t>Food: Freeze drying</t>
  </si>
  <si>
    <t>FEC.ktoe.HR.FBT.FBT.DRYING_FREEZE.FREEZE_DRY.ELEC</t>
  </si>
  <si>
    <t>Food: Microwave drying</t>
  </si>
  <si>
    <t>FEC.ktoe.HR.FBT.FBT.DRYING_MICROW.MICROW.ELEC</t>
  </si>
  <si>
    <t>Food: Process cooling and refrigeration</t>
  </si>
  <si>
    <t>Food: Thermal cooling</t>
  </si>
  <si>
    <t>FEC.ktoe.HR.FBT.FBT.PROC_COOL_THERM.THERM.NG_BIOGAS</t>
  </si>
  <si>
    <t>Food: Steam cooling</t>
  </si>
  <si>
    <t>FEC.ktoe.HR.FBT.FBT.PROC_COOL.TOTAL.TOTAL</t>
  </si>
  <si>
    <t>FEC.ktoe.HR.FBT.FBT.PROC_COOL.STEAM.SOLIDS</t>
  </si>
  <si>
    <t>FEC.ktoe.HR.FBT.FBT.PROC_COOL.STEAM.RFG</t>
  </si>
  <si>
    <t>FEC.ktoe.HR.FBT.FBT.PROC_COOL.STEAM.LPG</t>
  </si>
  <si>
    <t>FEC.ktoe.HR.FBT.FBT.PROC_COOL.STEAM.DIESEL_LIQBIO</t>
  </si>
  <si>
    <t>FEC.ktoe.HR.FBT.FBT.PROC_COOL.STEAM.RFO</t>
  </si>
  <si>
    <t>FEC.ktoe.HR.FBT.FBT.PROC_COOL.STEAM.OTHER</t>
  </si>
  <si>
    <t>FEC.ktoe.HR.FBT.FBT.PROC_COOL.STEAM.NG_BIOGAS</t>
  </si>
  <si>
    <t>FEC.ktoe.HR.FBT.FBT.PROC_COOL.STEAM.DERIVED</t>
  </si>
  <si>
    <t>FEC.ktoe.HR.FBT.FBT.PROC_COOL.STEAM.BIOMASS_WASTE</t>
  </si>
  <si>
    <t>FEC.ktoe.HR.FBT.FBT.PROC_COOL.STEAM.STEAM_DISTR</t>
  </si>
  <si>
    <t>Food: Electric cooling</t>
  </si>
  <si>
    <t>FEC.ktoe.HR.FBT.FBT.PROC_COOL_ELEC.ELEC.ELEC</t>
  </si>
  <si>
    <t>Food: Electric machinery</t>
  </si>
  <si>
    <t>FEC.ktoe.HR.FBT.FBT.GENERIC.MECH.ELEC</t>
  </si>
  <si>
    <t>UED.ktoe.HR.FBT.FBT.TOTAL.TOTAL.TOTAL</t>
  </si>
  <si>
    <t>UED.ktoe.HR.FBT.FBT.LIGHT.GENERIC.ELEC</t>
  </si>
  <si>
    <t>UED.ktoe.HR.FBT.FBT.AIRCOMP.GENERIC.ELEC</t>
  </si>
  <si>
    <t>UED.ktoe.HR.FBT.FBT.MOTOR.GENERIC.ELEC</t>
  </si>
  <si>
    <t>UED.ktoe.HR.FBT.FBT.FANS.GENERIC.ELEC</t>
  </si>
  <si>
    <t>UED.ktoe.HR.FBT.FBT.LOW_ENTH.TOTAL.TOTAL</t>
  </si>
  <si>
    <t>UED.ktoe.HR.FBT.FBT.LOW_ENTH.THERM.DIESEL_LIQBIO</t>
  </si>
  <si>
    <t>UED.ktoe.HR.FBT.FBT.LOW_ENTH.THERM.NG_BIOGAS</t>
  </si>
  <si>
    <t>UED.ktoe.HR.FBT.FBT.LOW_ENTH.THERM.SOLAR_GEO</t>
  </si>
  <si>
    <t>UED.ktoe.HR.FBT.FBT.LOW_ENTH.HP.AMBIENT</t>
  </si>
  <si>
    <t>UED.ktoe.HR.FBT.FBT.LOW_ENTH.THERM.ELEC</t>
  </si>
  <si>
    <t>UED.ktoe.HR.FBT.FBT.OVEN.THERM.TOTAL</t>
  </si>
  <si>
    <t>UED.ktoe.HR.FBT.FBT.OVEN.THERM.SOLIDS</t>
  </si>
  <si>
    <t>UED.ktoe.HR.FBT.FBT.OVEN.THERM.LPG</t>
  </si>
  <si>
    <t>UED.ktoe.HR.FBT.FBT.OVEN.THERM.DIESEL_LIQBIO</t>
  </si>
  <si>
    <t>UED.ktoe.HR.FBT.FBT.OVEN.THERM.RFO</t>
  </si>
  <si>
    <t>UED.ktoe.HR.FBT.FBT.OVEN.THERM.NG_BIOGAS</t>
  </si>
  <si>
    <t>UED.ktoe.HR.FBT.FBT.OVEN.ELEC.ELEC</t>
  </si>
  <si>
    <t>UED.ktoe.HR.FBT.FBT.OVEN_MICROW.MICROW.ELEC</t>
  </si>
  <si>
    <t>UED.ktoe.HR.FBT.FBT.PROC_HEAT.THERM.TOTAL</t>
  </si>
  <si>
    <t>UED.ktoe.HR.FBT.FBT.PROC_HEAT.THERM.SOLIDS</t>
  </si>
  <si>
    <t>UED.ktoe.HR.FBT.FBT.PROC_HEAT.THERM.LPG</t>
  </si>
  <si>
    <t>UED.ktoe.HR.FBT.FBT.PROC_HEAT.THERM.DIESEL_LIQBIO</t>
  </si>
  <si>
    <t>UED.ktoe.HR.FBT.FBT.PROC_HEAT.THERM.RFO</t>
  </si>
  <si>
    <t>UED.ktoe.HR.FBT.FBT.PROC_HEAT.THERM.NG_BIOGAS</t>
  </si>
  <si>
    <t>UED.ktoe.HR.FBT.FBT.PROC_HEAT.ELEC.ELEC</t>
  </si>
  <si>
    <t>UED.ktoe.HR.FBT.FBT.PROC_HEAT_MICROW.MICROW.ELEC</t>
  </si>
  <si>
    <t>UED.ktoe.HR.FBT.FBT.PROCESSING.TOTAL.TOTAL</t>
  </si>
  <si>
    <t>UED.ktoe.HR.FBT.FBT.PROCESSING.STEAM.SOLIDS</t>
  </si>
  <si>
    <t>UED.ktoe.HR.FBT.FBT.PROCESSING.STEAM.RFG</t>
  </si>
  <si>
    <t>UED.ktoe.HR.FBT.FBT.PROCESSING.STEAM.LPG</t>
  </si>
  <si>
    <t>UED.ktoe.HR.FBT.FBT.PROCESSING.STEAM.DIESEL_LIQBIO</t>
  </si>
  <si>
    <t>UED.ktoe.HR.FBT.FBT.PROCESSING.STEAM.RFO</t>
  </si>
  <si>
    <t>UED.ktoe.HR.FBT.FBT.PROCESSING.STEAM.OTHER</t>
  </si>
  <si>
    <t>UED.ktoe.HR.FBT.FBT.PROCESSING.STEAM.NG_BIOGAS</t>
  </si>
  <si>
    <t>UED.ktoe.HR.FBT.FBT.PROCESSING.STEAM.DERIVED</t>
  </si>
  <si>
    <t>UED.ktoe.HR.FBT.FBT.PROCESSING.STEAM.BIOMASS_WASTE</t>
  </si>
  <si>
    <t>UED.ktoe.HR.FBT.FBT.PROCESSING.STEAM.STEAM_DISTR</t>
  </si>
  <si>
    <t>UED.ktoe.HR.FBT.FBT.DRYING.TOTAL.TOTAL</t>
  </si>
  <si>
    <t>UED.ktoe.HR.FBT.FBT.DRYING.THERM.SOLIDS</t>
  </si>
  <si>
    <t>UED.ktoe.HR.FBT.FBT.DRYING.THERM.LPG</t>
  </si>
  <si>
    <t>UED.ktoe.HR.FBT.FBT.DRYING.THERM.DIESEL_LIQBIO</t>
  </si>
  <si>
    <t>UED.ktoe.HR.FBT.FBT.DRYING.THERM.RFO</t>
  </si>
  <si>
    <t>UED.ktoe.HR.FBT.FBT.DRYING.THERM.NG_BIOGAS</t>
  </si>
  <si>
    <t>UED.ktoe.HR.FBT.FBT.DRYING_STEAM.TOTAL.TOTAL</t>
  </si>
  <si>
    <t>UED.ktoe.HR.FBT.FBT.DRYING_STEAM.STEAM.SOLIDS</t>
  </si>
  <si>
    <t>UED.ktoe.HR.FBT.FBT.DRYING_STEAM.STEAM.RFG</t>
  </si>
  <si>
    <t>UED.ktoe.HR.FBT.FBT.DRYING_STEAM.STEAM.LPG</t>
  </si>
  <si>
    <t>UED.ktoe.HR.FBT.FBT.DRYING_STEAM.STEAM.DIESEL_LIQBIO</t>
  </si>
  <si>
    <t>UED.ktoe.HR.FBT.FBT.DRYING_STEAM.STEAM.RFO</t>
  </si>
  <si>
    <t>UED.ktoe.HR.FBT.FBT.DRYING_STEAM.STEAM.OTHER</t>
  </si>
  <si>
    <t>UED.ktoe.HR.FBT.FBT.DRYING_STEAM.STEAM.NG_BIOGAS</t>
  </si>
  <si>
    <t>UED.ktoe.HR.FBT.FBT.DRYING_STEAM.STEAM.DERIVED</t>
  </si>
  <si>
    <t>UED.ktoe.HR.FBT.FBT.DRYING_STEAM.STEAM.BIOMASS_WASTE</t>
  </si>
  <si>
    <t>UED.ktoe.HR.FBT.FBT.DRYING_STEAM.STEAM.STEAM_DISTR</t>
  </si>
  <si>
    <t>UED.ktoe.HR.FBT.FBT.DRYING_ELEC.ELEC.ELEC</t>
  </si>
  <si>
    <t>UED.ktoe.HR.FBT.FBT.DRYING_FREEZE.FREEZE_DRY.ELEC</t>
  </si>
  <si>
    <t>UED.ktoe.HR.FBT.FBT.DRYING_MICROW.MICROW.ELEC</t>
  </si>
  <si>
    <t>UED.ktoe.HR.FBT.FBT.PROC_COOL_THERM.THERM.NG_BIOGAS</t>
  </si>
  <si>
    <t>UED.ktoe.HR.FBT.FBT.PROC_COOL.TOTAL.TOTAL</t>
  </si>
  <si>
    <t>UED.ktoe.HR.FBT.FBT.PROC_COOL.STEAM.SOLIDS</t>
  </si>
  <si>
    <t>UED.ktoe.HR.FBT.FBT.PROC_COOL.STEAM.RFG</t>
  </si>
  <si>
    <t>UED.ktoe.HR.FBT.FBT.PROC_COOL.STEAM.LPG</t>
  </si>
  <si>
    <t>UED.ktoe.HR.FBT.FBT.PROC_COOL.STEAM.DIESEL_LIQBIO</t>
  </si>
  <si>
    <t>UED.ktoe.HR.FBT.FBT.PROC_COOL.STEAM.RFO</t>
  </si>
  <si>
    <t>UED.ktoe.HR.FBT.FBT.PROC_COOL.STEAM.OTHER</t>
  </si>
  <si>
    <t>UED.ktoe.HR.FBT.FBT.PROC_COOL.STEAM.NG_BIOGAS</t>
  </si>
  <si>
    <t>UED.ktoe.HR.FBT.FBT.PROC_COOL.STEAM.DERIVED</t>
  </si>
  <si>
    <t>UED.ktoe.HR.FBT.FBT.PROC_COOL.STEAM.BIOMASS_WASTE</t>
  </si>
  <si>
    <t>UED.ktoe.HR.FBT.FBT.PROC_COOL.STEAM.STEAM_DISTR</t>
  </si>
  <si>
    <t>UED.ktoe.HR.FBT.FBT.PROC_COOL_ELEC.ELEC.ELEC</t>
  </si>
  <si>
    <t>UED.ktoe.HR.FBT.FBT.GENERIC.MECH.ELEC</t>
  </si>
  <si>
    <t>FUEL_EMI.ktCO2.HR.FBT.FBT.TOTAL.TOTAL.TOTAL</t>
  </si>
  <si>
    <t>FUEL_EMI.ktCO2.HR.FBT.FBT.LIGHT.GENERIC.ELEC</t>
  </si>
  <si>
    <t>FUEL_EMI.ktCO2.HR.FBT.FBT.AIRCOMP.GENERIC.ELEC</t>
  </si>
  <si>
    <t>FUEL_EMI.ktCO2.HR.FBT.FBT.MOTOR.GENERIC.ELEC</t>
  </si>
  <si>
    <t>FUEL_EMI.ktCO2.HR.FBT.FBT.FANS.GENERIC.ELEC</t>
  </si>
  <si>
    <t>FUEL_EMI.ktCO2.HR.FBT.FBT.LOW_ENTH.TOTAL.TOTAL</t>
  </si>
  <si>
    <t>FUEL_EMI.ktCO2.HR.FBT.FBT.LOW_ENTH.THERM.DIESEL_LIQBIO</t>
  </si>
  <si>
    <t>FUEL_EMI.ktCO2.HR.FBT.FBT.LOW_ENTH.THERM.NG_BIOGAS</t>
  </si>
  <si>
    <t>FUEL_EMI.ktCO2.HR.FBT.FBT.LOW_ENTH.THERM.SOLAR_GEO</t>
  </si>
  <si>
    <t>FUEL_EMI.ktCO2.HR.FBT.FBT.LOW_ENTH.HP.AMBIENT</t>
  </si>
  <si>
    <t>FUEL_EMI.ktCO2.HR.FBT.FBT.LOW_ENTH.THERM.ELEC</t>
  </si>
  <si>
    <t>FUEL_EMI.ktCO2.HR.FBT.FBT.OVEN.THERM.TOTAL</t>
  </si>
  <si>
    <t>FUEL_EMI.ktCO2.HR.FBT.FBT.OVEN.THERM.SOLIDS</t>
  </si>
  <si>
    <t>FUEL_EMI.ktCO2.HR.FBT.FBT.OVEN.THERM.LPG</t>
  </si>
  <si>
    <t>FUEL_EMI.ktCO2.HR.FBT.FBT.OVEN.THERM.DIESEL_LIQBIO</t>
  </si>
  <si>
    <t>FUEL_EMI.ktCO2.HR.FBT.FBT.OVEN.THERM.RFO</t>
  </si>
  <si>
    <t>FUEL_EMI.ktCO2.HR.FBT.FBT.OVEN.THERM.NG_BIOGAS</t>
  </si>
  <si>
    <t>FUEL_EMI.ktCO2.HR.FBT.FBT.OVEN.ELEC.ELEC</t>
  </si>
  <si>
    <t>FUEL_EMI.ktCO2.HR.FBT.FBT.OVEN_MICROW.MICROW.ELEC</t>
  </si>
  <si>
    <t>FUEL_EMI.ktCO2.HR.FBT.FBT.PROC_HEAT.THERM.TOTAL</t>
  </si>
  <si>
    <t>FUEL_EMI.ktCO2.HR.FBT.FBT.PROC_HEAT.THERM.SOLIDS</t>
  </si>
  <si>
    <t>FUEL_EMI.ktCO2.HR.FBT.FBT.PROC_HEAT.THERM.LPG</t>
  </si>
  <si>
    <t>FUEL_EMI.ktCO2.HR.FBT.FBT.PROC_HEAT.THERM.DIESEL_LIQBIO</t>
  </si>
  <si>
    <t>FUEL_EMI.ktCO2.HR.FBT.FBT.PROC_HEAT.THERM.RFO</t>
  </si>
  <si>
    <t>FUEL_EMI.ktCO2.HR.FBT.FBT.PROC_HEAT.THERM.NG_BIOGAS</t>
  </si>
  <si>
    <t>FUEL_EMI.ktCO2.HR.FBT.FBT.PROC_HEAT.ELEC.ELEC</t>
  </si>
  <si>
    <t>FUEL_EMI.ktCO2.HR.FBT.FBT.PROC_HEAT_MICROW.MICROW.ELEC</t>
  </si>
  <si>
    <t>FUEL_EMI.ktCO2.HR.FBT.FBT.PROCESSING.TOTAL.TOTAL</t>
  </si>
  <si>
    <t>FUEL_EMI.ktCO2.HR.FBT.FBT.PROCESSING.STEAM.SOLIDS</t>
  </si>
  <si>
    <t>FUEL_EMI.ktCO2.HR.FBT.FBT.PROCESSING.STEAM.RFG</t>
  </si>
  <si>
    <t>FUEL_EMI.ktCO2.HR.FBT.FBT.PROCESSING.STEAM.LPG</t>
  </si>
  <si>
    <t>FUEL_EMI.ktCO2.HR.FBT.FBT.PROCESSING.STEAM.DIESEL_LIQBIO</t>
  </si>
  <si>
    <t>FUEL_EMI.ktCO2.HR.FBT.FBT.PROCESSING.STEAM.RFO</t>
  </si>
  <si>
    <t>FUEL_EMI.ktCO2.HR.FBT.FBT.PROCESSING.STEAM.OTHER</t>
  </si>
  <si>
    <t>FUEL_EMI.ktCO2.HR.FBT.FBT.PROCESSING.STEAM.NG_BIOGAS</t>
  </si>
  <si>
    <t>FUEL_EMI.ktCO2.HR.FBT.FBT.PROCESSING.STEAM.DERIVED</t>
  </si>
  <si>
    <t>FUEL_EMI.ktCO2.HR.FBT.FBT.PROCESSING.STEAM.BIOMASS_WASTE</t>
  </si>
  <si>
    <t>FUEL_EMI.ktCO2.HR.FBT.FBT.PROCESSING.STEAM.STEAM_DISTR</t>
  </si>
  <si>
    <t>FUEL_EMI.ktCO2.HR.FBT.FBT.DRYING.TOTAL.TOTAL</t>
  </si>
  <si>
    <t>FUEL_EMI.ktCO2.HR.FBT.FBT.DRYING.THERM.SOLIDS</t>
  </si>
  <si>
    <t>FUEL_EMI.ktCO2.HR.FBT.FBT.DRYING.THERM.LPG</t>
  </si>
  <si>
    <t>FUEL_EMI.ktCO2.HR.FBT.FBT.DRYING.THERM.DIESEL_LIQBIO</t>
  </si>
  <si>
    <t>FUEL_EMI.ktCO2.HR.FBT.FBT.DRYING.THERM.RFO</t>
  </si>
  <si>
    <t>FUEL_EMI.ktCO2.HR.FBT.FBT.DRYING.THERM.NG_BIOGAS</t>
  </si>
  <si>
    <t>FUEL_EMI.ktCO2.HR.FBT.FBT.DRYING_STEAM.TOTAL.TOTAL</t>
  </si>
  <si>
    <t>FUEL_EMI.ktCO2.HR.FBT.FBT.DRYING_STEAM.STEAM.SOLIDS</t>
  </si>
  <si>
    <t>FUEL_EMI.ktCO2.HR.FBT.FBT.DRYING_STEAM.STEAM.RFG</t>
  </si>
  <si>
    <t>FUEL_EMI.ktCO2.HR.FBT.FBT.DRYING_STEAM.STEAM.LPG</t>
  </si>
  <si>
    <t>FUEL_EMI.ktCO2.HR.FBT.FBT.DRYING_STEAM.STEAM.DIESEL_LIQBIO</t>
  </si>
  <si>
    <t>FUEL_EMI.ktCO2.HR.FBT.FBT.DRYING_STEAM.STEAM.RFO</t>
  </si>
  <si>
    <t>FUEL_EMI.ktCO2.HR.FBT.FBT.DRYING_STEAM.STEAM.OTHER</t>
  </si>
  <si>
    <t>FUEL_EMI.ktCO2.HR.FBT.FBT.DRYING_STEAM.STEAM.NG_BIOGAS</t>
  </si>
  <si>
    <t>FUEL_EMI.ktCO2.HR.FBT.FBT.DRYING_STEAM.STEAM.DERIVED</t>
  </si>
  <si>
    <t>FUEL_EMI.ktCO2.HR.FBT.FBT.DRYING_STEAM.STEAM.BIOMASS_WASTE</t>
  </si>
  <si>
    <t>FUEL_EMI.ktCO2.HR.FBT.FBT.DRYING_STEAM.STEAM.STEAM_DISTR</t>
  </si>
  <si>
    <t>FUEL_EMI.ktCO2.HR.FBT.FBT.DRYING_ELEC.ELEC.ELEC</t>
  </si>
  <si>
    <t>FUEL_EMI.ktCO2.HR.FBT.FBT.DRYING_FREEZE.FREEZE_DRY.ELEC</t>
  </si>
  <si>
    <t>FUEL_EMI.ktCO2.HR.FBT.FBT.DRYING_MICROW.MICROW.ELEC</t>
  </si>
  <si>
    <t>FUEL_EMI.ktCO2.HR.FBT.FBT.PROC_COOL_THERM.THERM.NG_BIOGAS</t>
  </si>
  <si>
    <t>FUEL_EMI.ktCO2.HR.FBT.FBT.PROC_COOL.TOTAL.TOTAL</t>
  </si>
  <si>
    <t>FUEL_EMI.ktCO2.HR.FBT.FBT.PROC_COOL.STEAM.SOLIDS</t>
  </si>
  <si>
    <t>FUEL_EMI.ktCO2.HR.FBT.FBT.PROC_COOL.STEAM.RFG</t>
  </si>
  <si>
    <t>FUEL_EMI.ktCO2.HR.FBT.FBT.PROC_COOL.STEAM.LPG</t>
  </si>
  <si>
    <t>FUEL_EMI.ktCO2.HR.FBT.FBT.PROC_COOL.STEAM.DIESEL_LIQBIO</t>
  </si>
  <si>
    <t>FUEL_EMI.ktCO2.HR.FBT.FBT.PROC_COOL.STEAM.RFO</t>
  </si>
  <si>
    <t>FUEL_EMI.ktCO2.HR.FBT.FBT.PROC_COOL.STEAM.OTHER</t>
  </si>
  <si>
    <t>FUEL_EMI.ktCO2.HR.FBT.FBT.PROC_COOL.STEAM.NG_BIOGAS</t>
  </si>
  <si>
    <t>FUEL_EMI.ktCO2.HR.FBT.FBT.PROC_COOL.STEAM.DERIVED</t>
  </si>
  <si>
    <t>FUEL_EMI.ktCO2.HR.FBT.FBT.PROC_COOL.STEAM.BIOMASS_WASTE</t>
  </si>
  <si>
    <t>FUEL_EMI.ktCO2.HR.FBT.FBT.PROC_COOL.STEAM.STEAM_DISTR</t>
  </si>
  <si>
    <t>FUEL_EMI.ktCO2.HR.FBT.FBT.PROC_COOL_ELEC.ELEC.ELEC</t>
  </si>
  <si>
    <t>FUEL_EMI.ktCO2.HR.FBT.FBT.GENERIC.MECH.ELEC</t>
  </si>
  <si>
    <t>VA.Meuro2015.HR.TRE.TRE</t>
  </si>
  <si>
    <t>OUTPUT.index.HR.TRE.TRE</t>
  </si>
  <si>
    <t>CAP.index.HR.TRE.TRE</t>
  </si>
  <si>
    <t>NEWCAP.index.HR.TRE.TRE</t>
  </si>
  <si>
    <t>FEC.ktoe.HR.TRE.TRE.TOTAL.TOTAL.TOTAL</t>
  </si>
  <si>
    <t>FEC.ktoe.HR.TRE.TRE.TOTAL.TOTAL.SOLIDS</t>
  </si>
  <si>
    <t>FEC.ktoe.HR.TRE.TRE.TOTAL.TOTAL.RFG</t>
  </si>
  <si>
    <t>FEC.ktoe.HR.TRE.TRE.TOTAL.TOTAL.LPG</t>
  </si>
  <si>
    <t>FEC.ktoe.HR.TRE.TRE.TOTAL.TOTAL.DIESEL</t>
  </si>
  <si>
    <t>FEC.ktoe.HR.TRE.TRE.TOTAL.TOTAL.RFO</t>
  </si>
  <si>
    <t>FEC.ktoe.HR.TRE.TRE.TOTAL.TOTAL.OTHER</t>
  </si>
  <si>
    <t>FEC.ktoe.HR.TRE.TRE.TOTAL.TOTAL.NG</t>
  </si>
  <si>
    <t>FEC.ktoe.HR.TRE.TRE.TOTAL.TOTAL.DERIVED</t>
  </si>
  <si>
    <t>FEC.ktoe.HR.TRE.TRE.TOTAL.TOTAL.BIOMASS_WASTE</t>
  </si>
  <si>
    <t>FEC.ktoe.HR.TRE.TRE.TOTAL.TOTAL.BIOGAS</t>
  </si>
  <si>
    <t>FEC.ktoe.HR.TRE.TRE.TOTAL.TOTAL.LIQBIO</t>
  </si>
  <si>
    <t>FEC.ktoe.HR.TRE.TRE.TOTAL.TOTAL.SOLAR</t>
  </si>
  <si>
    <t>FEC.ktoe.HR.TRE.TRE.TOTAL.TOTAL.GEO</t>
  </si>
  <si>
    <t>FEC.ktoe.HR.TRE.TRE.TOTAL.TOTAL.AMBIENT</t>
  </si>
  <si>
    <t>FEC.ktoe.HR.TRE.TRE.TOTAL.TOTAL.STEAM_DISTR</t>
  </si>
  <si>
    <t>FEC.ktoe.HR.TRE.TRE.TOTAL.TOTAL.ELEC</t>
  </si>
  <si>
    <t>FEC.ktoe.HR.TRE.TRE.LIGHT.GENERIC.ELEC</t>
  </si>
  <si>
    <t>FEC.ktoe.HR.TRE.TRE.AIRCOMP.GENERIC.ELEC</t>
  </si>
  <si>
    <t>FEC.ktoe.HR.TRE.TRE.MOTOR.GENERIC.ELEC</t>
  </si>
  <si>
    <t>FEC.ktoe.HR.TRE.TRE.FANS.GENERIC.ELEC</t>
  </si>
  <si>
    <t>FEC.ktoe.HR.TRE.TRE.LOW_ENTH.TOTAL.TOTAL</t>
  </si>
  <si>
    <t>FEC.ktoe.HR.TRE.TRE.LOW_ENTH.THERM.DIESEL_LIQBIO</t>
  </si>
  <si>
    <t>FEC.ktoe.HR.TRE.TRE.LOW_ENTH.THERM.NG_BIOGAS</t>
  </si>
  <si>
    <t>FEC.ktoe.HR.TRE.TRE.LOW_ENTH.THERM.SOLAR_GEO</t>
  </si>
  <si>
    <t>FEC.ktoe.HR.TRE.TRE.LOW_ENTH.HP.AMBIENT</t>
  </si>
  <si>
    <t>FEC.ktoe.HR.TRE.TRE.LOW_ENTH.THERM.ELEC</t>
  </si>
  <si>
    <t>Trans. Eq.: Foundries</t>
  </si>
  <si>
    <t>Trans. Eq.: Thermal Foundries</t>
  </si>
  <si>
    <t>FEC.ktoe.HR.TRE.TRE.FOUNDRY.THERM.TOTAL</t>
  </si>
  <si>
    <t>FEC.ktoe.HR.TRE.TRE.FOUNDRY.THERM.SOLIDS</t>
  </si>
  <si>
    <t>FEC.ktoe.HR.TRE.TRE.FOUNDRY.THERM.LPG</t>
  </si>
  <si>
    <t>FEC.ktoe.HR.TRE.TRE.FOUNDRY.THERM.DIESEL_LIQBIO</t>
  </si>
  <si>
    <t>FEC.ktoe.HR.TRE.TRE.FOUNDRY.THERM.RFO</t>
  </si>
  <si>
    <t>FEC.ktoe.HR.TRE.TRE.FOUNDRY.THERM.NG_BIOGAS</t>
  </si>
  <si>
    <t>Trans. Eq.: Electric Foundries</t>
  </si>
  <si>
    <t>FEC.ktoe.HR.TRE.TRE.FOUNDRY.ELEC.ELEC</t>
  </si>
  <si>
    <t>Trans. Eq.: Connection techniques</t>
  </si>
  <si>
    <t>Trans. Eq.: Thermal connection</t>
  </si>
  <si>
    <t>FEC.ktoe.HR.TRE.TRE.CONNECTION_THERM.THERM.NG_BIOGAS</t>
  </si>
  <si>
    <t>Trans. Eq.: Electric connection</t>
  </si>
  <si>
    <t>FEC.ktoe.HR.TRE.TRE.CONNECTION_ELEC.ELEC.ELEC</t>
  </si>
  <si>
    <t>Trans. Eq.: Heat treatment</t>
  </si>
  <si>
    <t>Trans. Eq.: Heat treatment - Thermal</t>
  </si>
  <si>
    <t>FEC.ktoe.HR.TRE.TRE.HEAT_TREAT.THERM.TOTAL</t>
  </si>
  <si>
    <t>FEC.ktoe.HR.TRE.TRE.HEAT_TREAT.THERM.SOLIDS</t>
  </si>
  <si>
    <t>FEC.ktoe.HR.TRE.TRE.HEAT_TREAT.THERM.LPG</t>
  </si>
  <si>
    <t>FEC.ktoe.HR.TRE.TRE.HEAT_TREAT.THERM.DIESEL_LIQBIO</t>
  </si>
  <si>
    <t>FEC.ktoe.HR.TRE.TRE.HEAT_TREAT.THERM.RFO</t>
  </si>
  <si>
    <t>FEC.ktoe.HR.TRE.TRE.HEAT_TREAT.THERM.NG_BIOGAS</t>
  </si>
  <si>
    <t>Trans. Eq.: Heat treatment - Electric</t>
  </si>
  <si>
    <t>FEC.ktoe.HR.TRE.TRE.HEAT_TREAT.ELEC.ELEC</t>
  </si>
  <si>
    <t>Trans. Eq.: Steam processing</t>
  </si>
  <si>
    <t>FEC.ktoe.HR.TRE.TRE.PROCESSING.TOTAL.TOTAL</t>
  </si>
  <si>
    <t>FEC.ktoe.HR.TRE.TRE.PROCESSING.STEAM.SOLIDS</t>
  </si>
  <si>
    <t>FEC.ktoe.HR.TRE.TRE.PROCESSING.STEAM.RFG</t>
  </si>
  <si>
    <t>FEC.ktoe.HR.TRE.TRE.PROCESSING.STEAM.LPG</t>
  </si>
  <si>
    <t>FEC.ktoe.HR.TRE.TRE.PROCESSING.STEAM.DIESEL_LIQBIO</t>
  </si>
  <si>
    <t>FEC.ktoe.HR.TRE.TRE.PROCESSING.STEAM.RFO</t>
  </si>
  <si>
    <t>FEC.ktoe.HR.TRE.TRE.PROCESSING.STEAM.OTHER</t>
  </si>
  <si>
    <t>FEC.ktoe.HR.TRE.TRE.PROCESSING.STEAM.NG_BIOGAS</t>
  </si>
  <si>
    <t>FEC.ktoe.HR.TRE.TRE.PROCESSING.STEAM.DERIVED</t>
  </si>
  <si>
    <t>FEC.ktoe.HR.TRE.TRE.PROCESSING.STEAM.BIOMASS_WASTE</t>
  </si>
  <si>
    <t>FEC.ktoe.HR.TRE.TRE.PROCESSING.STEAM.STEAM_DISTR</t>
  </si>
  <si>
    <t>Trans. Eq.: General machinery</t>
  </si>
  <si>
    <t>FEC.ktoe.HR.TRE.TRE.GENERIC.MECH.ELEC</t>
  </si>
  <si>
    <t>Trans. Eq.: Product finishing</t>
  </si>
  <si>
    <t>FEC.ktoe.HR.TRE.TRE.FINISHING.THERM.ELEC</t>
  </si>
  <si>
    <t>UED.ktoe.HR.TRE.TRE.TOTAL.TOTAL.TOTAL</t>
  </si>
  <si>
    <t>UED.ktoe.HR.TRE.TRE.LIGHT.GENERIC.ELEC</t>
  </si>
  <si>
    <t>UED.ktoe.HR.TRE.TRE.AIRCOMP.GENERIC.ELEC</t>
  </si>
  <si>
    <t>UED.ktoe.HR.TRE.TRE.MOTOR.GENERIC.ELEC</t>
  </si>
  <si>
    <t>UED.ktoe.HR.TRE.TRE.FANS.GENERIC.ELEC</t>
  </si>
  <si>
    <t>UED.ktoe.HR.TRE.TRE.LOW_ENTH.TOTAL.TOTAL</t>
  </si>
  <si>
    <t>UED.ktoe.HR.TRE.TRE.LOW_ENTH.THERM.DIESEL_LIQBIO</t>
  </si>
  <si>
    <t>UED.ktoe.HR.TRE.TRE.LOW_ENTH.THERM.NG_BIOGAS</t>
  </si>
  <si>
    <t>UED.ktoe.HR.TRE.TRE.LOW_ENTH.THERM.SOLAR_GEO</t>
  </si>
  <si>
    <t>UED.ktoe.HR.TRE.TRE.LOW_ENTH.HP.AMBIENT</t>
  </si>
  <si>
    <t>UED.ktoe.HR.TRE.TRE.LOW_ENTH.THERM.ELEC</t>
  </si>
  <si>
    <t>UED.ktoe.HR.TRE.TRE.FOUNDRY.THERM.TOTAL</t>
  </si>
  <si>
    <t>UED.ktoe.HR.TRE.TRE.FOUNDRY.THERM.SOLIDS</t>
  </si>
  <si>
    <t>UED.ktoe.HR.TRE.TRE.FOUNDRY.THERM.LPG</t>
  </si>
  <si>
    <t>UED.ktoe.HR.TRE.TRE.FOUNDRY.THERM.DIESEL_LIQBIO</t>
  </si>
  <si>
    <t>UED.ktoe.HR.TRE.TRE.FOUNDRY.THERM.RFO</t>
  </si>
  <si>
    <t>UED.ktoe.HR.TRE.TRE.FOUNDRY.THERM.NG_BIOGAS</t>
  </si>
  <si>
    <t>UED.ktoe.HR.TRE.TRE.FOUNDRY.ELEC.ELEC</t>
  </si>
  <si>
    <t>UED.ktoe.HR.TRE.TRE.CONNECTION_THERM.THERM.NG_BIOGAS</t>
  </si>
  <si>
    <t>UED.ktoe.HR.TRE.TRE.CONNECTION_ELEC.ELEC.ELEC</t>
  </si>
  <si>
    <t>UED.ktoe.HR.TRE.TRE.HEAT_TREAT.THERM.TOTAL</t>
  </si>
  <si>
    <t>UED.ktoe.HR.TRE.TRE.HEAT_TREAT.THERM.SOLIDS</t>
  </si>
  <si>
    <t>UED.ktoe.HR.TRE.TRE.HEAT_TREAT.THERM.LPG</t>
  </si>
  <si>
    <t>UED.ktoe.HR.TRE.TRE.HEAT_TREAT.THERM.DIESEL_LIQBIO</t>
  </si>
  <si>
    <t>UED.ktoe.HR.TRE.TRE.HEAT_TREAT.THERM.RFO</t>
  </si>
  <si>
    <t>UED.ktoe.HR.TRE.TRE.HEAT_TREAT.THERM.NG_BIOGAS</t>
  </si>
  <si>
    <t>UED.ktoe.HR.TRE.TRE.HEAT_TREAT.ELEC.ELEC</t>
  </si>
  <si>
    <t>UED.ktoe.HR.TRE.TRE.PROCESSING.TOTAL.TOTAL</t>
  </si>
  <si>
    <t>UED.ktoe.HR.TRE.TRE.PROCESSING.STEAM.SOLIDS</t>
  </si>
  <si>
    <t>UED.ktoe.HR.TRE.TRE.PROCESSING.STEAM.RFG</t>
  </si>
  <si>
    <t>UED.ktoe.HR.TRE.TRE.PROCESSING.STEAM.LPG</t>
  </si>
  <si>
    <t>UED.ktoe.HR.TRE.TRE.PROCESSING.STEAM.DIESEL_LIQBIO</t>
  </si>
  <si>
    <t>UED.ktoe.HR.TRE.TRE.PROCESSING.STEAM.RFO</t>
  </si>
  <si>
    <t>UED.ktoe.HR.TRE.TRE.PROCESSING.STEAM.OTHER</t>
  </si>
  <si>
    <t>UED.ktoe.HR.TRE.TRE.PROCESSING.STEAM.NG_BIOGAS</t>
  </si>
  <si>
    <t>UED.ktoe.HR.TRE.TRE.PROCESSING.STEAM.DERIVED</t>
  </si>
  <si>
    <t>UED.ktoe.HR.TRE.TRE.PROCESSING.STEAM.BIOMASS_WASTE</t>
  </si>
  <si>
    <t>UED.ktoe.HR.TRE.TRE.PROCESSING.STEAM.STEAM_DISTR</t>
  </si>
  <si>
    <t>UED.ktoe.HR.TRE.TRE.GENERIC.MECH.ELEC</t>
  </si>
  <si>
    <t>UED.ktoe.HR.TRE.TRE.FINISHING.THERM.ELEC</t>
  </si>
  <si>
    <t>FUEL_EMI.ktCO2.HR.TRE.TRE.TOTAL.TOTAL.TOTAL</t>
  </si>
  <si>
    <t>FUEL_EMI.ktCO2.HR.TRE.TRE.LIGHT.GENERIC.ELEC</t>
  </si>
  <si>
    <t>FUEL_EMI.ktCO2.HR.TRE.TRE.AIRCOMP.GENERIC.ELEC</t>
  </si>
  <si>
    <t>FUEL_EMI.ktCO2.HR.TRE.TRE.MOTOR.GENERIC.ELEC</t>
  </si>
  <si>
    <t>FUEL_EMI.ktCO2.HR.TRE.TRE.FANS.GENERIC.ELEC</t>
  </si>
  <si>
    <t>FUEL_EMI.ktCO2.HR.TRE.TRE.LOW_ENTH.TOTAL.TOTAL</t>
  </si>
  <si>
    <t>FUEL_EMI.ktCO2.HR.TRE.TRE.LOW_ENTH.THERM.DIESEL_LIQBIO</t>
  </si>
  <si>
    <t>FUEL_EMI.ktCO2.HR.TRE.TRE.LOW_ENTH.THERM.NG_BIOGAS</t>
  </si>
  <si>
    <t>FUEL_EMI.ktCO2.HR.TRE.TRE.LOW_ENTH.THERM.SOLAR_GEO</t>
  </si>
  <si>
    <t>FUEL_EMI.ktCO2.HR.TRE.TRE.LOW_ENTH.HP.AMBIENT</t>
  </si>
  <si>
    <t>FUEL_EMI.ktCO2.HR.TRE.TRE.LOW_ENTH.THERM.ELEC</t>
  </si>
  <si>
    <t>FUEL_EMI.ktCO2.HR.TRE.TRE.FOUNDRY.THERM.TOTAL</t>
  </si>
  <si>
    <t>FUEL_EMI.ktCO2.HR.TRE.TRE.FOUNDRY.THERM.SOLIDS</t>
  </si>
  <si>
    <t>FUEL_EMI.ktCO2.HR.TRE.TRE.FOUNDRY.THERM.LPG</t>
  </si>
  <si>
    <t>FUEL_EMI.ktCO2.HR.TRE.TRE.FOUNDRY.THERM.DIESEL_LIQBIO</t>
  </si>
  <si>
    <t>FUEL_EMI.ktCO2.HR.TRE.TRE.FOUNDRY.THERM.RFO</t>
  </si>
  <si>
    <t>FUEL_EMI.ktCO2.HR.TRE.TRE.FOUNDRY.THERM.NG_BIOGAS</t>
  </si>
  <si>
    <t>FUEL_EMI.ktCO2.HR.TRE.TRE.FOUNDRY.ELEC.ELEC</t>
  </si>
  <si>
    <t>FUEL_EMI.ktCO2.HR.TRE.TRE.CONNECTION_THERM.THERM.NG_BIOGAS</t>
  </si>
  <si>
    <t>FUEL_EMI.ktCO2.HR.TRE.TRE.CONNECTION_ELEC.ELEC.ELEC</t>
  </si>
  <si>
    <t>FUEL_EMI.ktCO2.HR.TRE.TRE.HEAT_TREAT.THERM.TOTAL</t>
  </si>
  <si>
    <t>FUEL_EMI.ktCO2.HR.TRE.TRE.HEAT_TREAT.THERM.SOLIDS</t>
  </si>
  <si>
    <t>FUEL_EMI.ktCO2.HR.TRE.TRE.HEAT_TREAT.THERM.LPG</t>
  </si>
  <si>
    <t>FUEL_EMI.ktCO2.HR.TRE.TRE.HEAT_TREAT.THERM.DIESEL_LIQBIO</t>
  </si>
  <si>
    <t>FUEL_EMI.ktCO2.HR.TRE.TRE.HEAT_TREAT.THERM.RFO</t>
  </si>
  <si>
    <t>FUEL_EMI.ktCO2.HR.TRE.TRE.HEAT_TREAT.THERM.NG_BIOGAS</t>
  </si>
  <si>
    <t>FUEL_EMI.ktCO2.HR.TRE.TRE.HEAT_TREAT.ELEC.ELEC</t>
  </si>
  <si>
    <t>FUEL_EMI.ktCO2.HR.TRE.TRE.PROCESSING.TOTAL.TOTAL</t>
  </si>
  <si>
    <t>FUEL_EMI.ktCO2.HR.TRE.TRE.PROCESSING.STEAM.SOLIDS</t>
  </si>
  <si>
    <t>FUEL_EMI.ktCO2.HR.TRE.TRE.PROCESSING.STEAM.RFG</t>
  </si>
  <si>
    <t>FUEL_EMI.ktCO2.HR.TRE.TRE.PROCESSING.STEAM.LPG</t>
  </si>
  <si>
    <t>FUEL_EMI.ktCO2.HR.TRE.TRE.PROCESSING.STEAM.DIESEL_LIQBIO</t>
  </si>
  <si>
    <t>FUEL_EMI.ktCO2.HR.TRE.TRE.PROCESSING.STEAM.RFO</t>
  </si>
  <si>
    <t>FUEL_EMI.ktCO2.HR.TRE.TRE.PROCESSING.STEAM.OTHER</t>
  </si>
  <si>
    <t>FUEL_EMI.ktCO2.HR.TRE.TRE.PROCESSING.STEAM.NG_BIOGAS</t>
  </si>
  <si>
    <t>FUEL_EMI.ktCO2.HR.TRE.TRE.PROCESSING.STEAM.DERIVED</t>
  </si>
  <si>
    <t>FUEL_EMI.ktCO2.HR.TRE.TRE.PROCESSING.STEAM.BIOMASS_WASTE</t>
  </si>
  <si>
    <t>FUEL_EMI.ktCO2.HR.TRE.TRE.PROCESSING.STEAM.STEAM_DISTR</t>
  </si>
  <si>
    <t>FUEL_EMI.ktCO2.HR.TRE.TRE.GENERIC.MECH.ELEC</t>
  </si>
  <si>
    <t>FUEL_EMI.ktCO2.HR.TRE.TRE.FINISHING.THERM.ELEC</t>
  </si>
  <si>
    <t>VA.Meuro2015.HR.MAE.MAE</t>
  </si>
  <si>
    <t>OUTPUT.index.HR.MAE.MAE</t>
  </si>
  <si>
    <t>CAP.index.HR.MAE.MAE</t>
  </si>
  <si>
    <t>NEWCAP.index.HR.MAE.MAE</t>
  </si>
  <si>
    <t>FEC.ktoe.HR.MAE.MAE.TOTAL.TOTAL.TOTAL</t>
  </si>
  <si>
    <t>FEC.ktoe.HR.MAE.MAE.TOTAL.TOTAL.SOLIDS</t>
  </si>
  <si>
    <t>FEC.ktoe.HR.MAE.MAE.TOTAL.TOTAL.RFG</t>
  </si>
  <si>
    <t>FEC.ktoe.HR.MAE.MAE.TOTAL.TOTAL.LPG</t>
  </si>
  <si>
    <t>FEC.ktoe.HR.MAE.MAE.TOTAL.TOTAL.DIESEL</t>
  </si>
  <si>
    <t>FEC.ktoe.HR.MAE.MAE.TOTAL.TOTAL.RFO</t>
  </si>
  <si>
    <t>FEC.ktoe.HR.MAE.MAE.TOTAL.TOTAL.OTHER</t>
  </si>
  <si>
    <t>FEC.ktoe.HR.MAE.MAE.TOTAL.TOTAL.NG</t>
  </si>
  <si>
    <t>FEC.ktoe.HR.MAE.MAE.TOTAL.TOTAL.DERIVED</t>
  </si>
  <si>
    <t>FEC.ktoe.HR.MAE.MAE.TOTAL.TOTAL.BIOMASS_WASTE</t>
  </si>
  <si>
    <t>FEC.ktoe.HR.MAE.MAE.TOTAL.TOTAL.BIOGAS</t>
  </si>
  <si>
    <t>FEC.ktoe.HR.MAE.MAE.TOTAL.TOTAL.LIQBIO</t>
  </si>
  <si>
    <t>FEC.ktoe.HR.MAE.MAE.TOTAL.TOTAL.SOLAR</t>
  </si>
  <si>
    <t>FEC.ktoe.HR.MAE.MAE.TOTAL.TOTAL.GEO</t>
  </si>
  <si>
    <t>FEC.ktoe.HR.MAE.MAE.TOTAL.TOTAL.AMBIENT</t>
  </si>
  <si>
    <t>FEC.ktoe.HR.MAE.MAE.TOTAL.TOTAL.STEAM_DISTR</t>
  </si>
  <si>
    <t>FEC.ktoe.HR.MAE.MAE.TOTAL.TOTAL.ELEC</t>
  </si>
  <si>
    <t>FEC.ktoe.HR.MAE.MAE.LIGHT.GENERIC.ELEC</t>
  </si>
  <si>
    <t>FEC.ktoe.HR.MAE.MAE.AIRCOMP.GENERIC.ELEC</t>
  </si>
  <si>
    <t>FEC.ktoe.HR.MAE.MAE.MOTOR.GENERIC.ELEC</t>
  </si>
  <si>
    <t>FEC.ktoe.HR.MAE.MAE.FANS.GENERIC.ELEC</t>
  </si>
  <si>
    <t>FEC.ktoe.HR.MAE.MAE.LOW_ENTH.TOTAL.TOTAL</t>
  </si>
  <si>
    <t>FEC.ktoe.HR.MAE.MAE.LOW_ENTH.THERM.DIESEL_LIQBIO</t>
  </si>
  <si>
    <t>FEC.ktoe.HR.MAE.MAE.LOW_ENTH.THERM.NG_BIOGAS</t>
  </si>
  <si>
    <t>FEC.ktoe.HR.MAE.MAE.LOW_ENTH.THERM.SOLAR_GEO</t>
  </si>
  <si>
    <t>FEC.ktoe.HR.MAE.MAE.LOW_ENTH.HP.AMBIENT</t>
  </si>
  <si>
    <t>FEC.ktoe.HR.MAE.MAE.LOW_ENTH.THERM.ELEC</t>
  </si>
  <si>
    <t>Mach. Eq.: Foundries</t>
  </si>
  <si>
    <t>Mach. Eq.: Thermal Foundries</t>
  </si>
  <si>
    <t>FEC.ktoe.HR.MAE.MAE.FOUNDRY.THERM.TOTAL</t>
  </si>
  <si>
    <t>FEC.ktoe.HR.MAE.MAE.FOUNDRY.THERM.SOLIDS</t>
  </si>
  <si>
    <t>FEC.ktoe.HR.MAE.MAE.FOUNDRY.THERM.LPG</t>
  </si>
  <si>
    <t>FEC.ktoe.HR.MAE.MAE.FOUNDRY.THERM.DIESEL_LIQBIO</t>
  </si>
  <si>
    <t>FEC.ktoe.HR.MAE.MAE.FOUNDRY.THERM.RFO</t>
  </si>
  <si>
    <t>FEC.ktoe.HR.MAE.MAE.FOUNDRY.THERM.NG_BIOGAS</t>
  </si>
  <si>
    <t>Mach. Eq.: Electric Foundries</t>
  </si>
  <si>
    <t>FEC.ktoe.HR.MAE.MAE.FOUNDRY.ELEC.ELEC</t>
  </si>
  <si>
    <t>Mach. Eq.: Connection techniques</t>
  </si>
  <si>
    <t>Mach. Eq.: Thermal connection</t>
  </si>
  <si>
    <t>FEC.ktoe.HR.MAE.MAE.CONNECTION_THERM.THERM.NG_BIOGAS</t>
  </si>
  <si>
    <t>Mach. Eq.: Electric connection</t>
  </si>
  <si>
    <t>FEC.ktoe.HR.MAE.MAE.CONNECTION_ELEC.ELEC.ELEC</t>
  </si>
  <si>
    <t>Mach. Eq.: Heat treatment</t>
  </si>
  <si>
    <t>Mach. Eq.: Heat treatment - Thermal</t>
  </si>
  <si>
    <t>FEC.ktoe.HR.MAE.MAE.HEAT_TREAT.THERM.TOTAL</t>
  </si>
  <si>
    <t>FEC.ktoe.HR.MAE.MAE.HEAT_TREAT.THERM.SOLIDS</t>
  </si>
  <si>
    <t>FEC.ktoe.HR.MAE.MAE.HEAT_TREAT.THERM.LPG</t>
  </si>
  <si>
    <t>FEC.ktoe.HR.MAE.MAE.HEAT_TREAT.THERM.DIESEL_LIQBIO</t>
  </si>
  <si>
    <t>FEC.ktoe.HR.MAE.MAE.HEAT_TREAT.THERM.RFO</t>
  </si>
  <si>
    <t>FEC.ktoe.HR.MAE.MAE.HEAT_TREAT.THERM.NG_BIOGAS</t>
  </si>
  <si>
    <t>Mach. Eq.: Heat treatment - Electric</t>
  </si>
  <si>
    <t>FEC.ktoe.HR.MAE.MAE.HEAT_TREAT.ELEC.ELEC</t>
  </si>
  <si>
    <t>Mach. Eq.: Steam processing</t>
  </si>
  <si>
    <t>FEC.ktoe.HR.MAE.MAE.PROCESSING.TOTAL.TOTAL</t>
  </si>
  <si>
    <t>FEC.ktoe.HR.MAE.MAE.PROCESSING.STEAM.SOLIDS</t>
  </si>
  <si>
    <t>FEC.ktoe.HR.MAE.MAE.PROCESSING.STEAM.RFG</t>
  </si>
  <si>
    <t>FEC.ktoe.HR.MAE.MAE.PROCESSING.STEAM.LPG</t>
  </si>
  <si>
    <t>FEC.ktoe.HR.MAE.MAE.PROCESSING.STEAM.DIESEL_LIQBIO</t>
  </si>
  <si>
    <t>FEC.ktoe.HR.MAE.MAE.PROCESSING.STEAM.RFO</t>
  </si>
  <si>
    <t>FEC.ktoe.HR.MAE.MAE.PROCESSING.STEAM.OTHER</t>
  </si>
  <si>
    <t>FEC.ktoe.HR.MAE.MAE.PROCESSING.STEAM.NG_BIOGAS</t>
  </si>
  <si>
    <t>FEC.ktoe.HR.MAE.MAE.PROCESSING.STEAM.DERIVED</t>
  </si>
  <si>
    <t>FEC.ktoe.HR.MAE.MAE.PROCESSING.STEAM.BIOMASS_WASTE</t>
  </si>
  <si>
    <t>FEC.ktoe.HR.MAE.MAE.PROCESSING.STEAM.STEAM_DISTR</t>
  </si>
  <si>
    <t>Mach. Eq.: General machinery</t>
  </si>
  <si>
    <t>FEC.ktoe.HR.MAE.MAE.GENERIC.MECH.ELEC</t>
  </si>
  <si>
    <t>Mach. Eq.: Product finishing</t>
  </si>
  <si>
    <t>FEC.ktoe.HR.MAE.MAE.FINISHING.THERM.ELEC</t>
  </si>
  <si>
    <t>UED.ktoe.HR.MAE.MAE.TOTAL.TOTAL.TOTAL</t>
  </si>
  <si>
    <t>UED.ktoe.HR.MAE.MAE.LIGHT.GENERIC.ELEC</t>
  </si>
  <si>
    <t>UED.ktoe.HR.MAE.MAE.AIRCOMP.GENERIC.ELEC</t>
  </si>
  <si>
    <t>UED.ktoe.HR.MAE.MAE.MOTOR.GENERIC.ELEC</t>
  </si>
  <si>
    <t>UED.ktoe.HR.MAE.MAE.FANS.GENERIC.ELEC</t>
  </si>
  <si>
    <t>UED.ktoe.HR.MAE.MAE.LOW_ENTH.TOTAL.TOTAL</t>
  </si>
  <si>
    <t>UED.ktoe.HR.MAE.MAE.LOW_ENTH.THERM.DIESEL_LIQBIO</t>
  </si>
  <si>
    <t>UED.ktoe.HR.MAE.MAE.LOW_ENTH.THERM.NG_BIOGAS</t>
  </si>
  <si>
    <t>UED.ktoe.HR.MAE.MAE.LOW_ENTH.THERM.SOLAR_GEO</t>
  </si>
  <si>
    <t>UED.ktoe.HR.MAE.MAE.LOW_ENTH.HP.AMBIENT</t>
  </si>
  <si>
    <t>UED.ktoe.HR.MAE.MAE.LOW_ENTH.THERM.ELEC</t>
  </si>
  <si>
    <t>UED.ktoe.HR.MAE.MAE.FOUNDRY.THERM.TOTAL</t>
  </si>
  <si>
    <t>UED.ktoe.HR.MAE.MAE.FOUNDRY.THERM.SOLIDS</t>
  </si>
  <si>
    <t>UED.ktoe.HR.MAE.MAE.FOUNDRY.THERM.LPG</t>
  </si>
  <si>
    <t>UED.ktoe.HR.MAE.MAE.FOUNDRY.THERM.DIESEL_LIQBIO</t>
  </si>
  <si>
    <t>UED.ktoe.HR.MAE.MAE.FOUNDRY.THERM.RFO</t>
  </si>
  <si>
    <t>UED.ktoe.HR.MAE.MAE.FOUNDRY.THERM.NG_BIOGAS</t>
  </si>
  <si>
    <t>UED.ktoe.HR.MAE.MAE.FOUNDRY.ELEC.ELEC</t>
  </si>
  <si>
    <t>UED.ktoe.HR.MAE.MAE.CONNECTION_THERM.THERM.NG_BIOGAS</t>
  </si>
  <si>
    <t>UED.ktoe.HR.MAE.MAE.CONNECTION_ELEC.ELEC.ELEC</t>
  </si>
  <si>
    <t>UED.ktoe.HR.MAE.MAE.HEAT_TREAT.THERM.TOTAL</t>
  </si>
  <si>
    <t>UED.ktoe.HR.MAE.MAE.HEAT_TREAT.THERM.SOLIDS</t>
  </si>
  <si>
    <t>UED.ktoe.HR.MAE.MAE.HEAT_TREAT.THERM.LPG</t>
  </si>
  <si>
    <t>UED.ktoe.HR.MAE.MAE.HEAT_TREAT.THERM.DIESEL_LIQBIO</t>
  </si>
  <si>
    <t>UED.ktoe.HR.MAE.MAE.HEAT_TREAT.THERM.RFO</t>
  </si>
  <si>
    <t>UED.ktoe.HR.MAE.MAE.HEAT_TREAT.THERM.NG_BIOGAS</t>
  </si>
  <si>
    <t>UED.ktoe.HR.MAE.MAE.HEAT_TREAT.ELEC.ELEC</t>
  </si>
  <si>
    <t>UED.ktoe.HR.MAE.MAE.PROCESSING.TOTAL.TOTAL</t>
  </si>
  <si>
    <t>UED.ktoe.HR.MAE.MAE.PROCESSING.STEAM.SOLIDS</t>
  </si>
  <si>
    <t>UED.ktoe.HR.MAE.MAE.PROCESSING.STEAM.RFG</t>
  </si>
  <si>
    <t>UED.ktoe.HR.MAE.MAE.PROCESSING.STEAM.LPG</t>
  </si>
  <si>
    <t>UED.ktoe.HR.MAE.MAE.PROCESSING.STEAM.DIESEL_LIQBIO</t>
  </si>
  <si>
    <t>UED.ktoe.HR.MAE.MAE.PROCESSING.STEAM.RFO</t>
  </si>
  <si>
    <t>UED.ktoe.HR.MAE.MAE.PROCESSING.STEAM.OTHER</t>
  </si>
  <si>
    <t>UED.ktoe.HR.MAE.MAE.PROCESSING.STEAM.NG_BIOGAS</t>
  </si>
  <si>
    <t>UED.ktoe.HR.MAE.MAE.PROCESSING.STEAM.DERIVED</t>
  </si>
  <si>
    <t>UED.ktoe.HR.MAE.MAE.PROCESSING.STEAM.BIOMASS_WASTE</t>
  </si>
  <si>
    <t>UED.ktoe.HR.MAE.MAE.PROCESSING.STEAM.STEAM_DISTR</t>
  </si>
  <si>
    <t>UED.ktoe.HR.MAE.MAE.GENERIC.MECH.ELEC</t>
  </si>
  <si>
    <t>UED.ktoe.HR.MAE.MAE.FINISHING.THERM.ELEC</t>
  </si>
  <si>
    <t>FUEL_EMI.ktCO2.HR.MAE.MAE.TOTAL.TOTAL.TOTAL</t>
  </si>
  <si>
    <t>FUEL_EMI.ktCO2.HR.MAE.MAE.LIGHT.GENERIC.ELEC</t>
  </si>
  <si>
    <t>FUEL_EMI.ktCO2.HR.MAE.MAE.AIRCOMP.GENERIC.ELEC</t>
  </si>
  <si>
    <t>FUEL_EMI.ktCO2.HR.MAE.MAE.MOTOR.GENERIC.ELEC</t>
  </si>
  <si>
    <t>FUEL_EMI.ktCO2.HR.MAE.MAE.FANS.GENERIC.ELEC</t>
  </si>
  <si>
    <t>FUEL_EMI.ktCO2.HR.MAE.MAE.LOW_ENTH.TOTAL.TOTAL</t>
  </si>
  <si>
    <t>FUEL_EMI.ktCO2.HR.MAE.MAE.LOW_ENTH.THERM.DIESEL_LIQBIO</t>
  </si>
  <si>
    <t>FUEL_EMI.ktCO2.HR.MAE.MAE.LOW_ENTH.THERM.NG_BIOGAS</t>
  </si>
  <si>
    <t>FUEL_EMI.ktCO2.HR.MAE.MAE.LOW_ENTH.THERM.SOLAR_GEO</t>
  </si>
  <si>
    <t>FUEL_EMI.ktCO2.HR.MAE.MAE.LOW_ENTH.HP.AMBIENT</t>
  </si>
  <si>
    <t>FUEL_EMI.ktCO2.HR.MAE.MAE.LOW_ENTH.THERM.ELEC</t>
  </si>
  <si>
    <t>FUEL_EMI.ktCO2.HR.MAE.MAE.FOUNDRY.THERM.TOTAL</t>
  </si>
  <si>
    <t>FUEL_EMI.ktCO2.HR.MAE.MAE.FOUNDRY.THERM.SOLIDS</t>
  </si>
  <si>
    <t>FUEL_EMI.ktCO2.HR.MAE.MAE.FOUNDRY.THERM.LPG</t>
  </si>
  <si>
    <t>FUEL_EMI.ktCO2.HR.MAE.MAE.FOUNDRY.THERM.DIESEL_LIQBIO</t>
  </si>
  <si>
    <t>FUEL_EMI.ktCO2.HR.MAE.MAE.FOUNDRY.THERM.RFO</t>
  </si>
  <si>
    <t>FUEL_EMI.ktCO2.HR.MAE.MAE.FOUNDRY.THERM.NG_BIOGAS</t>
  </si>
  <si>
    <t>FUEL_EMI.ktCO2.HR.MAE.MAE.FOUNDRY.ELEC.ELEC</t>
  </si>
  <si>
    <t>FUEL_EMI.ktCO2.HR.MAE.MAE.CONNECTION_THERM.THERM.NG_BIOGAS</t>
  </si>
  <si>
    <t>FUEL_EMI.ktCO2.HR.MAE.MAE.CONNECTION_ELEC.ELEC.ELEC</t>
  </si>
  <si>
    <t>FUEL_EMI.ktCO2.HR.MAE.MAE.HEAT_TREAT.THERM.TOTAL</t>
  </si>
  <si>
    <t>FUEL_EMI.ktCO2.HR.MAE.MAE.HEAT_TREAT.THERM.SOLIDS</t>
  </si>
  <si>
    <t>FUEL_EMI.ktCO2.HR.MAE.MAE.HEAT_TREAT.THERM.LPG</t>
  </si>
  <si>
    <t>FUEL_EMI.ktCO2.HR.MAE.MAE.HEAT_TREAT.THERM.DIESEL_LIQBIO</t>
  </si>
  <si>
    <t>FUEL_EMI.ktCO2.HR.MAE.MAE.HEAT_TREAT.THERM.RFO</t>
  </si>
  <si>
    <t>FUEL_EMI.ktCO2.HR.MAE.MAE.HEAT_TREAT.THERM.NG_BIOGAS</t>
  </si>
  <si>
    <t>FUEL_EMI.ktCO2.HR.MAE.MAE.HEAT_TREAT.ELEC.ELEC</t>
  </si>
  <si>
    <t>FUEL_EMI.ktCO2.HR.MAE.MAE.PROCESSING.TOTAL.TOTAL</t>
  </si>
  <si>
    <t>FUEL_EMI.ktCO2.HR.MAE.MAE.PROCESSING.STEAM.SOLIDS</t>
  </si>
  <si>
    <t>FUEL_EMI.ktCO2.HR.MAE.MAE.PROCESSING.STEAM.RFG</t>
  </si>
  <si>
    <t>FUEL_EMI.ktCO2.HR.MAE.MAE.PROCESSING.STEAM.LPG</t>
  </si>
  <si>
    <t>FUEL_EMI.ktCO2.HR.MAE.MAE.PROCESSING.STEAM.DIESEL_LIQBIO</t>
  </si>
  <si>
    <t>FUEL_EMI.ktCO2.HR.MAE.MAE.PROCESSING.STEAM.RFO</t>
  </si>
  <si>
    <t>FUEL_EMI.ktCO2.HR.MAE.MAE.PROCESSING.STEAM.OTHER</t>
  </si>
  <si>
    <t>FUEL_EMI.ktCO2.HR.MAE.MAE.PROCESSING.STEAM.NG_BIOGAS</t>
  </si>
  <si>
    <t>FUEL_EMI.ktCO2.HR.MAE.MAE.PROCESSING.STEAM.DERIVED</t>
  </si>
  <si>
    <t>FUEL_EMI.ktCO2.HR.MAE.MAE.PROCESSING.STEAM.BIOMASS_WASTE</t>
  </si>
  <si>
    <t>FUEL_EMI.ktCO2.HR.MAE.MAE.PROCESSING.STEAM.STEAM_DISTR</t>
  </si>
  <si>
    <t>FUEL_EMI.ktCO2.HR.MAE.MAE.GENERIC.MECH.ELEC</t>
  </si>
  <si>
    <t>FUEL_EMI.ktCO2.HR.MAE.MAE.FINISHING.THERM.ELEC</t>
  </si>
  <si>
    <t>VA.Meuro2015.HR.TEL.TEL</t>
  </si>
  <si>
    <t>OUTPUT.index.HR.TEL.TEL</t>
  </si>
  <si>
    <t>CAP.index.HR.TEL.TEL</t>
  </si>
  <si>
    <t>NEWCAP.index.HR.TEL.TEL</t>
  </si>
  <si>
    <t>FEC.ktoe.HR.TEL.TEL.TOTAL.TOTAL.TOTAL</t>
  </si>
  <si>
    <t>FEC.ktoe.HR.TEL.TEL.TOTAL.TOTAL.SOLIDS</t>
  </si>
  <si>
    <t>FEC.ktoe.HR.TEL.TEL.TOTAL.TOTAL.RFG</t>
  </si>
  <si>
    <t>FEC.ktoe.HR.TEL.TEL.TOTAL.TOTAL.LPG</t>
  </si>
  <si>
    <t>FEC.ktoe.HR.TEL.TEL.TOTAL.TOTAL.DIESEL</t>
  </si>
  <si>
    <t>FEC.ktoe.HR.TEL.TEL.TOTAL.TOTAL.RFO</t>
  </si>
  <si>
    <t>FEC.ktoe.HR.TEL.TEL.TOTAL.TOTAL.OTHER</t>
  </si>
  <si>
    <t>FEC.ktoe.HR.TEL.TEL.TOTAL.TOTAL.NG</t>
  </si>
  <si>
    <t>FEC.ktoe.HR.TEL.TEL.TOTAL.TOTAL.DERIVED</t>
  </si>
  <si>
    <t>FEC.ktoe.HR.TEL.TEL.TOTAL.TOTAL.BIOMASS_WASTE</t>
  </si>
  <si>
    <t>FEC.ktoe.HR.TEL.TEL.TOTAL.TOTAL.BIOGAS</t>
  </si>
  <si>
    <t>FEC.ktoe.HR.TEL.TEL.TOTAL.TOTAL.LIQBIO</t>
  </si>
  <si>
    <t>FEC.ktoe.HR.TEL.TEL.TOTAL.TOTAL.SOLAR</t>
  </si>
  <si>
    <t>FEC.ktoe.HR.TEL.TEL.TOTAL.TOTAL.GEO</t>
  </si>
  <si>
    <t>FEC.ktoe.HR.TEL.TEL.TOTAL.TOTAL.AMBIENT</t>
  </si>
  <si>
    <t>FEC.ktoe.HR.TEL.TEL.TOTAL.TOTAL.STEAM_DISTR</t>
  </si>
  <si>
    <t>FEC.ktoe.HR.TEL.TEL.TOTAL.TOTAL.ELEC</t>
  </si>
  <si>
    <t>FEC.ktoe.HR.TEL.TEL.LIGHT.GENERIC.ELEC</t>
  </si>
  <si>
    <t>FEC.ktoe.HR.TEL.TEL.AIRCOMP.GENERIC.ELEC</t>
  </si>
  <si>
    <t>FEC.ktoe.HR.TEL.TEL.MOTOR.GENERIC.ELEC</t>
  </si>
  <si>
    <t>FEC.ktoe.HR.TEL.TEL.FANS.GENERIC.ELEC</t>
  </si>
  <si>
    <t>FEC.ktoe.HR.TEL.TEL.LOW_ENTH.TOTAL.TOTAL</t>
  </si>
  <si>
    <t>FEC.ktoe.HR.TEL.TEL.LOW_ENTH.THERM.DIESEL_LIQBIO</t>
  </si>
  <si>
    <t>FEC.ktoe.HR.TEL.TEL.LOW_ENTH.THERM.NG_BIOGAS</t>
  </si>
  <si>
    <t>FEC.ktoe.HR.TEL.TEL.LOW_ENTH.THERM.SOLAR_GEO</t>
  </si>
  <si>
    <t>FEC.ktoe.HR.TEL.TEL.LOW_ENTH.HP.AMBIENT</t>
  </si>
  <si>
    <t>FEC.ktoe.HR.TEL.TEL.LOW_ENTH.THERM.ELEC</t>
  </si>
  <si>
    <t>Textiles: Pretreatment with steam</t>
  </si>
  <si>
    <t>FEC.ktoe.HR.TEL.TEL.PRETREAT.TOTAL.TOTAL</t>
  </si>
  <si>
    <t>FEC.ktoe.HR.TEL.TEL.PRETREAT.STEAM.SOLIDS</t>
  </si>
  <si>
    <t>FEC.ktoe.HR.TEL.TEL.PRETREAT.STEAM.RFG</t>
  </si>
  <si>
    <t>FEC.ktoe.HR.TEL.TEL.PRETREAT.STEAM.LPG</t>
  </si>
  <si>
    <t>FEC.ktoe.HR.TEL.TEL.PRETREAT.STEAM.DIESEL_LIQBIO</t>
  </si>
  <si>
    <t>FEC.ktoe.HR.TEL.TEL.PRETREAT.STEAM.RFO</t>
  </si>
  <si>
    <t>FEC.ktoe.HR.TEL.TEL.PRETREAT.STEAM.OTHER</t>
  </si>
  <si>
    <t>FEC.ktoe.HR.TEL.TEL.PRETREAT.STEAM.NG_BIOGAS</t>
  </si>
  <si>
    <t>FEC.ktoe.HR.TEL.TEL.PRETREAT.STEAM.DERIVED</t>
  </si>
  <si>
    <t>FEC.ktoe.HR.TEL.TEL.PRETREAT.STEAM.BIOMASS_WASTE</t>
  </si>
  <si>
    <t>FEC.ktoe.HR.TEL.TEL.PRETREAT.STEAM.STEAM_DISTR</t>
  </si>
  <si>
    <t>Textiles: Wet processing with steam</t>
  </si>
  <si>
    <t>FEC.ktoe.HR.TEL.TEL.PROCESSING.TOTAL.TOTAL</t>
  </si>
  <si>
    <t>FEC.ktoe.HR.TEL.TEL.PROCESSING.STEAM.SOLIDS</t>
  </si>
  <si>
    <t>FEC.ktoe.HR.TEL.TEL.PROCESSING.STEAM.RFG</t>
  </si>
  <si>
    <t>FEC.ktoe.HR.TEL.TEL.PROCESSING.STEAM.LPG</t>
  </si>
  <si>
    <t>FEC.ktoe.HR.TEL.TEL.PROCESSING.STEAM.DIESEL_LIQBIO</t>
  </si>
  <si>
    <t>FEC.ktoe.HR.TEL.TEL.PROCESSING.STEAM.RFO</t>
  </si>
  <si>
    <t>FEC.ktoe.HR.TEL.TEL.PROCESSING.STEAM.OTHER</t>
  </si>
  <si>
    <t>FEC.ktoe.HR.TEL.TEL.PROCESSING.STEAM.NG_BIOGAS</t>
  </si>
  <si>
    <t>FEC.ktoe.HR.TEL.TEL.PROCESSING.STEAM.DERIVED</t>
  </si>
  <si>
    <t>FEC.ktoe.HR.TEL.TEL.PROCESSING.STEAM.BIOMASS_WASTE</t>
  </si>
  <si>
    <t>FEC.ktoe.HR.TEL.TEL.PROCESSING.STEAM.STEAM_DISTR</t>
  </si>
  <si>
    <t>Textiles: Electric general machinery</t>
  </si>
  <si>
    <t>FEC.ktoe.HR.TEL.TEL.GENERIC.MECH.ELEC</t>
  </si>
  <si>
    <t>Textiles: Drying</t>
  </si>
  <si>
    <t>Textiles: Thermal drying</t>
  </si>
  <si>
    <t>FEC.ktoe.HR.TEL.TEL.DRYING.TOTAL.TOTAL</t>
  </si>
  <si>
    <t>FEC.ktoe.HR.TEL.TEL.DRYING.THERM.SOLIDS</t>
  </si>
  <si>
    <t>FEC.ktoe.HR.TEL.TEL.DRYING.THERM.LPG</t>
  </si>
  <si>
    <t>FEC.ktoe.HR.TEL.TEL.DRYING.THERM.DIESEL_LIQBIO</t>
  </si>
  <si>
    <t>FEC.ktoe.HR.TEL.TEL.DRYING.THERM.RFO</t>
  </si>
  <si>
    <t>FEC.ktoe.HR.TEL.TEL.DRYING.THERM.NG_BIOGAS</t>
  </si>
  <si>
    <t>Textiles: Steam drying</t>
  </si>
  <si>
    <t>FEC.ktoe.HR.TEL.TEL.DRYING_STEAM.TOTAL.TOTAL</t>
  </si>
  <si>
    <t>FEC.ktoe.HR.TEL.TEL.DRYING_STEAM.STEAM.SOLIDS</t>
  </si>
  <si>
    <t>FEC.ktoe.HR.TEL.TEL.DRYING_STEAM.STEAM.RFG</t>
  </si>
  <si>
    <t>FEC.ktoe.HR.TEL.TEL.DRYING_STEAM.STEAM.LPG</t>
  </si>
  <si>
    <t>FEC.ktoe.HR.TEL.TEL.DRYING_STEAM.STEAM.DIESEL_LIQBIO</t>
  </si>
  <si>
    <t>FEC.ktoe.HR.TEL.TEL.DRYING_STEAM.STEAM.RFO</t>
  </si>
  <si>
    <t>FEC.ktoe.HR.TEL.TEL.DRYING_STEAM.STEAM.OTHER</t>
  </si>
  <si>
    <t>FEC.ktoe.HR.TEL.TEL.DRYING_STEAM.STEAM.NG_BIOGAS</t>
  </si>
  <si>
    <t>FEC.ktoe.HR.TEL.TEL.DRYING_STEAM.STEAM.DERIVED</t>
  </si>
  <si>
    <t>FEC.ktoe.HR.TEL.TEL.DRYING_STEAM.STEAM.BIOMASS_WASTE</t>
  </si>
  <si>
    <t>FEC.ktoe.HR.TEL.TEL.DRYING_STEAM.STEAM.STEAM_DISTR</t>
  </si>
  <si>
    <t>Textiles: Electric drying</t>
  </si>
  <si>
    <t>FEC.ktoe.HR.TEL.TEL.DRYING_ELEC.ELEC.ELEC</t>
  </si>
  <si>
    <t>Textiles: Microwave drying</t>
  </si>
  <si>
    <t>FEC.ktoe.HR.TEL.TEL.DRYING_MICROW.MICROW.ELEC</t>
  </si>
  <si>
    <t>Textiles: Finishing Electric</t>
  </si>
  <si>
    <t>FEC.ktoe.HR.TEL.TEL.FINISHING.THERM.ELEC</t>
  </si>
  <si>
    <t>UED.ktoe.HR.TEL.TEL.TOTAL.TOTAL.TOTAL</t>
  </si>
  <si>
    <t>UED.ktoe.HR.TEL.TEL.LIGHT.GENERIC.ELEC</t>
  </si>
  <si>
    <t>UED.ktoe.HR.TEL.TEL.AIRCOMP.GENERIC.ELEC</t>
  </si>
  <si>
    <t>UED.ktoe.HR.TEL.TEL.MOTOR.GENERIC.ELEC</t>
  </si>
  <si>
    <t>UED.ktoe.HR.TEL.TEL.FANS.GENERIC.ELEC</t>
  </si>
  <si>
    <t>UED.ktoe.HR.TEL.TEL.LOW_ENTH.TOTAL.TOTAL</t>
  </si>
  <si>
    <t>UED.ktoe.HR.TEL.TEL.LOW_ENTH.THERM.DIESEL_LIQBIO</t>
  </si>
  <si>
    <t>UED.ktoe.HR.TEL.TEL.LOW_ENTH.THERM.NG_BIOGAS</t>
  </si>
  <si>
    <t>UED.ktoe.HR.TEL.TEL.LOW_ENTH.THERM.SOLAR_GEO</t>
  </si>
  <si>
    <t>UED.ktoe.HR.TEL.TEL.LOW_ENTH.HP.AMBIENT</t>
  </si>
  <si>
    <t>UED.ktoe.HR.TEL.TEL.LOW_ENTH.THERM.ELEC</t>
  </si>
  <si>
    <t>UED.ktoe.HR.TEL.TEL.PRETREAT.TOTAL.TOTAL</t>
  </si>
  <si>
    <t>UED.ktoe.HR.TEL.TEL.PRETREAT.STEAM.SOLIDS</t>
  </si>
  <si>
    <t>UED.ktoe.HR.TEL.TEL.PRETREAT.STEAM.RFG</t>
  </si>
  <si>
    <t>UED.ktoe.HR.TEL.TEL.PRETREAT.STEAM.LPG</t>
  </si>
  <si>
    <t>UED.ktoe.HR.TEL.TEL.PRETREAT.STEAM.DIESEL_LIQBIO</t>
  </si>
  <si>
    <t>UED.ktoe.HR.TEL.TEL.PRETREAT.STEAM.RFO</t>
  </si>
  <si>
    <t>UED.ktoe.HR.TEL.TEL.PRETREAT.STEAM.OTHER</t>
  </si>
  <si>
    <t>UED.ktoe.HR.TEL.TEL.PRETREAT.STEAM.NG_BIOGAS</t>
  </si>
  <si>
    <t>UED.ktoe.HR.TEL.TEL.PRETREAT.STEAM.DERIVED</t>
  </si>
  <si>
    <t>UED.ktoe.HR.TEL.TEL.PRETREAT.STEAM.BIOMASS_WASTE</t>
  </si>
  <si>
    <t>UED.ktoe.HR.TEL.TEL.PRETREAT.STEAM.STEAM_DISTR</t>
  </si>
  <si>
    <t>UED.ktoe.HR.TEL.TEL.PROCESSING.TOTAL.TOTAL</t>
  </si>
  <si>
    <t>UED.ktoe.HR.TEL.TEL.PROCESSING.STEAM.SOLIDS</t>
  </si>
  <si>
    <t>UED.ktoe.HR.TEL.TEL.PROCESSING.STEAM.RFG</t>
  </si>
  <si>
    <t>UED.ktoe.HR.TEL.TEL.PROCESSING.STEAM.LPG</t>
  </si>
  <si>
    <t>UED.ktoe.HR.TEL.TEL.PROCESSING.STEAM.DIESEL_LIQBIO</t>
  </si>
  <si>
    <t>UED.ktoe.HR.TEL.TEL.PROCESSING.STEAM.RFO</t>
  </si>
  <si>
    <t>UED.ktoe.HR.TEL.TEL.PROCESSING.STEAM.OTHER</t>
  </si>
  <si>
    <t>UED.ktoe.HR.TEL.TEL.PROCESSING.STEAM.NG_BIOGAS</t>
  </si>
  <si>
    <t>UED.ktoe.HR.TEL.TEL.PROCESSING.STEAM.DERIVED</t>
  </si>
  <si>
    <t>UED.ktoe.HR.TEL.TEL.PROCESSING.STEAM.BIOMASS_WASTE</t>
  </si>
  <si>
    <t>UED.ktoe.HR.TEL.TEL.PROCESSING.STEAM.STEAM_DISTR</t>
  </si>
  <si>
    <t>UED.ktoe.HR.TEL.TEL.GENERIC.MECH.ELEC</t>
  </si>
  <si>
    <t>UED.ktoe.HR.TEL.TEL.DRYING.TOTAL.TOTAL</t>
  </si>
  <si>
    <t>UED.ktoe.HR.TEL.TEL.DRYING.THERM.SOLIDS</t>
  </si>
  <si>
    <t>UED.ktoe.HR.TEL.TEL.DRYING.THERM.LPG</t>
  </si>
  <si>
    <t>UED.ktoe.HR.TEL.TEL.DRYING.THERM.DIESEL_LIQBIO</t>
  </si>
  <si>
    <t>UED.ktoe.HR.TEL.TEL.DRYING.THERM.RFO</t>
  </si>
  <si>
    <t>UED.ktoe.HR.TEL.TEL.DRYING.THERM.NG_BIOGAS</t>
  </si>
  <si>
    <t>UED.ktoe.HR.TEL.TEL.DRYING_STEAM.TOTAL.TOTAL</t>
  </si>
  <si>
    <t>UED.ktoe.HR.TEL.TEL.DRYING_STEAM.STEAM.SOLIDS</t>
  </si>
  <si>
    <t>UED.ktoe.HR.TEL.TEL.DRYING_STEAM.STEAM.RFG</t>
  </si>
  <si>
    <t>UED.ktoe.HR.TEL.TEL.DRYING_STEAM.STEAM.LPG</t>
  </si>
  <si>
    <t>UED.ktoe.HR.TEL.TEL.DRYING_STEAM.STEAM.DIESEL_LIQBIO</t>
  </si>
  <si>
    <t>UED.ktoe.HR.TEL.TEL.DRYING_STEAM.STEAM.RFO</t>
  </si>
  <si>
    <t>UED.ktoe.HR.TEL.TEL.DRYING_STEAM.STEAM.OTHER</t>
  </si>
  <si>
    <t>UED.ktoe.HR.TEL.TEL.DRYING_STEAM.STEAM.NG_BIOGAS</t>
  </si>
  <si>
    <t>UED.ktoe.HR.TEL.TEL.DRYING_STEAM.STEAM.DERIVED</t>
  </si>
  <si>
    <t>UED.ktoe.HR.TEL.TEL.DRYING_STEAM.STEAM.BIOMASS_WASTE</t>
  </si>
  <si>
    <t>UED.ktoe.HR.TEL.TEL.DRYING_STEAM.STEAM.STEAM_DISTR</t>
  </si>
  <si>
    <t>UED.ktoe.HR.TEL.TEL.DRYING_ELEC.ELEC.ELEC</t>
  </si>
  <si>
    <t>UED.ktoe.HR.TEL.TEL.DRYING_MICROW.MICROW.ELEC</t>
  </si>
  <si>
    <t>UED.ktoe.HR.TEL.TEL.FINISHING.THERM.ELEC</t>
  </si>
  <si>
    <t>FUEL_EMI.ktCO2.HR.TEL.TEL.TOTAL.TOTAL.TOTAL</t>
  </si>
  <si>
    <t>FUEL_EMI.ktCO2.HR.TEL.TEL.LIGHT.GENERIC.ELEC</t>
  </si>
  <si>
    <t>FUEL_EMI.ktCO2.HR.TEL.TEL.AIRCOMP.GENERIC.ELEC</t>
  </si>
  <si>
    <t>FUEL_EMI.ktCO2.HR.TEL.TEL.MOTOR.GENERIC.ELEC</t>
  </si>
  <si>
    <t>FUEL_EMI.ktCO2.HR.TEL.TEL.FANS.GENERIC.ELEC</t>
  </si>
  <si>
    <t>FUEL_EMI.ktCO2.HR.TEL.TEL.LOW_ENTH.TOTAL.TOTAL</t>
  </si>
  <si>
    <t>FUEL_EMI.ktCO2.HR.TEL.TEL.LOW_ENTH.THERM.DIESEL_LIQBIO</t>
  </si>
  <si>
    <t>FUEL_EMI.ktCO2.HR.TEL.TEL.LOW_ENTH.THERM.NG_BIOGAS</t>
  </si>
  <si>
    <t>FUEL_EMI.ktCO2.HR.TEL.TEL.LOW_ENTH.THERM.SOLAR_GEO</t>
  </si>
  <si>
    <t>FUEL_EMI.ktCO2.HR.TEL.TEL.LOW_ENTH.HP.AMBIENT</t>
  </si>
  <si>
    <t>FUEL_EMI.ktCO2.HR.TEL.TEL.LOW_ENTH.THERM.ELEC</t>
  </si>
  <si>
    <t>FUEL_EMI.ktCO2.HR.TEL.TEL.PRETREAT.TOTAL.TOTAL</t>
  </si>
  <si>
    <t>FUEL_EMI.ktCO2.HR.TEL.TEL.PRETREAT.STEAM.SOLIDS</t>
  </si>
  <si>
    <t>FUEL_EMI.ktCO2.HR.TEL.TEL.PRETREAT.STEAM.RFG</t>
  </si>
  <si>
    <t>FUEL_EMI.ktCO2.HR.TEL.TEL.PRETREAT.STEAM.LPG</t>
  </si>
  <si>
    <t>FUEL_EMI.ktCO2.HR.TEL.TEL.PRETREAT.STEAM.DIESEL_LIQBIO</t>
  </si>
  <si>
    <t>FUEL_EMI.ktCO2.HR.TEL.TEL.PRETREAT.STEAM.RFO</t>
  </si>
  <si>
    <t>FUEL_EMI.ktCO2.HR.TEL.TEL.PRETREAT.STEAM.OTHER</t>
  </si>
  <si>
    <t>FUEL_EMI.ktCO2.HR.TEL.TEL.PRETREAT.STEAM.NG_BIOGAS</t>
  </si>
  <si>
    <t>FUEL_EMI.ktCO2.HR.TEL.TEL.PRETREAT.STEAM.DERIVED</t>
  </si>
  <si>
    <t>FUEL_EMI.ktCO2.HR.TEL.TEL.PRETREAT.STEAM.BIOMASS_WASTE</t>
  </si>
  <si>
    <t>FUEL_EMI.ktCO2.HR.TEL.TEL.PRETREAT.STEAM.STEAM_DISTR</t>
  </si>
  <si>
    <t>FUEL_EMI.ktCO2.HR.TEL.TEL.PROCESSING.TOTAL.TOTAL</t>
  </si>
  <si>
    <t>FUEL_EMI.ktCO2.HR.TEL.TEL.PROCESSING.STEAM.SOLIDS</t>
  </si>
  <si>
    <t>FUEL_EMI.ktCO2.HR.TEL.TEL.PROCESSING.STEAM.RFG</t>
  </si>
  <si>
    <t>FUEL_EMI.ktCO2.HR.TEL.TEL.PROCESSING.STEAM.LPG</t>
  </si>
  <si>
    <t>FUEL_EMI.ktCO2.HR.TEL.TEL.PROCESSING.STEAM.DIESEL_LIQBIO</t>
  </si>
  <si>
    <t>FUEL_EMI.ktCO2.HR.TEL.TEL.PROCESSING.STEAM.RFO</t>
  </si>
  <si>
    <t>FUEL_EMI.ktCO2.HR.TEL.TEL.PROCESSING.STEAM.OTHER</t>
  </si>
  <si>
    <t>FUEL_EMI.ktCO2.HR.TEL.TEL.PROCESSING.STEAM.NG_BIOGAS</t>
  </si>
  <si>
    <t>FUEL_EMI.ktCO2.HR.TEL.TEL.PROCESSING.STEAM.DERIVED</t>
  </si>
  <si>
    <t>FUEL_EMI.ktCO2.HR.TEL.TEL.PROCESSING.STEAM.BIOMASS_WASTE</t>
  </si>
  <si>
    <t>FUEL_EMI.ktCO2.HR.TEL.TEL.PROCESSING.STEAM.STEAM_DISTR</t>
  </si>
  <si>
    <t>FUEL_EMI.ktCO2.HR.TEL.TEL.GENERIC.MECH.ELEC</t>
  </si>
  <si>
    <t>FUEL_EMI.ktCO2.HR.TEL.TEL.DRYING.TOTAL.TOTAL</t>
  </si>
  <si>
    <t>FUEL_EMI.ktCO2.HR.TEL.TEL.DRYING.THERM.SOLIDS</t>
  </si>
  <si>
    <t>FUEL_EMI.ktCO2.HR.TEL.TEL.DRYING.THERM.LPG</t>
  </si>
  <si>
    <t>FUEL_EMI.ktCO2.HR.TEL.TEL.DRYING.THERM.DIESEL_LIQBIO</t>
  </si>
  <si>
    <t>FUEL_EMI.ktCO2.HR.TEL.TEL.DRYING.THERM.RFO</t>
  </si>
  <si>
    <t>FUEL_EMI.ktCO2.HR.TEL.TEL.DRYING.THERM.NG_BIOGAS</t>
  </si>
  <si>
    <t>FUEL_EMI.ktCO2.HR.TEL.TEL.DRYING_STEAM.TOTAL.TOTAL</t>
  </si>
  <si>
    <t>FUEL_EMI.ktCO2.HR.TEL.TEL.DRYING_STEAM.STEAM.SOLIDS</t>
  </si>
  <si>
    <t>FUEL_EMI.ktCO2.HR.TEL.TEL.DRYING_STEAM.STEAM.RFG</t>
  </si>
  <si>
    <t>FUEL_EMI.ktCO2.HR.TEL.TEL.DRYING_STEAM.STEAM.LPG</t>
  </si>
  <si>
    <t>FUEL_EMI.ktCO2.HR.TEL.TEL.DRYING_STEAM.STEAM.DIESEL_LIQBIO</t>
  </si>
  <si>
    <t>FUEL_EMI.ktCO2.HR.TEL.TEL.DRYING_STEAM.STEAM.RFO</t>
  </si>
  <si>
    <t>FUEL_EMI.ktCO2.HR.TEL.TEL.DRYING_STEAM.STEAM.OTHER</t>
  </si>
  <si>
    <t>FUEL_EMI.ktCO2.HR.TEL.TEL.DRYING_STEAM.STEAM.NG_BIOGAS</t>
  </si>
  <si>
    <t>FUEL_EMI.ktCO2.HR.TEL.TEL.DRYING_STEAM.STEAM.DERIVED</t>
  </si>
  <si>
    <t>FUEL_EMI.ktCO2.HR.TEL.TEL.DRYING_STEAM.STEAM.BIOMASS_WASTE</t>
  </si>
  <si>
    <t>FUEL_EMI.ktCO2.HR.TEL.TEL.DRYING_STEAM.STEAM.STEAM_DISTR</t>
  </si>
  <si>
    <t>FUEL_EMI.ktCO2.HR.TEL.TEL.DRYING_ELEC.ELEC.ELEC</t>
  </si>
  <si>
    <t>FUEL_EMI.ktCO2.HR.TEL.TEL.DRYING_MICROW.MICROW.ELEC</t>
  </si>
  <si>
    <t>FUEL_EMI.ktCO2.HR.TEL.TEL.FINISHING.THERM.ELEC</t>
  </si>
  <si>
    <t>VA.Meuro2015.HR.WWP.WWP</t>
  </si>
  <si>
    <t>OUTPUT.index.HR.WWP.WWP</t>
  </si>
  <si>
    <t>CAP.index.HR.WWP.WWP</t>
  </si>
  <si>
    <t>NEWCAP.index.HR.WWP.WWP</t>
  </si>
  <si>
    <t>FEC.ktoe.HR.WWP.WWP.TOTAL.TOTAL.TOTAL</t>
  </si>
  <si>
    <t>FEC.ktoe.HR.WWP.WWP.TOTAL.TOTAL.SOLIDS</t>
  </si>
  <si>
    <t>FEC.ktoe.HR.WWP.WWP.TOTAL.TOTAL.RFG</t>
  </si>
  <si>
    <t>FEC.ktoe.HR.WWP.WWP.TOTAL.TOTAL.LPG</t>
  </si>
  <si>
    <t>FEC.ktoe.HR.WWP.WWP.TOTAL.TOTAL.DIESEL</t>
  </si>
  <si>
    <t>FEC.ktoe.HR.WWP.WWP.TOTAL.TOTAL.RFO</t>
  </si>
  <si>
    <t>FEC.ktoe.HR.WWP.WWP.TOTAL.TOTAL.OTHER</t>
  </si>
  <si>
    <t>FEC.ktoe.HR.WWP.WWP.TOTAL.TOTAL.NG</t>
  </si>
  <si>
    <t>FEC.ktoe.HR.WWP.WWP.TOTAL.TOTAL.DERIVED</t>
  </si>
  <si>
    <t>FEC.ktoe.HR.WWP.WWP.TOTAL.TOTAL.BIOMASS_WASTE</t>
  </si>
  <si>
    <t>FEC.ktoe.HR.WWP.WWP.TOTAL.TOTAL.BIOGAS</t>
  </si>
  <si>
    <t>FEC.ktoe.HR.WWP.WWP.TOTAL.TOTAL.LIQBIO</t>
  </si>
  <si>
    <t>FEC.ktoe.HR.WWP.WWP.TOTAL.TOTAL.SOLAR</t>
  </si>
  <si>
    <t>FEC.ktoe.HR.WWP.WWP.TOTAL.TOTAL.GEO</t>
  </si>
  <si>
    <t>FEC.ktoe.HR.WWP.WWP.TOTAL.TOTAL.AMBIENT</t>
  </si>
  <si>
    <t>FEC.ktoe.HR.WWP.WWP.TOTAL.TOTAL.STEAM_DISTR</t>
  </si>
  <si>
    <t>FEC.ktoe.HR.WWP.WWP.TOTAL.TOTAL.ELEC</t>
  </si>
  <si>
    <t>FEC.ktoe.HR.WWP.WWP.LIGHT.GENERIC.ELEC</t>
  </si>
  <si>
    <t>FEC.ktoe.HR.WWP.WWP.AIRCOMP.GENERIC.ELEC</t>
  </si>
  <si>
    <t>FEC.ktoe.HR.WWP.WWP.MOTOR.GENERIC.ELEC</t>
  </si>
  <si>
    <t>FEC.ktoe.HR.WWP.WWP.FANS.GENERIC.ELEC</t>
  </si>
  <si>
    <t>FEC.ktoe.HR.WWP.WWP.LOW_ENTH.TOTAL.TOTAL</t>
  </si>
  <si>
    <t>FEC.ktoe.HR.WWP.WWP.LOW_ENTH.THERM.DIESEL_LIQBIO</t>
  </si>
  <si>
    <t>FEC.ktoe.HR.WWP.WWP.LOW_ENTH.THERM.NG_BIOGAS</t>
  </si>
  <si>
    <t>FEC.ktoe.HR.WWP.WWP.LOW_ENTH.THERM.SOLAR_GEO</t>
  </si>
  <si>
    <t>FEC.ktoe.HR.WWP.WWP.LOW_ENTH.HP.AMBIENT</t>
  </si>
  <si>
    <t>FEC.ktoe.HR.WWP.WWP.LOW_ENTH.THERM.ELEC</t>
  </si>
  <si>
    <t>Wood: Specific processes with steam</t>
  </si>
  <si>
    <t>FEC.ktoe.HR.WWP.WWP.PROCESSING.TOTAL.TOTAL</t>
  </si>
  <si>
    <t>FEC.ktoe.HR.WWP.WWP.PROCESSING.STEAM.SOLIDS</t>
  </si>
  <si>
    <t>FEC.ktoe.HR.WWP.WWP.PROCESSING.STEAM.RFG</t>
  </si>
  <si>
    <t>FEC.ktoe.HR.WWP.WWP.PROCESSING.STEAM.LPG</t>
  </si>
  <si>
    <t>FEC.ktoe.HR.WWP.WWP.PROCESSING.STEAM.DIESEL_LIQBIO</t>
  </si>
  <si>
    <t>FEC.ktoe.HR.WWP.WWP.PROCESSING.STEAM.RFO</t>
  </si>
  <si>
    <t>FEC.ktoe.HR.WWP.WWP.PROCESSING.STEAM.OTHER</t>
  </si>
  <si>
    <t>FEC.ktoe.HR.WWP.WWP.PROCESSING.STEAM.NG_BIOGAS</t>
  </si>
  <si>
    <t>FEC.ktoe.HR.WWP.WWP.PROCESSING.STEAM.DERIVED</t>
  </si>
  <si>
    <t>FEC.ktoe.HR.WWP.WWP.PROCESSING.STEAM.BIOMASS_WASTE</t>
  </si>
  <si>
    <t>FEC.ktoe.HR.WWP.WWP.PROCESSING.STEAM.STEAM_DISTR</t>
  </si>
  <si>
    <t>Wood: Electric mechanical processes</t>
  </si>
  <si>
    <t>FEC.ktoe.HR.WWP.WWP.GENERIC.MECH.ELEC</t>
  </si>
  <si>
    <t>Wood: Drying</t>
  </si>
  <si>
    <t>Wood: Thermal drying</t>
  </si>
  <si>
    <t>FEC.ktoe.HR.WWP.WWP.DRYING.TOTAL.TOTAL</t>
  </si>
  <si>
    <t>FEC.ktoe.HR.WWP.WWP.DRYING.THERM.SOLIDS</t>
  </si>
  <si>
    <t>FEC.ktoe.HR.WWP.WWP.DRYING.THERM.LPG</t>
  </si>
  <si>
    <t>FEC.ktoe.HR.WWP.WWP.DRYING.THERM.DIESEL_LIQBIO</t>
  </si>
  <si>
    <t>FEC.ktoe.HR.WWP.WWP.DRYING.THERM.RFO</t>
  </si>
  <si>
    <t>FEC.ktoe.HR.WWP.WWP.DRYING.THERM.NG_BIOGAS</t>
  </si>
  <si>
    <t>Wood: Steam drying</t>
  </si>
  <si>
    <t>FEC.ktoe.HR.WWP.WWP.DRYING_STEAM.TOTAL.TOTAL</t>
  </si>
  <si>
    <t>FEC.ktoe.HR.WWP.WWP.DRYING_STEAM.STEAM.SOLIDS</t>
  </si>
  <si>
    <t>FEC.ktoe.HR.WWP.WWP.DRYING_STEAM.STEAM.RFG</t>
  </si>
  <si>
    <t>FEC.ktoe.HR.WWP.WWP.DRYING_STEAM.STEAM.LPG</t>
  </si>
  <si>
    <t>FEC.ktoe.HR.WWP.WWP.DRYING_STEAM.STEAM.DIESEL_LIQBIO</t>
  </si>
  <si>
    <t>FEC.ktoe.HR.WWP.WWP.DRYING_STEAM.STEAM.RFO</t>
  </si>
  <si>
    <t>FEC.ktoe.HR.WWP.WWP.DRYING_STEAM.STEAM.OTHER</t>
  </si>
  <si>
    <t>FEC.ktoe.HR.WWP.WWP.DRYING_STEAM.STEAM.NG_BIOGAS</t>
  </si>
  <si>
    <t>FEC.ktoe.HR.WWP.WWP.DRYING_STEAM.STEAM.DERIVED</t>
  </si>
  <si>
    <t>FEC.ktoe.HR.WWP.WWP.DRYING_STEAM.STEAM.BIOMASS_WASTE</t>
  </si>
  <si>
    <t>FEC.ktoe.HR.WWP.WWP.DRYING_STEAM.STEAM.STEAM_DISTR</t>
  </si>
  <si>
    <t>Wood: Electric drying</t>
  </si>
  <si>
    <t>FEC.ktoe.HR.WWP.WWP.DRYING_ELEC.ELEC.ELEC</t>
  </si>
  <si>
    <t>Wood: Microwave drying</t>
  </si>
  <si>
    <t>FEC.ktoe.HR.WWP.WWP.DRYING_MICROW.MICROW.ELEC</t>
  </si>
  <si>
    <t>Wood: Finishing Electric</t>
  </si>
  <si>
    <t>FEC.ktoe.HR.WWP.WWP.FINISHING.ELEC.ELEC</t>
  </si>
  <si>
    <t>UED.ktoe.HR.WWP.WWP.TOTAL.TOTAL.TOTAL</t>
  </si>
  <si>
    <t>UED.ktoe.HR.WWP.WWP.LIGHT.GENERIC.ELEC</t>
  </si>
  <si>
    <t>UED.ktoe.HR.WWP.WWP.AIRCOMP.GENERIC.ELEC</t>
  </si>
  <si>
    <t>UED.ktoe.HR.WWP.WWP.MOTOR.GENERIC.ELEC</t>
  </si>
  <si>
    <t>UED.ktoe.HR.WWP.WWP.FANS.GENERIC.ELEC</t>
  </si>
  <si>
    <t>UED.ktoe.HR.WWP.WWP.LOW_ENTH.TOTAL.TOTAL</t>
  </si>
  <si>
    <t>UED.ktoe.HR.WWP.WWP.LOW_ENTH.THERM.DIESEL_LIQBIO</t>
  </si>
  <si>
    <t>UED.ktoe.HR.WWP.WWP.LOW_ENTH.THERM.NG_BIOGAS</t>
  </si>
  <si>
    <t>UED.ktoe.HR.WWP.WWP.LOW_ENTH.THERM.SOLAR_GEO</t>
  </si>
  <si>
    <t>UED.ktoe.HR.WWP.WWP.LOW_ENTH.HP.AMBIENT</t>
  </si>
  <si>
    <t>UED.ktoe.HR.WWP.WWP.LOW_ENTH.THERM.ELEC</t>
  </si>
  <si>
    <t>UED.ktoe.HR.WWP.WWP.PROCESSING.TOTAL.TOTAL</t>
  </si>
  <si>
    <t>UED.ktoe.HR.WWP.WWP.PROCESSING.STEAM.SOLIDS</t>
  </si>
  <si>
    <t>UED.ktoe.HR.WWP.WWP.PROCESSING.STEAM.RFG</t>
  </si>
  <si>
    <t>UED.ktoe.HR.WWP.WWP.PROCESSING.STEAM.LPG</t>
  </si>
  <si>
    <t>UED.ktoe.HR.WWP.WWP.PROCESSING.STEAM.DIESEL_LIQBIO</t>
  </si>
  <si>
    <t>UED.ktoe.HR.WWP.WWP.PROCESSING.STEAM.RFO</t>
  </si>
  <si>
    <t>UED.ktoe.HR.WWP.WWP.PROCESSING.STEAM.OTHER</t>
  </si>
  <si>
    <t>UED.ktoe.HR.WWP.WWP.PROCESSING.STEAM.NG_BIOGAS</t>
  </si>
  <si>
    <t>UED.ktoe.HR.WWP.WWP.PROCESSING.STEAM.DERIVED</t>
  </si>
  <si>
    <t>UED.ktoe.HR.WWP.WWP.PROCESSING.STEAM.BIOMASS_WASTE</t>
  </si>
  <si>
    <t>UED.ktoe.HR.WWP.WWP.PROCESSING.STEAM.STEAM_DISTR</t>
  </si>
  <si>
    <t>UED.ktoe.HR.WWP.WWP.GENERIC.MECH.ELEC</t>
  </si>
  <si>
    <t>UED.ktoe.HR.WWP.WWP.DRYING.TOTAL.TOTAL</t>
  </si>
  <si>
    <t>UED.ktoe.HR.WWP.WWP.DRYING.THERM.SOLIDS</t>
  </si>
  <si>
    <t>UED.ktoe.HR.WWP.WWP.DRYING.THERM.LPG</t>
  </si>
  <si>
    <t>UED.ktoe.HR.WWP.WWP.DRYING.THERM.DIESEL_LIQBIO</t>
  </si>
  <si>
    <t>UED.ktoe.HR.WWP.WWP.DRYING.THERM.RFO</t>
  </si>
  <si>
    <t>UED.ktoe.HR.WWP.WWP.DRYING.THERM.NG_BIOGAS</t>
  </si>
  <si>
    <t>UED.ktoe.HR.WWP.WWP.DRYING_STEAM.TOTAL.TOTAL</t>
  </si>
  <si>
    <t>UED.ktoe.HR.WWP.WWP.DRYING_STEAM.STEAM.SOLIDS</t>
  </si>
  <si>
    <t>UED.ktoe.HR.WWP.WWP.DRYING_STEAM.STEAM.RFG</t>
  </si>
  <si>
    <t>UED.ktoe.HR.WWP.WWP.DRYING_STEAM.STEAM.LPG</t>
  </si>
  <si>
    <t>UED.ktoe.HR.WWP.WWP.DRYING_STEAM.STEAM.DIESEL_LIQBIO</t>
  </si>
  <si>
    <t>UED.ktoe.HR.WWP.WWP.DRYING_STEAM.STEAM.RFO</t>
  </si>
  <si>
    <t>UED.ktoe.HR.WWP.WWP.DRYING_STEAM.STEAM.OTHER</t>
  </si>
  <si>
    <t>UED.ktoe.HR.WWP.WWP.DRYING_STEAM.STEAM.NG_BIOGAS</t>
  </si>
  <si>
    <t>UED.ktoe.HR.WWP.WWP.DRYING_STEAM.STEAM.DERIVED</t>
  </si>
  <si>
    <t>UED.ktoe.HR.WWP.WWP.DRYING_STEAM.STEAM.BIOMASS_WASTE</t>
  </si>
  <si>
    <t>UED.ktoe.HR.WWP.WWP.DRYING_STEAM.STEAM.STEAM_DISTR</t>
  </si>
  <si>
    <t>UED.ktoe.HR.WWP.WWP.DRYING_ELEC.ELEC.ELEC</t>
  </si>
  <si>
    <t>UED.ktoe.HR.WWP.WWP.DRYING_MICROW.MICROW.ELEC</t>
  </si>
  <si>
    <t>UED.ktoe.HR.WWP.WWP.FINISHING.ELEC.ELEC</t>
  </si>
  <si>
    <t>FUEL_EMI.ktCO2.HR.WWP.WWP.TOTAL.TOTAL.TOTAL</t>
  </si>
  <si>
    <t>FUEL_EMI.ktCO2.HR.WWP.WWP.LIGHT.GENERIC.ELEC</t>
  </si>
  <si>
    <t>FUEL_EMI.ktCO2.HR.WWP.WWP.AIRCOMP.GENERIC.ELEC</t>
  </si>
  <si>
    <t>FUEL_EMI.ktCO2.HR.WWP.WWP.MOTOR.GENERIC.ELEC</t>
  </si>
  <si>
    <t>FUEL_EMI.ktCO2.HR.WWP.WWP.FANS.GENERIC.ELEC</t>
  </si>
  <si>
    <t>FUEL_EMI.ktCO2.HR.WWP.WWP.LOW_ENTH.TOTAL.TOTAL</t>
  </si>
  <si>
    <t>FUEL_EMI.ktCO2.HR.WWP.WWP.LOW_ENTH.THERM.DIESEL_LIQBIO</t>
  </si>
  <si>
    <t>FUEL_EMI.ktCO2.HR.WWP.WWP.LOW_ENTH.THERM.NG_BIOGAS</t>
  </si>
  <si>
    <t>FUEL_EMI.ktCO2.HR.WWP.WWP.LOW_ENTH.THERM.SOLAR_GEO</t>
  </si>
  <si>
    <t>FUEL_EMI.ktCO2.HR.WWP.WWP.LOW_ENTH.HP.AMBIENT</t>
  </si>
  <si>
    <t>FUEL_EMI.ktCO2.HR.WWP.WWP.LOW_ENTH.THERM.ELEC</t>
  </si>
  <si>
    <t>FUEL_EMI.ktCO2.HR.WWP.WWP.PROCESSING.TOTAL.TOTAL</t>
  </si>
  <si>
    <t>FUEL_EMI.ktCO2.HR.WWP.WWP.PROCESSING.STEAM.SOLIDS</t>
  </si>
  <si>
    <t>FUEL_EMI.ktCO2.HR.WWP.WWP.PROCESSING.STEAM.RFG</t>
  </si>
  <si>
    <t>FUEL_EMI.ktCO2.HR.WWP.WWP.PROCESSING.STEAM.LPG</t>
  </si>
  <si>
    <t>FUEL_EMI.ktCO2.HR.WWP.WWP.PROCESSING.STEAM.DIESEL_LIQBIO</t>
  </si>
  <si>
    <t>FUEL_EMI.ktCO2.HR.WWP.WWP.PROCESSING.STEAM.RFO</t>
  </si>
  <si>
    <t>FUEL_EMI.ktCO2.HR.WWP.WWP.PROCESSING.STEAM.OTHER</t>
  </si>
  <si>
    <t>FUEL_EMI.ktCO2.HR.WWP.WWP.PROCESSING.STEAM.NG_BIOGAS</t>
  </si>
  <si>
    <t>FUEL_EMI.ktCO2.HR.WWP.WWP.PROCESSING.STEAM.DERIVED</t>
  </si>
  <si>
    <t>FUEL_EMI.ktCO2.HR.WWP.WWP.PROCESSING.STEAM.BIOMASS_WASTE</t>
  </si>
  <si>
    <t>FUEL_EMI.ktCO2.HR.WWP.WWP.PROCESSING.STEAM.STEAM_DISTR</t>
  </si>
  <si>
    <t>FUEL_EMI.ktCO2.HR.WWP.WWP.GENERIC.MECH.ELEC</t>
  </si>
  <si>
    <t>FUEL_EMI.ktCO2.HR.WWP.WWP.DRYING.TOTAL.TOTAL</t>
  </si>
  <si>
    <t>FUEL_EMI.ktCO2.HR.WWP.WWP.DRYING.THERM.SOLIDS</t>
  </si>
  <si>
    <t>FUEL_EMI.ktCO2.HR.WWP.WWP.DRYING.THERM.LPG</t>
  </si>
  <si>
    <t>FUEL_EMI.ktCO2.HR.WWP.WWP.DRYING.THERM.DIESEL_LIQBIO</t>
  </si>
  <si>
    <t>FUEL_EMI.ktCO2.HR.WWP.WWP.DRYING.THERM.RFO</t>
  </si>
  <si>
    <t>FUEL_EMI.ktCO2.HR.WWP.WWP.DRYING.THERM.NG_BIOGAS</t>
  </si>
  <si>
    <t>FUEL_EMI.ktCO2.HR.WWP.WWP.DRYING_STEAM.TOTAL.TOTAL</t>
  </si>
  <si>
    <t>FUEL_EMI.ktCO2.HR.WWP.WWP.DRYING_STEAM.STEAM.SOLIDS</t>
  </si>
  <si>
    <t>FUEL_EMI.ktCO2.HR.WWP.WWP.DRYING_STEAM.STEAM.RFG</t>
  </si>
  <si>
    <t>FUEL_EMI.ktCO2.HR.WWP.WWP.DRYING_STEAM.STEAM.LPG</t>
  </si>
  <si>
    <t>FUEL_EMI.ktCO2.HR.WWP.WWP.DRYING_STEAM.STEAM.DIESEL_LIQBIO</t>
  </si>
  <si>
    <t>FUEL_EMI.ktCO2.HR.WWP.WWP.DRYING_STEAM.STEAM.RFO</t>
  </si>
  <si>
    <t>FUEL_EMI.ktCO2.HR.WWP.WWP.DRYING_STEAM.STEAM.OTHER</t>
  </si>
  <si>
    <t>FUEL_EMI.ktCO2.HR.WWP.WWP.DRYING_STEAM.STEAM.NG_BIOGAS</t>
  </si>
  <si>
    <t>FUEL_EMI.ktCO2.HR.WWP.WWP.DRYING_STEAM.STEAM.DERIVED</t>
  </si>
  <si>
    <t>FUEL_EMI.ktCO2.HR.WWP.WWP.DRYING_STEAM.STEAM.BIOMASS_WASTE</t>
  </si>
  <si>
    <t>FUEL_EMI.ktCO2.HR.WWP.WWP.DRYING_STEAM.STEAM.STEAM_DISTR</t>
  </si>
  <si>
    <t>FUEL_EMI.ktCO2.HR.WWP.WWP.DRYING_ELEC.ELEC.ELEC</t>
  </si>
  <si>
    <t>FUEL_EMI.ktCO2.HR.WWP.WWP.DRYING_MICROW.MICROW.ELEC</t>
  </si>
  <si>
    <t>FUEL_EMI.ktCO2.HR.WWP.WWP.FINISHING.ELEC.ELEC</t>
  </si>
  <si>
    <t>VA.Meuro2015.HR.OIS.OIS</t>
  </si>
  <si>
    <t>OUTPUT.index.HR.OIS.OIS</t>
  </si>
  <si>
    <t>CAP.index.HR.OIS.OIS</t>
  </si>
  <si>
    <t>NEWCAP.index.HR.OIS.OIS</t>
  </si>
  <si>
    <t>Energy consumption (ktoe)*</t>
  </si>
  <si>
    <t>FEC.ktoe.HR.OIS.OIS.TOTAL.TOTAL.TOTAL</t>
  </si>
  <si>
    <t>FEC.ktoe.HR.OIS.OIS.TOTAL.TOTAL.SOLIDS</t>
  </si>
  <si>
    <t>FEC.ktoe.HR.OIS.OIS.TOTAL.TOTAL.RFG</t>
  </si>
  <si>
    <t>FEC.ktoe.HR.OIS.OIS.TOTAL.TOTAL.LPG</t>
  </si>
  <si>
    <t>FEC.ktoe.HR.OIS.OIS.TOTAL.TOTAL.DIESEL</t>
  </si>
  <si>
    <t>FEC.ktoe.HR.OIS.OIS.TOTAL.TOTAL.RFO</t>
  </si>
  <si>
    <t>FEC.ktoe.HR.OIS.OIS.TOTAL.TOTAL.OTHER</t>
  </si>
  <si>
    <t>FEC.ktoe.HR.OIS.OIS.TOTAL.TOTAL.NG</t>
  </si>
  <si>
    <t>FEC.ktoe.HR.OIS.OIS.TOTAL.TOTAL.DERIVED</t>
  </si>
  <si>
    <t>FEC.ktoe.HR.OIS.OIS.TOTAL.TOTAL.BIOMASS_WASTE</t>
  </si>
  <si>
    <t>FEC.ktoe.HR.OIS.OIS.TOTAL.TOTAL.BIOGAS</t>
  </si>
  <si>
    <t>FEC.ktoe.HR.OIS.OIS.TOTAL.TOTAL.LIQBIO</t>
  </si>
  <si>
    <t>FEC.ktoe.HR.OIS.OIS.TOTAL.TOTAL.SOLAR</t>
  </si>
  <si>
    <t>FEC.ktoe.HR.OIS.OIS.TOTAL.TOTAL.GEO</t>
  </si>
  <si>
    <t>FEC.ktoe.HR.OIS.OIS.TOTAL.TOTAL.AMBIENT</t>
  </si>
  <si>
    <t>FEC.ktoe.HR.OIS.OIS.TOTAL.TOTAL.STEAM_DISTR</t>
  </si>
  <si>
    <t>FEC.ktoe.HR.OIS.OIS.TOTAL.TOTAL.ELEC</t>
  </si>
  <si>
    <t>*Energy consumption includes consumption in Mining and Quarrying and Construction sectors</t>
  </si>
  <si>
    <t>FEC.ktoe.HR.OIS.OIS.LIGHT.GENERIC.ELEC</t>
  </si>
  <si>
    <t>FEC.ktoe.HR.OIS.OIS.AIRCOMP.GENERIC.ELEC</t>
  </si>
  <si>
    <t>FEC.ktoe.HR.OIS.OIS.MOTOR.GENERIC.ELEC</t>
  </si>
  <si>
    <t>FEC.ktoe.HR.OIS.OIS.FANS.GENERIC.ELEC</t>
  </si>
  <si>
    <t>FEC.ktoe.HR.OIS.OIS.LOW_ENTH.TOTAL.TOTAL</t>
  </si>
  <si>
    <t>FEC.ktoe.HR.OIS.OIS.LOW_ENTH.THERM.DIESEL_LIQBIO</t>
  </si>
  <si>
    <t>FEC.ktoe.HR.OIS.OIS.LOW_ENTH.THERM.NG_BIOGAS</t>
  </si>
  <si>
    <t>FEC.ktoe.HR.OIS.OIS.LOW_ENTH.THERM.SOLAR_GEO</t>
  </si>
  <si>
    <t>FEC.ktoe.HR.OIS.OIS.LOW_ENTH.HP.AMBIENT</t>
  </si>
  <si>
    <t>FEC.ktoe.HR.OIS.OIS.LOW_ENTH.THERM.ELEC</t>
  </si>
  <si>
    <t>Other Industrial sectors: Steam processing</t>
  </si>
  <si>
    <t>FEC.ktoe.HR.OIS.OIS.PROCESSING.TOTAL.TOTAL</t>
  </si>
  <si>
    <t>FEC.ktoe.HR.OIS.OIS.PROCESSING.STEAM.SOLIDS</t>
  </si>
  <si>
    <t>FEC.ktoe.HR.OIS.OIS.PROCESSING.STEAM.RFG</t>
  </si>
  <si>
    <t>FEC.ktoe.HR.OIS.OIS.PROCESSING.STEAM.LPG</t>
  </si>
  <si>
    <t>FEC.ktoe.HR.OIS.OIS.PROCESSING.STEAM.DIESEL_LIQBIO</t>
  </si>
  <si>
    <t>FEC.ktoe.HR.OIS.OIS.PROCESSING.STEAM.RFO</t>
  </si>
  <si>
    <t>FEC.ktoe.HR.OIS.OIS.PROCESSING.STEAM.OTHER</t>
  </si>
  <si>
    <t>FEC.ktoe.HR.OIS.OIS.PROCESSING.STEAM.NG_BIOGAS</t>
  </si>
  <si>
    <t>FEC.ktoe.HR.OIS.OIS.PROCESSING.STEAM.DERIVED</t>
  </si>
  <si>
    <t>FEC.ktoe.HR.OIS.OIS.PROCESSING.STEAM.BIOMASS_WASTE</t>
  </si>
  <si>
    <t>FEC.ktoe.HR.OIS.OIS.PROCESSING.STEAM.STEAM_DISTR</t>
  </si>
  <si>
    <t>Other Industrial sectors: Process heating</t>
  </si>
  <si>
    <t>Other Industrial sectors: Thermal processing</t>
  </si>
  <si>
    <t>FEC.ktoe.HR.OIS.OIS.PROC_HEAT.TOTAL.TOTAL</t>
  </si>
  <si>
    <t>FEC.ktoe.HR.OIS.OIS.PROC_HEAT.THERM.SOLIDS</t>
  </si>
  <si>
    <t>FEC.ktoe.HR.OIS.OIS.PROC_HEAT.THERM.LPG</t>
  </si>
  <si>
    <t>FEC.ktoe.HR.OIS.OIS.PROC_HEAT.THERM.DIESEL_LIQBIO</t>
  </si>
  <si>
    <t>FEC.ktoe.HR.OIS.OIS.PROC_HEAT.THERM.RFO</t>
  </si>
  <si>
    <t>FEC.ktoe.HR.OIS.OIS.PROC_HEAT.THERM.NG_BIOGAS</t>
  </si>
  <si>
    <t>Other Industrial sectors: Electric processing</t>
  </si>
  <si>
    <t>FEC.ktoe.HR.OIS.OIS.PROC_HEAT_ELEC.ELEC.ELEC</t>
  </si>
  <si>
    <t>Other Industrial sectors: Drying</t>
  </si>
  <si>
    <t>Other Industries: Thermal drying</t>
  </si>
  <si>
    <t>FEC.ktoe.HR.OIS.OIS.DRYING.TOTAL.TOTAL</t>
  </si>
  <si>
    <t>FEC.ktoe.HR.OIS.OIS.DRYING.THERM.SOLIDS</t>
  </si>
  <si>
    <t>FEC.ktoe.HR.OIS.OIS.DRYING.THERM.LPG</t>
  </si>
  <si>
    <t>FEC.ktoe.HR.OIS.OIS.DRYING.THERM.DIESEL_LIQBIO</t>
  </si>
  <si>
    <t>FEC.ktoe.HR.OIS.OIS.DRYING.THERM.RFO</t>
  </si>
  <si>
    <t>FEC.ktoe.HR.OIS.OIS.DRYING.THERM.NG_BIOGAS</t>
  </si>
  <si>
    <t>Other Industries: Steam drying</t>
  </si>
  <si>
    <t>FEC.ktoe.HR.OIS.OIS.DRYING_STEAM.TOTAL.TOTAL</t>
  </si>
  <si>
    <t>FEC.ktoe.HR.OIS.OIS.DRYING_STEAM.STEAM.SOLIDS</t>
  </si>
  <si>
    <t>FEC.ktoe.HR.OIS.OIS.DRYING_STEAM.STEAM.RFG</t>
  </si>
  <si>
    <t>FEC.ktoe.HR.OIS.OIS.DRYING_STEAM.STEAM.LPG</t>
  </si>
  <si>
    <t>FEC.ktoe.HR.OIS.OIS.DRYING_STEAM.STEAM.DIESEL_LIQBIO</t>
  </si>
  <si>
    <t>FEC.ktoe.HR.OIS.OIS.DRYING_STEAM.STEAM.RFO</t>
  </si>
  <si>
    <t>FEC.ktoe.HR.OIS.OIS.DRYING_STEAM.STEAM.OTHER</t>
  </si>
  <si>
    <t>FEC.ktoe.HR.OIS.OIS.DRYING_STEAM.STEAM.NG_BIOGAS</t>
  </si>
  <si>
    <t>FEC.ktoe.HR.OIS.OIS.DRYING_STEAM.STEAM.DERIVED</t>
  </si>
  <si>
    <t>FEC.ktoe.HR.OIS.OIS.DRYING_STEAM.STEAM.BIOMASS_WASTE</t>
  </si>
  <si>
    <t>FEC.ktoe.HR.OIS.OIS.DRYING_STEAM.STEAM.STEAM_DISTR</t>
  </si>
  <si>
    <t>Other Industries: Electric drying</t>
  </si>
  <si>
    <t>FEC.ktoe.HR.OIS.OIS.DRYING_ELEC.ELEC.ELEC</t>
  </si>
  <si>
    <t>Other Industrial sectors: Process Cooling</t>
  </si>
  <si>
    <t>Other Industries: Thermal cooling</t>
  </si>
  <si>
    <t>FEC.ktoe.HR.OIS.OIS.PROC_COOL_THERM.THERM.NG_BIOGAS</t>
  </si>
  <si>
    <t>Other Industries: Steam cooling</t>
  </si>
  <si>
    <t>FEC.ktoe.HR.OIS.OIS.PROC_COOL_STEAM.TOTAL.TOTAL</t>
  </si>
  <si>
    <t>FEC.ktoe.HR.OIS.OIS.PROC_COOL_STEAM.STEAM.SOLIDS</t>
  </si>
  <si>
    <t>FEC.ktoe.HR.OIS.OIS.PROC_COOL_STEAM.STEAM.RFG</t>
  </si>
  <si>
    <t>FEC.ktoe.HR.OIS.OIS.PROC_COOL_STEAM.STEAM.LPG</t>
  </si>
  <si>
    <t>FEC.ktoe.HR.OIS.OIS.PROC_COOL_STEAM.STEAM.DIESEL_LIQBIO</t>
  </si>
  <si>
    <t>FEC.ktoe.HR.OIS.OIS.PROC_COOL_STEAM.STEAM.RFO</t>
  </si>
  <si>
    <t>FEC.ktoe.HR.OIS.OIS.PROC_COOL_STEAM.STEAM.OTHER</t>
  </si>
  <si>
    <t>FEC.ktoe.HR.OIS.OIS.PROC_COOL_STEAM.STEAM.NG_BIOGAS</t>
  </si>
  <si>
    <t>FEC.ktoe.HR.OIS.OIS.PROC_COOL_STEAM.STEAM.DERIVED</t>
  </si>
  <si>
    <t>FEC.ktoe.HR.OIS.OIS.PROC_COOL_STEAM.STEAM.BIOMASS_WASTE</t>
  </si>
  <si>
    <t>FEC.ktoe.HR.OIS.OIS.PROC_COOL_STEAM.STEAM.STEAM_DISTR</t>
  </si>
  <si>
    <t>Other Industries: Electric cooling</t>
  </si>
  <si>
    <t>FEC.ktoe.HR.OIS.OIS.PROC_COOL_ELEC.ELEC.ELEC</t>
  </si>
  <si>
    <t>Other Industrial sectors: Diesel motors (incl. biofuels)</t>
  </si>
  <si>
    <t>FEC.ktoe.HR.OIS.OIS.MOTOR.MECH.DIESEL_LIQBIO</t>
  </si>
  <si>
    <t>Other Industrial sectors: Electric machinery</t>
  </si>
  <si>
    <t>FEC.ktoe.HR.OIS.OIS.GENERIC.MECH.ELEC</t>
  </si>
  <si>
    <t>Other Industrial sectors: Diesel motors</t>
  </si>
  <si>
    <t>UED.ktoe.HR.OIS.OIS.TOTAL.TOTAL.TOTAL</t>
  </si>
  <si>
    <t>UED.ktoe.HR.OIS.OIS.LIGHT.GENERIC.ELEC</t>
  </si>
  <si>
    <t>UED.ktoe.HR.OIS.OIS.AIRCOMP.GENERIC.ELEC</t>
  </si>
  <si>
    <t>UED.ktoe.HR.OIS.OIS.MOTOR.GENERIC.ELEC</t>
  </si>
  <si>
    <t>UED.ktoe.HR.OIS.OIS.FANS.GENERIC.ELEC</t>
  </si>
  <si>
    <t>UED.ktoe.HR.OIS.OIS.LOW_ENTH.TOTAL.TOTAL</t>
  </si>
  <si>
    <t>UED.ktoe.HR.OIS.OIS.LOW_ENTH.THERM.DIESEL_LIQBIO</t>
  </si>
  <si>
    <t>UED.ktoe.HR.OIS.OIS.LOW_ENTH.THERM.NG_BIOGAS</t>
  </si>
  <si>
    <t>UED.ktoe.HR.OIS.OIS.LOW_ENTH.THERM.SOLAR_GEO</t>
  </si>
  <si>
    <t>UED.ktoe.HR.OIS.OIS.LOW_ENTH.HP.AMBIENT</t>
  </si>
  <si>
    <t>UED.ktoe.HR.OIS.OIS.LOW_ENTH.THERM.ELEC</t>
  </si>
  <si>
    <t>UED.ktoe.HR.OIS.OIS.PROCESSING.TOTAL.TOTAL</t>
  </si>
  <si>
    <t>UED.ktoe.HR.OIS.OIS.PROCESSING.STEAM.SOLIDS</t>
  </si>
  <si>
    <t>UED.ktoe.HR.OIS.OIS.PROCESSING.STEAM.RFG</t>
  </si>
  <si>
    <t>UED.ktoe.HR.OIS.OIS.PROCESSING.STEAM.LPG</t>
  </si>
  <si>
    <t>UED.ktoe.HR.OIS.OIS.PROCESSING.STEAM.DIESEL_LIQBIO</t>
  </si>
  <si>
    <t>UED.ktoe.HR.OIS.OIS.PROCESSING.STEAM.RFO</t>
  </si>
  <si>
    <t>UED.ktoe.HR.OIS.OIS.PROCESSING.STEAM.OTHER</t>
  </si>
  <si>
    <t>UED.ktoe.HR.OIS.OIS.PROCESSING.STEAM.NG_BIOGAS</t>
  </si>
  <si>
    <t>UED.ktoe.HR.OIS.OIS.PROCESSING.STEAM.DERIVED</t>
  </si>
  <si>
    <t>UED.ktoe.HR.OIS.OIS.PROCESSING.STEAM.BIOMASS_WASTE</t>
  </si>
  <si>
    <t>UED.ktoe.HR.OIS.OIS.PROCESSING.STEAM.STEAM_DISTR</t>
  </si>
  <si>
    <t>UED.ktoe.HR.OIS.OIS.PROC_HEAT.TOTAL.TOTAL</t>
  </si>
  <si>
    <t>UED.ktoe.HR.OIS.OIS.PROC_HEAT.THERM.SOLIDS</t>
  </si>
  <si>
    <t>UED.ktoe.HR.OIS.OIS.PROC_HEAT.THERM.LPG</t>
  </si>
  <si>
    <t>UED.ktoe.HR.OIS.OIS.PROC_HEAT.THERM.DIESEL_LIQBIO</t>
  </si>
  <si>
    <t>UED.ktoe.HR.OIS.OIS.PROC_HEAT.THERM.RFO</t>
  </si>
  <si>
    <t>UED.ktoe.HR.OIS.OIS.PROC_HEAT.THERM.NG_BIOGAS</t>
  </si>
  <si>
    <t>UED.ktoe.HR.OIS.OIS.PROC_HEAT_ELEC.ELEC.ELEC</t>
  </si>
  <si>
    <t>UED.ktoe.HR.OIS.OIS.DRYING.TOTAL.TOTAL</t>
  </si>
  <si>
    <t>UED.ktoe.HR.OIS.OIS.DRYING.THERM.SOLIDS</t>
  </si>
  <si>
    <t>UED.ktoe.HR.OIS.OIS.DRYING.THERM.LPG</t>
  </si>
  <si>
    <t>UED.ktoe.HR.OIS.OIS.DRYING.THERM.DIESEL_LIQBIO</t>
  </si>
  <si>
    <t>UED.ktoe.HR.OIS.OIS.DRYING.THERM.RFO</t>
  </si>
  <si>
    <t>UED.ktoe.HR.OIS.OIS.DRYING.THERM.NG_BIOGAS</t>
  </si>
  <si>
    <t>UED.ktoe.HR.OIS.OIS.DRYING_STEAM.TOTAL.TOTAL</t>
  </si>
  <si>
    <t>UED.ktoe.HR.OIS.OIS.DRYING_STEAM.STEAM.SOLIDS</t>
  </si>
  <si>
    <t>UED.ktoe.HR.OIS.OIS.DRYING_STEAM.STEAM.RFG</t>
  </si>
  <si>
    <t>UED.ktoe.HR.OIS.OIS.DRYING_STEAM.STEAM.LPG</t>
  </si>
  <si>
    <t>UED.ktoe.HR.OIS.OIS.DRYING_STEAM.STEAM.DIESEL_LIQBIO</t>
  </si>
  <si>
    <t>UED.ktoe.HR.OIS.OIS.DRYING_STEAM.STEAM.RFO</t>
  </si>
  <si>
    <t>UED.ktoe.HR.OIS.OIS.DRYING_STEAM.STEAM.OTHER</t>
  </si>
  <si>
    <t>UED.ktoe.HR.OIS.OIS.DRYING_STEAM.STEAM.NG_BIOGAS</t>
  </si>
  <si>
    <t>UED.ktoe.HR.OIS.OIS.DRYING_STEAM.STEAM.DERIVED</t>
  </si>
  <si>
    <t>UED.ktoe.HR.OIS.OIS.DRYING_STEAM.STEAM.BIOMASS_WASTE</t>
  </si>
  <si>
    <t>UED.ktoe.HR.OIS.OIS.DRYING_STEAM.STEAM.STEAM_DISTR</t>
  </si>
  <si>
    <t>UED.ktoe.HR.OIS.OIS.DRYING_ELEC.ELEC.ELEC</t>
  </si>
  <si>
    <t>UED.ktoe.HR.OIS.OIS.PROC_COOL_THERM.THERM.NG_BIOGAS</t>
  </si>
  <si>
    <t>UED.ktoe.HR.OIS.OIS.PROC_COOL_STEAM.TOTAL.TOTAL</t>
  </si>
  <si>
    <t>UED.ktoe.HR.OIS.OIS.PROC_COOL_STEAM.STEAM.SOLIDS</t>
  </si>
  <si>
    <t>UED.ktoe.HR.OIS.OIS.PROC_COOL_STEAM.STEAM.RFG</t>
  </si>
  <si>
    <t>UED.ktoe.HR.OIS.OIS.PROC_COOL_STEAM.STEAM.LPG</t>
  </si>
  <si>
    <t>UED.ktoe.HR.OIS.OIS.PROC_COOL_STEAM.STEAM.DIESEL_LIQBIO</t>
  </si>
  <si>
    <t>UED.ktoe.HR.OIS.OIS.PROC_COOL_STEAM.STEAM.RFO</t>
  </si>
  <si>
    <t>UED.ktoe.HR.OIS.OIS.PROC_COOL_STEAM.STEAM.OTHER</t>
  </si>
  <si>
    <t>UED.ktoe.HR.OIS.OIS.PROC_COOL_STEAM.STEAM.NG_BIOGAS</t>
  </si>
  <si>
    <t>UED.ktoe.HR.OIS.OIS.PROC_COOL_STEAM.STEAM.DERIVED</t>
  </si>
  <si>
    <t>UED.ktoe.HR.OIS.OIS.PROC_COOL_STEAM.STEAM.BIOMASS_WASTE</t>
  </si>
  <si>
    <t>UED.ktoe.HR.OIS.OIS.PROC_COOL_STEAM.STEAM.STEAM_DISTR</t>
  </si>
  <si>
    <t>UED.ktoe.HR.OIS.OIS.PROC_COOL_ELEC.ELEC.ELEC</t>
  </si>
  <si>
    <t>UED.ktoe.HR.OIS.OIS.MOTOR.MECH.DIESEL_LIQBIO</t>
  </si>
  <si>
    <t>UED.ktoe.HR.OIS.OIS.GENERIC.MECH.ELEC</t>
  </si>
  <si>
    <t>FUEL_EMI.ktCO2.HR.OIS.OIS.TOTAL.TOTAL.TOTAL</t>
  </si>
  <si>
    <t>FUEL_EMI.ktCO2.HR.OIS.OIS.LIGHT.GENERIC.ELEC</t>
  </si>
  <si>
    <t>FUEL_EMI.ktCO2.HR.OIS.OIS.AIRCOMP.GENERIC.ELEC</t>
  </si>
  <si>
    <t>FUEL_EMI.ktCO2.HR.OIS.OIS.MOTOR.GENERIC.ELEC</t>
  </si>
  <si>
    <t>FUEL_EMI.ktCO2.HR.OIS.OIS.FANS.GENERIC.ELEC</t>
  </si>
  <si>
    <t>FUEL_EMI.ktCO2.HR.OIS.OIS.LOW_ENTH.TOTAL.TOTAL</t>
  </si>
  <si>
    <t>FUEL_EMI.ktCO2.HR.OIS.OIS.LOW_ENTH.THERM.DIESEL_LIQBIO</t>
  </si>
  <si>
    <t>FUEL_EMI.ktCO2.HR.OIS.OIS.LOW_ENTH.THERM.NG_BIOGAS</t>
  </si>
  <si>
    <t>FUEL_EMI.ktCO2.HR.OIS.OIS.LOW_ENTH.THERM.SOLAR_GEO</t>
  </si>
  <si>
    <t>FUEL_EMI.ktCO2.HR.OIS.OIS.LOW_ENTH.HP.AMBIENT</t>
  </si>
  <si>
    <t>FUEL_EMI.ktCO2.HR.OIS.OIS.LOW_ENTH.THERM.ELEC</t>
  </si>
  <si>
    <t>FUEL_EMI.ktCO2.HR.OIS.OIS.PROCESSING.TOTAL.TOTAL</t>
  </si>
  <si>
    <t>FUEL_EMI.ktCO2.HR.OIS.OIS.PROCESSING.STEAM.SOLIDS</t>
  </si>
  <si>
    <t>FUEL_EMI.ktCO2.HR.OIS.OIS.PROCESSING.STEAM.RFG</t>
  </si>
  <si>
    <t>FUEL_EMI.ktCO2.HR.OIS.OIS.PROCESSING.STEAM.LPG</t>
  </si>
  <si>
    <t>FUEL_EMI.ktCO2.HR.OIS.OIS.PROCESSING.STEAM.DIESEL_LIQBIO</t>
  </si>
  <si>
    <t>FUEL_EMI.ktCO2.HR.OIS.OIS.PROCESSING.STEAM.RFO</t>
  </si>
  <si>
    <t>FUEL_EMI.ktCO2.HR.OIS.OIS.PROCESSING.STEAM.OTHER</t>
  </si>
  <si>
    <t>FUEL_EMI.ktCO2.HR.OIS.OIS.PROCESSING.STEAM.NG_BIOGAS</t>
  </si>
  <si>
    <t>FUEL_EMI.ktCO2.HR.OIS.OIS.PROCESSING.STEAM.DERIVED</t>
  </si>
  <si>
    <t>FUEL_EMI.ktCO2.HR.OIS.OIS.PROCESSING.STEAM.BIOMASS_WASTE</t>
  </si>
  <si>
    <t>FUEL_EMI.ktCO2.HR.OIS.OIS.PROCESSING.STEAM.STEAM_DISTR</t>
  </si>
  <si>
    <t>FUEL_EMI.ktCO2.HR.OIS.OIS.PROC_HEAT.TOTAL.TOTAL</t>
  </si>
  <si>
    <t>FUEL_EMI.ktCO2.HR.OIS.OIS.PROC_HEAT.THERM.SOLIDS</t>
  </si>
  <si>
    <t>FUEL_EMI.ktCO2.HR.OIS.OIS.PROC_HEAT.THERM.LPG</t>
  </si>
  <si>
    <t>FUEL_EMI.ktCO2.HR.OIS.OIS.PROC_HEAT.THERM.DIESEL_LIQBIO</t>
  </si>
  <si>
    <t>FUEL_EMI.ktCO2.HR.OIS.OIS.PROC_HEAT.THERM.RFO</t>
  </si>
  <si>
    <t>FUEL_EMI.ktCO2.HR.OIS.OIS.PROC_HEAT.THERM.NG_BIOGAS</t>
  </si>
  <si>
    <t>FUEL_EMI.ktCO2.HR.OIS.OIS.PROC_HEAT_ELEC.ELEC.ELEC</t>
  </si>
  <si>
    <t>FUEL_EMI.ktCO2.HR.OIS.OIS.DRYING.TOTAL.TOTAL</t>
  </si>
  <si>
    <t>FUEL_EMI.ktCO2.HR.OIS.OIS.DRYING.THERM.SOLIDS</t>
  </si>
  <si>
    <t>FUEL_EMI.ktCO2.HR.OIS.OIS.DRYING.THERM.LPG</t>
  </si>
  <si>
    <t>FUEL_EMI.ktCO2.HR.OIS.OIS.DRYING.THERM.DIESEL_LIQBIO</t>
  </si>
  <si>
    <t>FUEL_EMI.ktCO2.HR.OIS.OIS.DRYING.THERM.RFO</t>
  </si>
  <si>
    <t>FUEL_EMI.ktCO2.HR.OIS.OIS.DRYING.THERM.NG_BIOGAS</t>
  </si>
  <si>
    <t>FUEL_EMI.ktCO2.HR.OIS.OIS.DRYING_STEAM.TOTAL.TOTAL</t>
  </si>
  <si>
    <t>FUEL_EMI.ktCO2.HR.OIS.OIS.DRYING_STEAM.STEAM.SOLIDS</t>
  </si>
  <si>
    <t>FUEL_EMI.ktCO2.HR.OIS.OIS.DRYING_STEAM.STEAM.RFG</t>
  </si>
  <si>
    <t>FUEL_EMI.ktCO2.HR.OIS.OIS.DRYING_STEAM.STEAM.LPG</t>
  </si>
  <si>
    <t>FUEL_EMI.ktCO2.HR.OIS.OIS.DRYING_STEAM.STEAM.DIESEL_LIQBIO</t>
  </si>
  <si>
    <t>FUEL_EMI.ktCO2.HR.OIS.OIS.DRYING_STEAM.STEAM.RFO</t>
  </si>
  <si>
    <t>FUEL_EMI.ktCO2.HR.OIS.OIS.DRYING_STEAM.STEAM.OTHER</t>
  </si>
  <si>
    <t>FUEL_EMI.ktCO2.HR.OIS.OIS.DRYING_STEAM.STEAM.NG_BIOGAS</t>
  </si>
  <si>
    <t>FUEL_EMI.ktCO2.HR.OIS.OIS.DRYING_STEAM.STEAM.DERIVED</t>
  </si>
  <si>
    <t>FUEL_EMI.ktCO2.HR.OIS.OIS.DRYING_STEAM.STEAM.BIOMASS_WASTE</t>
  </si>
  <si>
    <t>FUEL_EMI.ktCO2.HR.OIS.OIS.DRYING_STEAM.STEAM.STEAM_DISTR</t>
  </si>
  <si>
    <t>FUEL_EMI.ktCO2.HR.OIS.OIS.DRYING_ELEC.ELEC.ELEC</t>
  </si>
  <si>
    <t>FUEL_EMI.ktCO2.HR.OIS.OIS.PROC_COOL_THERM.THERM.NG_BIOGAS</t>
  </si>
  <si>
    <t>FUEL_EMI.ktCO2.HR.OIS.OIS.PROC_COOL_STEAM.TOTAL.TOTAL</t>
  </si>
  <si>
    <t>FUEL_EMI.ktCO2.HR.OIS.OIS.PROC_COOL_STEAM.STEAM.SOLIDS</t>
  </si>
  <si>
    <t>FUEL_EMI.ktCO2.HR.OIS.OIS.PROC_COOL_STEAM.STEAM.RFG</t>
  </si>
  <si>
    <t>FUEL_EMI.ktCO2.HR.OIS.OIS.PROC_COOL_STEAM.STEAM.LPG</t>
  </si>
  <si>
    <t>FUEL_EMI.ktCO2.HR.OIS.OIS.PROC_COOL_STEAM.STEAM.DIESEL_LIQBIO</t>
  </si>
  <si>
    <t>FUEL_EMI.ktCO2.HR.OIS.OIS.PROC_COOL_STEAM.STEAM.RFO</t>
  </si>
  <si>
    <t>FUEL_EMI.ktCO2.HR.OIS.OIS.PROC_COOL_STEAM.STEAM.OTHER</t>
  </si>
  <si>
    <t>FUEL_EMI.ktCO2.HR.OIS.OIS.PROC_COOL_STEAM.STEAM.NG_BIOGAS</t>
  </si>
  <si>
    <t>FUEL_EMI.ktCO2.HR.OIS.OIS.PROC_COOL_STEAM.STEAM.DERIVED</t>
  </si>
  <si>
    <t>FUEL_EMI.ktCO2.HR.OIS.OIS.PROC_COOL_STEAM.STEAM.BIOMASS_WASTE</t>
  </si>
  <si>
    <t>FUEL_EMI.ktCO2.HR.OIS.OIS.PROC_COOL_STEAM.STEAM.STEAM_DISTR</t>
  </si>
  <si>
    <t>FUEL_EMI.ktCO2.HR.OIS.OIS.PROC_COOL_ELEC.ELEC.ELEC</t>
  </si>
  <si>
    <t>FUEL_EMI.ktCO2.HR.OIS.OIS.MOTOR.MECH.DIESEL_LIQBIO</t>
  </si>
  <si>
    <t>FUEL_EMI.ktCO2.HR.OIS.OIS.GENERIC.MECH.ELEC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</si>
</sst>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45432.785370370373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HR: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6753.0804687735363</v>
      </c>
      <c r="C3" s="205">
        <f>ISI!C$3+NFM!C$3+CHI!C$3+NMM!C$3+PPA!C$3+FBT!C$3+TRE!C$3+MAE!C$3+TEL!C$3+WWP!C$3+OIS!C$3</f>
        <v>7085.3396023338828</v>
      </c>
      <c r="D3" s="205">
        <f>ISI!D$3+NFM!D$3+CHI!D$3+NMM!D$3+PPA!D$3+FBT!D$3+TRE!D$3+MAE!D$3+TEL!D$3+WWP!D$3+OIS!D$3</f>
        <v>7360.6413797749783</v>
      </c>
      <c r="E3" s="205">
        <f>ISI!E$3+NFM!E$3+CHI!E$3+NMM!E$3+PPA!E$3+FBT!E$3+TRE!E$3+MAE!E$3+TEL!E$3+WWP!E$3+OIS!E$3</f>
        <v>7845.7296658570212</v>
      </c>
      <c r="F3" s="205">
        <f>ISI!F$3+NFM!F$3+CHI!F$3+NMM!F$3+PPA!F$3+FBT!F$3+TRE!F$3+MAE!F$3+TEL!F$3+WWP!F$3+OIS!F$3</f>
        <v>8221.8733256077649</v>
      </c>
      <c r="G3" s="205">
        <f>ISI!G$3+NFM!G$3+CHI!G$3+NMM!G$3+PPA!G$3+FBT!G$3+TRE!G$3+MAE!G$3+TEL!G$3+WWP!G$3+OIS!G$3</f>
        <v>8484.2892352387862</v>
      </c>
      <c r="H3" s="205">
        <f>ISI!H$3+NFM!H$3+CHI!H$3+NMM!H$3+PPA!H$3+FBT!H$3+TRE!H$3+MAE!H$3+TEL!H$3+WWP!H$3+OIS!H$3</f>
        <v>9013.4839360845563</v>
      </c>
      <c r="I3" s="205">
        <f>ISI!I$3+NFM!I$3+CHI!I$3+NMM!I$3+PPA!I$3+FBT!I$3+TRE!I$3+MAE!I$3+TEL!I$3+WWP!I$3+OIS!I$3</f>
        <v>9317.8150150020047</v>
      </c>
      <c r="J3" s="205">
        <f>ISI!J$3+NFM!J$3+CHI!J$3+NMM!J$3+PPA!J$3+FBT!J$3+TRE!J$3+MAE!J$3+TEL!J$3+WWP!J$3+OIS!J$3</f>
        <v>9544.2418852823466</v>
      </c>
      <c r="K3" s="205">
        <f>ISI!K$3+NFM!K$3+CHI!K$3+NMM!K$3+PPA!K$3+FBT!K$3+TRE!K$3+MAE!K$3+TEL!K$3+WWP!K$3+OIS!K$3</f>
        <v>8484.7063987709262</v>
      </c>
      <c r="L3" s="205">
        <f>ISI!L$3+NFM!L$3+CHI!L$3+NMM!L$3+PPA!L$3+FBT!L$3+TRE!L$3+MAE!L$3+TEL!L$3+WWP!L$3+OIS!L$3</f>
        <v>7446.6599807287657</v>
      </c>
      <c r="M3" s="205">
        <f>ISI!M$3+NFM!M$3+CHI!M$3+NMM!M$3+PPA!M$3+FBT!M$3+TRE!M$3+MAE!M$3+TEL!M$3+WWP!M$3+OIS!M$3</f>
        <v>7352.2025585724004</v>
      </c>
      <c r="N3" s="205">
        <f>ISI!N$3+NFM!N$3+CHI!N$3+NMM!N$3+PPA!N$3+FBT!N$3+TRE!N$3+MAE!N$3+TEL!N$3+WWP!N$3+OIS!N$3</f>
        <v>6819.1530213369315</v>
      </c>
      <c r="O3" s="205">
        <f>ISI!O$3+NFM!O$3+CHI!O$3+NMM!O$3+PPA!O$3+FBT!O$3+TRE!O$3+MAE!O$3+TEL!O$3+WWP!O$3+OIS!O$3</f>
        <v>6644.7929263892465</v>
      </c>
      <c r="P3" s="205">
        <f>ISI!P$3+NFM!P$3+CHI!P$3+NMM!P$3+PPA!P$3+FBT!P$3+TRE!P$3+MAE!P$3+TEL!P$3+WWP!P$3+OIS!P$3</f>
        <v>6723.4956304619227</v>
      </c>
      <c r="Q3" s="205">
        <f>ISI!Q$3+NFM!Q$3+CHI!Q$3+NMM!Q$3+PPA!Q$3+FBT!Q$3+TRE!Q$3+MAE!Q$3+TEL!Q$3+WWP!Q$3+OIS!Q$3</f>
        <v>6871.7</v>
      </c>
      <c r="R3" s="205">
        <f>ISI!R$3+NFM!R$3+CHI!R$3+NMM!R$3+PPA!R$3+FBT!R$3+TRE!R$3+MAE!R$3+TEL!R$3+WWP!R$3+OIS!R$3</f>
        <v>7224.8144955964372</v>
      </c>
      <c r="S3" s="205">
        <f>ISI!S$3+NFM!S$3+CHI!S$3+NMM!S$3+PPA!S$3+FBT!S$3+TRE!S$3+MAE!S$3+TEL!S$3+WWP!S$3+OIS!S$3</f>
        <v>7363.4533098414286</v>
      </c>
      <c r="T3" s="205">
        <f>ISI!T$3+NFM!T$3+CHI!T$3+NMM!T$3+PPA!T$3+FBT!T$3+TRE!T$3+MAE!T$3+TEL!T$3+WWP!T$3+OIS!T$3</f>
        <v>7564.8702594810384</v>
      </c>
      <c r="U3" s="205">
        <f>ISI!U$3+NFM!U$3+CHI!U$3+NMM!U$3+PPA!U$3+FBT!U$3+TRE!U$3+MAE!U$3+TEL!U$3+WWP!U$3+OIS!U$3</f>
        <v>7973.5613150501431</v>
      </c>
      <c r="V3" s="205">
        <f>ISI!V$3+NFM!V$3+CHI!V$3+NMM!V$3+PPA!V$3+FBT!V$3+TRE!V$3+MAE!V$3+TEL!V$3+WWP!V$3+OIS!V$3</f>
        <v>7710.6744199091318</v>
      </c>
      <c r="W3" s="205">
        <f>ISI!W$3+NFM!W$3+CHI!W$3+NMM!W$3+PPA!W$3+FBT!W$3+TRE!W$3+MAE!W$3+TEL!W$3+WWP!W$3+OIS!W$3</f>
        <v>8330.6636888689554</v>
      </c>
    </row>
    <row r="4" spans="1:23" ht="12" customHeight="1" x14ac:dyDescent="0.25">
      <c r="A4" s="12" t="s">
        <v>16</v>
      </c>
      <c r="B4" s="206">
        <f>ISI!B$3</f>
        <v>7.5433306842065191</v>
      </c>
      <c r="C4" s="206">
        <f>ISI!C$3</f>
        <v>7.3523939333685799</v>
      </c>
      <c r="D4" s="206">
        <f>ISI!D$3</f>
        <v>10.217761982075981</v>
      </c>
      <c r="E4" s="206">
        <f>ISI!E$3</f>
        <v>12.2901799838087</v>
      </c>
      <c r="F4" s="206">
        <f>ISI!F$3</f>
        <v>11.24687817401059</v>
      </c>
      <c r="G4" s="206">
        <f>ISI!G$3</f>
        <v>14.8244916112324</v>
      </c>
      <c r="H4" s="206">
        <f>ISI!H$3</f>
        <v>17.692828573446992</v>
      </c>
      <c r="I4" s="206">
        <f>ISI!I$3</f>
        <v>14.73925703150292</v>
      </c>
      <c r="J4" s="206">
        <f>ISI!J$3</f>
        <v>10.859282786725171</v>
      </c>
      <c r="K4" s="206">
        <f>ISI!K$3</f>
        <v>1.7282230173602571</v>
      </c>
      <c r="L4" s="206">
        <f>ISI!L$3</f>
        <v>41.763745760902466</v>
      </c>
      <c r="M4" s="206">
        <f>ISI!M$3</f>
        <v>43.643114097466302</v>
      </c>
      <c r="N4" s="206">
        <f>ISI!N$3</f>
        <v>10.727733137631089</v>
      </c>
      <c r="O4" s="206">
        <f>ISI!O$3</f>
        <v>36.957404790885548</v>
      </c>
      <c r="P4" s="206">
        <f>ISI!P$3</f>
        <v>52.844524705055562</v>
      </c>
      <c r="Q4" s="206">
        <f>ISI!Q$3</f>
        <v>37.732082981616962</v>
      </c>
      <c r="R4" s="206">
        <f>ISI!R$3</f>
        <v>36.173244322035018</v>
      </c>
      <c r="S4" s="206">
        <f>ISI!S$3</f>
        <v>36.566069226825093</v>
      </c>
      <c r="T4" s="206">
        <f>ISI!T$3</f>
        <v>50.335394233557253</v>
      </c>
      <c r="U4" s="206">
        <f>ISI!U$3</f>
        <v>58.231966723550748</v>
      </c>
      <c r="V4" s="206">
        <f>ISI!V$3</f>
        <v>19.74750727651023</v>
      </c>
      <c r="W4" s="206">
        <f>ISI!W$3</f>
        <v>14.82815734242422</v>
      </c>
    </row>
    <row r="5" spans="1:23" ht="12" customHeight="1" x14ac:dyDescent="0.25">
      <c r="A5" s="13" t="s">
        <v>20</v>
      </c>
      <c r="B5" s="207">
        <f>NFM!B$3</f>
        <v>66.267412544787561</v>
      </c>
      <c r="C5" s="207">
        <f>NFM!C$3</f>
        <v>64.590052109796915</v>
      </c>
      <c r="D5" s="207">
        <f>NFM!D$3</f>
        <v>89.762026470393224</v>
      </c>
      <c r="E5" s="207">
        <f>NFM!E$3</f>
        <v>68.455569376133539</v>
      </c>
      <c r="F5" s="207">
        <f>NFM!F$3</f>
        <v>62.644440530586131</v>
      </c>
      <c r="G5" s="207">
        <f>NFM!G$3</f>
        <v>82.57153396415427</v>
      </c>
      <c r="H5" s="207">
        <f>NFM!H$3</f>
        <v>98.547999741684734</v>
      </c>
      <c r="I5" s="207">
        <f>NFM!I$3</f>
        <v>82.096782439473344</v>
      </c>
      <c r="J5" s="207">
        <f>NFM!J$3</f>
        <v>60.485557344242117</v>
      </c>
      <c r="K5" s="207">
        <f>NFM!K$3</f>
        <v>56.632877563257878</v>
      </c>
      <c r="L5" s="207">
        <f>NFM!L$3</f>
        <v>35.616153163448097</v>
      </c>
      <c r="M5" s="207">
        <f>NFM!M$3</f>
        <v>39.180572886116693</v>
      </c>
      <c r="N5" s="207">
        <f>NFM!N$3</f>
        <v>58.19636174130865</v>
      </c>
      <c r="O5" s="207">
        <f>NFM!O$3</f>
        <v>31.241084533275359</v>
      </c>
      <c r="P5" s="207">
        <f>NFM!P$3</f>
        <v>16.868334221286513</v>
      </c>
      <c r="Q5" s="207">
        <f>NFM!Q$3</f>
        <v>21.767917018383038</v>
      </c>
      <c r="R5" s="207">
        <f>NFM!R$3</f>
        <v>24.55530007518712</v>
      </c>
      <c r="S5" s="207">
        <f>NFM!S$3</f>
        <v>21.32469342104805</v>
      </c>
      <c r="T5" s="207">
        <f>NFM!T$3</f>
        <v>15.599087513848417</v>
      </c>
      <c r="U5" s="207">
        <f>NFM!U$3</f>
        <v>53.867313236260962</v>
      </c>
      <c r="V5" s="207">
        <f>NFM!V$3</f>
        <v>21.200083546742015</v>
      </c>
      <c r="W5" s="207">
        <f>NFM!W$3</f>
        <v>11.624205521753424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66.267412544787561</v>
      </c>
      <c r="C7" s="206">
        <f>NFM!C$5</f>
        <v>64.590052109796915</v>
      </c>
      <c r="D7" s="206">
        <f>NFM!D$5</f>
        <v>89.762026470393224</v>
      </c>
      <c r="E7" s="206">
        <f>NFM!E$5</f>
        <v>68.455569376133539</v>
      </c>
      <c r="F7" s="206">
        <f>NFM!F$5</f>
        <v>62.644440530586131</v>
      </c>
      <c r="G7" s="206">
        <f>NFM!G$5</f>
        <v>82.57153396415427</v>
      </c>
      <c r="H7" s="206">
        <f>NFM!H$5</f>
        <v>98.547999741684734</v>
      </c>
      <c r="I7" s="206">
        <f>NFM!I$5</f>
        <v>82.096782439473344</v>
      </c>
      <c r="J7" s="206">
        <f>NFM!J$5</f>
        <v>60.485557344242117</v>
      </c>
      <c r="K7" s="206">
        <f>NFM!K$5</f>
        <v>56.632877563257878</v>
      </c>
      <c r="L7" s="206">
        <f>NFM!L$5</f>
        <v>35.616153163448097</v>
      </c>
      <c r="M7" s="206">
        <f>NFM!M$5</f>
        <v>39.180572886116693</v>
      </c>
      <c r="N7" s="206">
        <f>NFM!N$5</f>
        <v>58.19636174130865</v>
      </c>
      <c r="O7" s="206">
        <f>NFM!O$5</f>
        <v>31.241084533275359</v>
      </c>
      <c r="P7" s="206">
        <f>NFM!P$5</f>
        <v>16.3526361392497</v>
      </c>
      <c r="Q7" s="206">
        <f>NFM!Q$5</f>
        <v>21.57243793872426</v>
      </c>
      <c r="R7" s="206">
        <f>NFM!R$5</f>
        <v>19.376119957665271</v>
      </c>
      <c r="S7" s="206">
        <f>NFM!S$5</f>
        <v>16.32469342104805</v>
      </c>
      <c r="T7" s="206">
        <f>NFM!T$5</f>
        <v>8.1474169964314243</v>
      </c>
      <c r="U7" s="206">
        <f>NFM!U$5</f>
        <v>46.636039779219438</v>
      </c>
      <c r="V7" s="206">
        <f>NFM!V$5</f>
        <v>15.60821538875701</v>
      </c>
      <c r="W7" s="206">
        <f>NFM!W$5</f>
        <v>7.8482574850839448</v>
      </c>
    </row>
    <row r="8" spans="1:23" ht="12" customHeight="1" x14ac:dyDescent="0.25">
      <c r="A8" s="14" t="s">
        <v>45</v>
      </c>
      <c r="B8" s="206">
        <f>NFM!B$8</f>
        <v>0</v>
      </c>
      <c r="C8" s="206">
        <f>NFM!C$8</f>
        <v>0</v>
      </c>
      <c r="D8" s="206">
        <f>NFM!D$8</f>
        <v>0</v>
      </c>
      <c r="E8" s="206">
        <f>NFM!E$8</f>
        <v>0</v>
      </c>
      <c r="F8" s="206">
        <f>NFM!F$8</f>
        <v>0</v>
      </c>
      <c r="G8" s="206">
        <f>NFM!G$8</f>
        <v>0</v>
      </c>
      <c r="H8" s="206">
        <f>NFM!H$8</f>
        <v>0</v>
      </c>
      <c r="I8" s="206">
        <f>NFM!I$8</f>
        <v>0</v>
      </c>
      <c r="J8" s="206">
        <f>NFM!J$8</f>
        <v>0</v>
      </c>
      <c r="K8" s="206">
        <f>NFM!K$8</f>
        <v>0</v>
      </c>
      <c r="L8" s="206">
        <f>NFM!L$8</f>
        <v>0</v>
      </c>
      <c r="M8" s="206">
        <f>NFM!M$8</f>
        <v>0</v>
      </c>
      <c r="N8" s="206">
        <f>NFM!N$8</f>
        <v>0</v>
      </c>
      <c r="O8" s="206">
        <f>NFM!O$8</f>
        <v>0</v>
      </c>
      <c r="P8" s="206">
        <f>NFM!P$8</f>
        <v>0.51569808203681333</v>
      </c>
      <c r="Q8" s="206">
        <f>NFM!Q$8</f>
        <v>0.195479079658778</v>
      </c>
      <c r="R8" s="206">
        <f>NFM!R$8</f>
        <v>5.1791801175218488</v>
      </c>
      <c r="S8" s="206">
        <f>NFM!S$8</f>
        <v>5</v>
      </c>
      <c r="T8" s="206">
        <f>NFM!T$8</f>
        <v>7.4516705174169928</v>
      </c>
      <c r="U8" s="206">
        <f>NFM!U$8</f>
        <v>7.2312734570415236</v>
      </c>
      <c r="V8" s="206">
        <f>NFM!V$8</f>
        <v>5.5918681579850036</v>
      </c>
      <c r="W8" s="206">
        <f>NFM!W$8</f>
        <v>3.77594803666948</v>
      </c>
    </row>
    <row r="9" spans="1:23" ht="12" customHeight="1" x14ac:dyDescent="0.25">
      <c r="A9" s="13" t="s">
        <v>21</v>
      </c>
      <c r="B9" s="207">
        <f>CHI!B$3</f>
        <v>828.93983671256001</v>
      </c>
      <c r="C9" s="207">
        <f>CHI!C$3</f>
        <v>843.48269415963307</v>
      </c>
      <c r="D9" s="207">
        <f>CHI!D$3</f>
        <v>661.32183520851572</v>
      </c>
      <c r="E9" s="207">
        <f>CHI!E$3</f>
        <v>579.92516247620301</v>
      </c>
      <c r="F9" s="207">
        <f>CHI!F$3</f>
        <v>571.81662990791619</v>
      </c>
      <c r="G9" s="207">
        <f>CHI!G$3</f>
        <v>549.84700013097267</v>
      </c>
      <c r="H9" s="207">
        <f>CHI!H$3</f>
        <v>411.4358293924858</v>
      </c>
      <c r="I9" s="207">
        <f>CHI!I$3</f>
        <v>461.65011210883762</v>
      </c>
      <c r="J9" s="207">
        <f>CHI!J$3</f>
        <v>557.82367921096238</v>
      </c>
      <c r="K9" s="207">
        <f>CHI!K$3</f>
        <v>463.89592769209287</v>
      </c>
      <c r="L9" s="207">
        <f>CHI!L$3</f>
        <v>544.90393880400359</v>
      </c>
      <c r="M9" s="207">
        <f>CHI!M$3</f>
        <v>526.09290828335349</v>
      </c>
      <c r="N9" s="207">
        <f>CHI!N$3</f>
        <v>563.10985516093774</v>
      </c>
      <c r="O9" s="207">
        <f>CHI!O$3</f>
        <v>529.23217224083578</v>
      </c>
      <c r="P9" s="207">
        <f>CHI!P$3</f>
        <v>550.21223470661664</v>
      </c>
      <c r="Q9" s="207">
        <f>CHI!Q$3</f>
        <v>555.20000000000005</v>
      </c>
      <c r="R9" s="207">
        <f>CHI!R$3</f>
        <v>539.22588442753693</v>
      </c>
      <c r="S9" s="207">
        <f>CHI!S$3</f>
        <v>509.39998838312454</v>
      </c>
      <c r="T9" s="207">
        <f>CHI!T$3</f>
        <v>484.33937811580631</v>
      </c>
      <c r="U9" s="207">
        <f>CHI!U$3</f>
        <v>489.88780769159212</v>
      </c>
      <c r="V9" s="207">
        <f>CHI!V$3</f>
        <v>579.6234317446665</v>
      </c>
      <c r="W9" s="207">
        <f>CHI!W$3</f>
        <v>528.5896039468023</v>
      </c>
    </row>
    <row r="10" spans="1:23" ht="12" customHeight="1" x14ac:dyDescent="0.25">
      <c r="A10" s="14" t="s">
        <v>57</v>
      </c>
      <c r="B10" s="206">
        <f>CHI!B$5</f>
        <v>54.0187232124415</v>
      </c>
      <c r="C10" s="206">
        <f>CHI!C$5</f>
        <v>54.349036883269783</v>
      </c>
      <c r="D10" s="206">
        <f>CHI!D$5</f>
        <v>47.463189407159497</v>
      </c>
      <c r="E10" s="206">
        <f>CHI!E$5</f>
        <v>43.555199633727362</v>
      </c>
      <c r="F10" s="206">
        <f>CHI!F$5</f>
        <v>54.573078313401851</v>
      </c>
      <c r="G10" s="206">
        <f>CHI!G$5</f>
        <v>56.270300738289301</v>
      </c>
      <c r="H10" s="206">
        <f>CHI!H$5</f>
        <v>58.886738356722589</v>
      </c>
      <c r="I10" s="206">
        <f>CHI!I$5</f>
        <v>62.427417626246623</v>
      </c>
      <c r="J10" s="206">
        <f>CHI!J$5</f>
        <v>63.95398262520645</v>
      </c>
      <c r="K10" s="206">
        <f>CHI!K$5</f>
        <v>59.752626102382663</v>
      </c>
      <c r="L10" s="206">
        <f>CHI!L$5</f>
        <v>56.018086970983738</v>
      </c>
      <c r="M10" s="206">
        <f>CHI!M$5</f>
        <v>50.92553360998523</v>
      </c>
      <c r="N10" s="206">
        <f>CHI!N$5</f>
        <v>24.129332956698999</v>
      </c>
      <c r="O10" s="206">
        <f>CHI!O$5</f>
        <v>22.404838852937949</v>
      </c>
      <c r="P10" s="206">
        <f>CHI!P$5</f>
        <v>10.80893500412655</v>
      </c>
      <c r="Q10" s="206">
        <f>CHI!Q$5</f>
        <v>20.134313197950839</v>
      </c>
      <c r="R10" s="206">
        <f>CHI!R$5</f>
        <v>23.817614319793591</v>
      </c>
      <c r="S10" s="206">
        <f>CHI!S$5</f>
        <v>16.745211905139211</v>
      </c>
      <c r="T10" s="206">
        <f>CHI!T$5</f>
        <v>1.9440931266090069</v>
      </c>
      <c r="U10" s="206">
        <f>CHI!U$5</f>
        <v>31.497198261932009</v>
      </c>
      <c r="V10" s="206">
        <f>CHI!V$5</f>
        <v>40.486709623798028</v>
      </c>
      <c r="W10" s="206">
        <f>CHI!W$5</f>
        <v>30.75958410131453</v>
      </c>
    </row>
    <row r="11" spans="1:23" ht="12" customHeight="1" x14ac:dyDescent="0.25">
      <c r="A11" s="14" t="s">
        <v>47</v>
      </c>
      <c r="B11" s="206">
        <f>CHI!B$6</f>
        <v>266.07888772962463</v>
      </c>
      <c r="C11" s="206">
        <f>CHI!C$6</f>
        <v>269.67520828752282</v>
      </c>
      <c r="D11" s="206">
        <f>CHI!D$6</f>
        <v>199.65666506969819</v>
      </c>
      <c r="E11" s="206">
        <f>CHI!E$6</f>
        <v>164.54563408254651</v>
      </c>
      <c r="F11" s="206">
        <f>CHI!F$6</f>
        <v>154.5156784931973</v>
      </c>
      <c r="G11" s="206">
        <f>CHI!G$6</f>
        <v>166.02600702362619</v>
      </c>
      <c r="H11" s="206">
        <f>CHI!H$6</f>
        <v>117.0054808791499</v>
      </c>
      <c r="I11" s="206">
        <f>CHI!I$6</f>
        <v>135.252416864281</v>
      </c>
      <c r="J11" s="206">
        <f>CHI!J$6</f>
        <v>143.5119618349577</v>
      </c>
      <c r="K11" s="206">
        <f>CHI!K$6</f>
        <v>125.0076444536939</v>
      </c>
      <c r="L11" s="206">
        <f>CHI!L$6</f>
        <v>150.852697446848</v>
      </c>
      <c r="M11" s="206">
        <f>CHI!M$6</f>
        <v>152.63755913087809</v>
      </c>
      <c r="N11" s="206">
        <f>CHI!N$6</f>
        <v>179.2952099288575</v>
      </c>
      <c r="O11" s="206">
        <f>CHI!O$6</f>
        <v>147.39750447887539</v>
      </c>
      <c r="P11" s="206">
        <f>CHI!P$6</f>
        <v>153.58557186229041</v>
      </c>
      <c r="Q11" s="206">
        <f>CHI!Q$6</f>
        <v>159.66568680204921</v>
      </c>
      <c r="R11" s="206">
        <f>CHI!R$6</f>
        <v>142.31903976526601</v>
      </c>
      <c r="S11" s="206">
        <f>CHI!S$6</f>
        <v>140.46983582085741</v>
      </c>
      <c r="T11" s="206">
        <f>CHI!T$6</f>
        <v>128.2221147420139</v>
      </c>
      <c r="U11" s="206">
        <f>CHI!U$6</f>
        <v>169.44424963283419</v>
      </c>
      <c r="V11" s="206">
        <f>CHI!V$6</f>
        <v>185.56642875662189</v>
      </c>
      <c r="W11" s="206">
        <f>CHI!W$6</f>
        <v>153.8577719438284</v>
      </c>
    </row>
    <row r="12" spans="1:23" ht="12" customHeight="1" x14ac:dyDescent="0.25">
      <c r="A12" s="14" t="s">
        <v>48</v>
      </c>
      <c r="B12" s="206">
        <f>CHI!B$7</f>
        <v>508.84222577049383</v>
      </c>
      <c r="C12" s="206">
        <f>CHI!C$7</f>
        <v>519.45844898884047</v>
      </c>
      <c r="D12" s="206">
        <f>CHI!D$7</f>
        <v>414.20198073165801</v>
      </c>
      <c r="E12" s="206">
        <f>CHI!E$7</f>
        <v>371.82432875992907</v>
      </c>
      <c r="F12" s="206">
        <f>CHI!F$7</f>
        <v>362.72787310131707</v>
      </c>
      <c r="G12" s="206">
        <f>CHI!G$7</f>
        <v>327.55069236905717</v>
      </c>
      <c r="H12" s="206">
        <f>CHI!H$7</f>
        <v>235.54361015661331</v>
      </c>
      <c r="I12" s="206">
        <f>CHI!I$7</f>
        <v>263.97027761830998</v>
      </c>
      <c r="J12" s="206">
        <f>CHI!J$7</f>
        <v>350.35773475079827</v>
      </c>
      <c r="K12" s="206">
        <f>CHI!K$7</f>
        <v>279.13565713601628</v>
      </c>
      <c r="L12" s="206">
        <f>CHI!L$7</f>
        <v>338.03315438617187</v>
      </c>
      <c r="M12" s="206">
        <f>CHI!M$7</f>
        <v>322.52981554249021</v>
      </c>
      <c r="N12" s="206">
        <f>CHI!N$7</f>
        <v>359.68531227538119</v>
      </c>
      <c r="O12" s="206">
        <f>CHI!O$7</f>
        <v>359.42982890902238</v>
      </c>
      <c r="P12" s="206">
        <f>CHI!P$7</f>
        <v>385.81772784019972</v>
      </c>
      <c r="Q12" s="206">
        <f>CHI!Q$7</f>
        <v>375.4</v>
      </c>
      <c r="R12" s="206">
        <f>CHI!R$7</f>
        <v>373.08923034247732</v>
      </c>
      <c r="S12" s="206">
        <f>CHI!S$7</f>
        <v>352.18494065712792</v>
      </c>
      <c r="T12" s="206">
        <f>CHI!T$7</f>
        <v>354.17317024718341</v>
      </c>
      <c r="U12" s="206">
        <f>CHI!U$7</f>
        <v>288.9463597968259</v>
      </c>
      <c r="V12" s="206">
        <f>CHI!V$7</f>
        <v>353.5702933642466</v>
      </c>
      <c r="W12" s="206">
        <f>CHI!W$7</f>
        <v>343.97224790165939</v>
      </c>
    </row>
    <row r="13" spans="1:23" ht="12" customHeight="1" x14ac:dyDescent="0.25">
      <c r="A13" s="13" t="s">
        <v>22</v>
      </c>
      <c r="B13" s="207">
        <f>NMM!B$3</f>
        <v>351.42951827192496</v>
      </c>
      <c r="C13" s="207">
        <f>NMM!C$3</f>
        <v>367.78451254744226</v>
      </c>
      <c r="D13" s="207">
        <f>NMM!D$3</f>
        <v>421.34339419254871</v>
      </c>
      <c r="E13" s="207">
        <f>NMM!E$3</f>
        <v>451.65102081008331</v>
      </c>
      <c r="F13" s="207">
        <f>NMM!F$3</f>
        <v>473.75176005881389</v>
      </c>
      <c r="G13" s="207">
        <f>NMM!G$3</f>
        <v>464.59571124102536</v>
      </c>
      <c r="H13" s="207">
        <f>NMM!H$3</f>
        <v>489.23213009900314</v>
      </c>
      <c r="I13" s="207">
        <f>NMM!I$3</f>
        <v>529.24036784696864</v>
      </c>
      <c r="J13" s="207">
        <f>NMM!J$3</f>
        <v>512.14681272484734</v>
      </c>
      <c r="K13" s="207">
        <f>NMM!K$3</f>
        <v>415.01227079550677</v>
      </c>
      <c r="L13" s="207">
        <f>NMM!L$3</f>
        <v>300.27726977759431</v>
      </c>
      <c r="M13" s="207">
        <f>NMM!M$3</f>
        <v>298.30314848189403</v>
      </c>
      <c r="N13" s="207">
        <f>NMM!N$3</f>
        <v>291.25353235986256</v>
      </c>
      <c r="O13" s="207">
        <f>NMM!O$3</f>
        <v>287.76193969191729</v>
      </c>
      <c r="P13" s="207">
        <f>NMM!P$3</f>
        <v>298.62671660424468</v>
      </c>
      <c r="Q13" s="207">
        <f>NMM!Q$3</f>
        <v>309.59999999999997</v>
      </c>
      <c r="R13" s="207">
        <f>NMM!R$3</f>
        <v>339.70339108984444</v>
      </c>
      <c r="S13" s="207">
        <f>NMM!S$3</f>
        <v>342.40740382195202</v>
      </c>
      <c r="T13" s="207">
        <f>NMM!T$3</f>
        <v>353.88937764281866</v>
      </c>
      <c r="U13" s="207">
        <f>NMM!U$3</f>
        <v>331.1812752339664</v>
      </c>
      <c r="V13" s="207">
        <f>NMM!V$3</f>
        <v>399.09877905128741</v>
      </c>
      <c r="W13" s="207">
        <f>NMM!W$3</f>
        <v>408.13524571407652</v>
      </c>
    </row>
    <row r="14" spans="1:23" ht="12" customHeight="1" x14ac:dyDescent="0.25">
      <c r="A14" s="14" t="s">
        <v>49</v>
      </c>
      <c r="B14" s="206">
        <f>NMM!B$4</f>
        <v>237.71744230647121</v>
      </c>
      <c r="C14" s="206">
        <f>NMM!C$4</f>
        <v>238.5035342042973</v>
      </c>
      <c r="D14" s="206">
        <f>NMM!D$4</f>
        <v>279.8661666276808</v>
      </c>
      <c r="E14" s="206">
        <f>NMM!E$4</f>
        <v>321.25091606631071</v>
      </c>
      <c r="F14" s="206">
        <f>NMM!F$4</f>
        <v>282.39229165046908</v>
      </c>
      <c r="G14" s="206">
        <f>NMM!G$4</f>
        <v>261.28846358079022</v>
      </c>
      <c r="H14" s="206">
        <f>NMM!H$4</f>
        <v>284.8570688467662</v>
      </c>
      <c r="I14" s="206">
        <f>NMM!I$4</f>
        <v>299.29669078936013</v>
      </c>
      <c r="J14" s="206">
        <f>NMM!J$4</f>
        <v>285.44352156666571</v>
      </c>
      <c r="K14" s="206">
        <f>NMM!K$4</f>
        <v>231.35284960681801</v>
      </c>
      <c r="L14" s="206">
        <f>NMM!L$4</f>
        <v>150.14478151986449</v>
      </c>
      <c r="M14" s="206">
        <f>NMM!M$4</f>
        <v>147.74375948494011</v>
      </c>
      <c r="N14" s="206">
        <f>NMM!N$4</f>
        <v>139.17399012178569</v>
      </c>
      <c r="O14" s="206">
        <f>NMM!O$4</f>
        <v>134.02514493562151</v>
      </c>
      <c r="P14" s="206">
        <f>NMM!P$4</f>
        <v>144.12618271959019</v>
      </c>
      <c r="Q14" s="206">
        <f>NMM!Q$4</f>
        <v>164.35888682223609</v>
      </c>
      <c r="R14" s="206">
        <f>NMM!R$4</f>
        <v>167.47583074762139</v>
      </c>
      <c r="S14" s="206">
        <f>NMM!S$4</f>
        <v>165.798984588606</v>
      </c>
      <c r="T14" s="206">
        <f>NMM!T$4</f>
        <v>169.47781492328679</v>
      </c>
      <c r="U14" s="206">
        <f>NMM!U$4</f>
        <v>161.2520396232529</v>
      </c>
      <c r="V14" s="206">
        <f>NMM!V$4</f>
        <v>205.46389040264231</v>
      </c>
      <c r="W14" s="206">
        <f>NMM!W$4</f>
        <v>201.4226694650518</v>
      </c>
    </row>
    <row r="15" spans="1:23" ht="12" customHeight="1" x14ac:dyDescent="0.25">
      <c r="A15" s="14" t="s">
        <v>50</v>
      </c>
      <c r="B15" s="206">
        <f>NMM!B$5</f>
        <v>62.375528837840477</v>
      </c>
      <c r="C15" s="206">
        <f>NMM!C$5</f>
        <v>77.334986496985451</v>
      </c>
      <c r="D15" s="206">
        <f>NMM!D$5</f>
        <v>81.363329016210002</v>
      </c>
      <c r="E15" s="206">
        <f>NMM!E$5</f>
        <v>61.16019974178468</v>
      </c>
      <c r="F15" s="206">
        <f>NMM!F$5</f>
        <v>114.21399798488591</v>
      </c>
      <c r="G15" s="206">
        <f>NMM!G$5</f>
        <v>127.1341794687488</v>
      </c>
      <c r="H15" s="206">
        <f>NMM!H$5</f>
        <v>134.503959009748</v>
      </c>
      <c r="I15" s="206">
        <f>NMM!I$5</f>
        <v>163.36400130329139</v>
      </c>
      <c r="J15" s="206">
        <f>NMM!J$5</f>
        <v>144.85848491379289</v>
      </c>
      <c r="K15" s="206">
        <f>NMM!K$5</f>
        <v>109.0512321147487</v>
      </c>
      <c r="L15" s="206">
        <f>NMM!L$5</f>
        <v>93.194568327244639</v>
      </c>
      <c r="M15" s="206">
        <f>NMM!M$5</f>
        <v>84.394715592308188</v>
      </c>
      <c r="N15" s="206">
        <f>NMM!N$5</f>
        <v>83.015719523088592</v>
      </c>
      <c r="O15" s="206">
        <f>NMM!O$5</f>
        <v>86.482769146022704</v>
      </c>
      <c r="P15" s="206">
        <f>NMM!P$5</f>
        <v>84.203323790861518</v>
      </c>
      <c r="Q15" s="206">
        <f>NMM!Q$5</f>
        <v>80.492366537399803</v>
      </c>
      <c r="R15" s="206">
        <f>NMM!R$5</f>
        <v>93.312201643950772</v>
      </c>
      <c r="S15" s="206">
        <f>NMM!S$5</f>
        <v>93.633980439736703</v>
      </c>
      <c r="T15" s="206">
        <f>NMM!T$5</f>
        <v>96.590785935987086</v>
      </c>
      <c r="U15" s="206">
        <f>NMM!U$5</f>
        <v>84.46847845825836</v>
      </c>
      <c r="V15" s="206">
        <f>NMM!V$5</f>
        <v>109.764289607969</v>
      </c>
      <c r="W15" s="206">
        <f>NMM!W$5</f>
        <v>124.4344990961264</v>
      </c>
    </row>
    <row r="16" spans="1:23" ht="12" customHeight="1" x14ac:dyDescent="0.25">
      <c r="A16" s="14" t="s">
        <v>58</v>
      </c>
      <c r="B16" s="206">
        <f>NMM!B$6</f>
        <v>51.336547127613223</v>
      </c>
      <c r="C16" s="206">
        <f>NMM!C$6</f>
        <v>51.945991846159536</v>
      </c>
      <c r="D16" s="206">
        <f>NMM!D$6</f>
        <v>60.113898548657907</v>
      </c>
      <c r="E16" s="206">
        <f>NMM!E$6</f>
        <v>69.239905001987921</v>
      </c>
      <c r="F16" s="206">
        <f>NMM!F$6</f>
        <v>77.145470423458917</v>
      </c>
      <c r="G16" s="206">
        <f>NMM!G$6</f>
        <v>76.173068191486351</v>
      </c>
      <c r="H16" s="206">
        <f>NMM!H$6</f>
        <v>69.871102242488959</v>
      </c>
      <c r="I16" s="206">
        <f>NMM!I$6</f>
        <v>66.579675754317179</v>
      </c>
      <c r="J16" s="206">
        <f>NMM!J$6</f>
        <v>81.844806244388778</v>
      </c>
      <c r="K16" s="206">
        <f>NMM!K$6</f>
        <v>74.608189073940011</v>
      </c>
      <c r="L16" s="206">
        <f>NMM!L$6</f>
        <v>56.937919930485158</v>
      </c>
      <c r="M16" s="206">
        <f>NMM!M$6</f>
        <v>66.164673404645725</v>
      </c>
      <c r="N16" s="206">
        <f>NMM!N$6</f>
        <v>69.063822714988248</v>
      </c>
      <c r="O16" s="206">
        <f>NMM!O$6</f>
        <v>67.254025610273075</v>
      </c>
      <c r="P16" s="206">
        <f>NMM!P$6</f>
        <v>70.29721009379297</v>
      </c>
      <c r="Q16" s="206">
        <f>NMM!Q$6</f>
        <v>64.748746640364047</v>
      </c>
      <c r="R16" s="206">
        <f>NMM!R$6</f>
        <v>78.915358698272229</v>
      </c>
      <c r="S16" s="206">
        <f>NMM!S$6</f>
        <v>82.974438793609309</v>
      </c>
      <c r="T16" s="206">
        <f>NMM!T$6</f>
        <v>87.820776783544787</v>
      </c>
      <c r="U16" s="206">
        <f>NMM!U$6</f>
        <v>85.460757152455116</v>
      </c>
      <c r="V16" s="206">
        <f>NMM!V$6</f>
        <v>83.870599040676112</v>
      </c>
      <c r="W16" s="206">
        <f>NMM!W$6</f>
        <v>82.278077152898319</v>
      </c>
    </row>
    <row r="17" spans="1:23" ht="12" customHeight="1" x14ac:dyDescent="0.25">
      <c r="A17" s="13" t="s">
        <v>23</v>
      </c>
      <c r="B17" s="207">
        <f>PPA!B$3</f>
        <v>284.99984936583013</v>
      </c>
      <c r="C17" s="207">
        <f>PPA!C$3</f>
        <v>289.61083102022326</v>
      </c>
      <c r="D17" s="207">
        <f>PPA!D$3</f>
        <v>292.93269554672236</v>
      </c>
      <c r="E17" s="207">
        <f>PPA!E$3</f>
        <v>304.33926344121312</v>
      </c>
      <c r="F17" s="207">
        <f>PPA!F$3</f>
        <v>290.83024933647334</v>
      </c>
      <c r="G17" s="207">
        <f>PPA!G$3</f>
        <v>278.97174562729947</v>
      </c>
      <c r="H17" s="207">
        <f>PPA!H$3</f>
        <v>268.54466482949454</v>
      </c>
      <c r="I17" s="207">
        <f>PPA!I$3</f>
        <v>301.55652560089254</v>
      </c>
      <c r="J17" s="207">
        <f>PPA!J$3</f>
        <v>320.64756053195373</v>
      </c>
      <c r="K17" s="207">
        <f>PPA!K$3</f>
        <v>264.17127237175521</v>
      </c>
      <c r="L17" s="207">
        <f>PPA!L$3</f>
        <v>251.41092954201329</v>
      </c>
      <c r="M17" s="207">
        <f>PPA!M$3</f>
        <v>258.51626436611804</v>
      </c>
      <c r="N17" s="207">
        <f>PPA!N$3</f>
        <v>241.33279506897327</v>
      </c>
      <c r="O17" s="207">
        <f>PPA!O$3</f>
        <v>239.28946690192504</v>
      </c>
      <c r="P17" s="207">
        <f>PPA!P$3</f>
        <v>257.1785268414481</v>
      </c>
      <c r="Q17" s="207">
        <f>PPA!Q$3</f>
        <v>281</v>
      </c>
      <c r="R17" s="207">
        <f>PPA!R$3</f>
        <v>277.58789788094043</v>
      </c>
      <c r="S17" s="207">
        <f>PPA!S$3</f>
        <v>277.74013049623409</v>
      </c>
      <c r="T17" s="207">
        <f>PPA!T$3</f>
        <v>292.68477263482509</v>
      </c>
      <c r="U17" s="207">
        <f>PPA!U$3</f>
        <v>337.60023815282705</v>
      </c>
      <c r="V17" s="207">
        <f>PPA!V$3</f>
        <v>347.4001084456745</v>
      </c>
      <c r="W17" s="207">
        <f>PPA!W$3</f>
        <v>436.41822192525615</v>
      </c>
    </row>
    <row r="18" spans="1:23" ht="12" customHeight="1" x14ac:dyDescent="0.25">
      <c r="A18" s="14" t="s">
        <v>52</v>
      </c>
      <c r="B18" s="206">
        <f>PPA!B$5</f>
        <v>11.20530913444491</v>
      </c>
      <c r="C18" s="206">
        <f>PPA!C$5</f>
        <v>9.4014093962441621</v>
      </c>
      <c r="D18" s="206">
        <f>PPA!D$5</f>
        <v>9.467446060534435</v>
      </c>
      <c r="E18" s="206">
        <f>PPA!E$5</f>
        <v>8.5290002991107254</v>
      </c>
      <c r="F18" s="206">
        <f>PPA!F$5</f>
        <v>7.7541820005251596</v>
      </c>
      <c r="G18" s="206">
        <f>PPA!G$5</f>
        <v>5.3860553164016816</v>
      </c>
      <c r="H18" s="206">
        <f>PPA!H$5</f>
        <v>5.5522722446380142</v>
      </c>
      <c r="I18" s="206">
        <f>PPA!I$5</f>
        <v>5.839329417164989</v>
      </c>
      <c r="J18" s="206">
        <f>PPA!J$5</f>
        <v>6.0664580827388228</v>
      </c>
      <c r="K18" s="206">
        <f>PPA!K$5</f>
        <v>4.0245512608319851</v>
      </c>
      <c r="L18" s="206">
        <f>PPA!L$5</f>
        <v>4.0011166592149046</v>
      </c>
      <c r="M18" s="206">
        <f>PPA!M$5</f>
        <v>4.1872637394591452</v>
      </c>
      <c r="N18" s="206">
        <f>PPA!N$5</f>
        <v>3.304649376251291</v>
      </c>
      <c r="O18" s="206">
        <f>PPA!O$5</f>
        <v>2.9966443763021751</v>
      </c>
      <c r="P18" s="206">
        <f>PPA!P$5</f>
        <v>3.0116146675727529</v>
      </c>
      <c r="Q18" s="206">
        <f>PPA!Q$5</f>
        <v>2.9337233720620999</v>
      </c>
      <c r="R18" s="206">
        <f>PPA!R$5</f>
        <v>2.837025982976531</v>
      </c>
      <c r="S18" s="206">
        <f>PPA!S$5</f>
        <v>2.7965810514548641</v>
      </c>
      <c r="T18" s="206">
        <f>PPA!T$5</f>
        <v>3.2738591742529879</v>
      </c>
      <c r="U18" s="206">
        <f>PPA!U$5</f>
        <v>4.502833698506322</v>
      </c>
      <c r="V18" s="206">
        <f>PPA!V$5</f>
        <v>5.0878883711521654</v>
      </c>
      <c r="W18" s="206">
        <f>PPA!W$5</f>
        <v>7.549869792621533</v>
      </c>
    </row>
    <row r="19" spans="1:23" ht="12" customHeight="1" x14ac:dyDescent="0.25">
      <c r="A19" s="14" t="s">
        <v>59</v>
      </c>
      <c r="B19" s="206">
        <f>PPA!B$6</f>
        <v>130.24017635948451</v>
      </c>
      <c r="C19" s="206">
        <f>PPA!C$6</f>
        <v>136.18291054937421</v>
      </c>
      <c r="D19" s="206">
        <f>PPA!D$6</f>
        <v>133.6303104576896</v>
      </c>
      <c r="E19" s="206">
        <f>PPA!E$6</f>
        <v>122.5023132963728</v>
      </c>
      <c r="F19" s="206">
        <f>PPA!F$6</f>
        <v>122.58362468582919</v>
      </c>
      <c r="G19" s="206">
        <f>PPA!G$6</f>
        <v>123.08620824819759</v>
      </c>
      <c r="H19" s="206">
        <f>PPA!H$6</f>
        <v>110.00812195352709</v>
      </c>
      <c r="I19" s="206">
        <f>PPA!I$6</f>
        <v>123.70866074758629</v>
      </c>
      <c r="J19" s="206">
        <f>PPA!J$6</f>
        <v>127.4272158733629</v>
      </c>
      <c r="K19" s="206">
        <f>PPA!K$6</f>
        <v>94.241575357815634</v>
      </c>
      <c r="L19" s="206">
        <f>PPA!L$6</f>
        <v>86.848980680175103</v>
      </c>
      <c r="M19" s="206">
        <f>PPA!M$6</f>
        <v>86.219566998863314</v>
      </c>
      <c r="N19" s="206">
        <f>PPA!N$6</f>
        <v>84.130488127317989</v>
      </c>
      <c r="O19" s="206">
        <f>PPA!O$6</f>
        <v>82.251467278898957</v>
      </c>
      <c r="P19" s="206">
        <f>PPA!P$6</f>
        <v>89.772405307458456</v>
      </c>
      <c r="Q19" s="206">
        <f>PPA!Q$6</f>
        <v>97.16627662793789</v>
      </c>
      <c r="R19" s="206">
        <f>PPA!R$6</f>
        <v>102.9673547939129</v>
      </c>
      <c r="S19" s="206">
        <f>PPA!S$6</f>
        <v>91.977761142972909</v>
      </c>
      <c r="T19" s="206">
        <f>PPA!T$6</f>
        <v>105.7025009018034</v>
      </c>
      <c r="U19" s="206">
        <f>PPA!U$6</f>
        <v>123.4112824382083</v>
      </c>
      <c r="V19" s="206">
        <f>PPA!V$6</f>
        <v>142.52911142317501</v>
      </c>
      <c r="W19" s="206">
        <f>PPA!W$6</f>
        <v>219.1715932335654</v>
      </c>
    </row>
    <row r="20" spans="1:23" ht="12" customHeight="1" x14ac:dyDescent="0.25">
      <c r="A20" s="14" t="s">
        <v>60</v>
      </c>
      <c r="B20" s="206">
        <f>PPA!B$7</f>
        <v>143.5543638719007</v>
      </c>
      <c r="C20" s="206">
        <f>PPA!C$7</f>
        <v>144.02651107460491</v>
      </c>
      <c r="D20" s="206">
        <f>PPA!D$7</f>
        <v>149.8349390284983</v>
      </c>
      <c r="E20" s="206">
        <f>PPA!E$7</f>
        <v>173.30794984572961</v>
      </c>
      <c r="F20" s="206">
        <f>PPA!F$7</f>
        <v>160.49244265011899</v>
      </c>
      <c r="G20" s="206">
        <f>PPA!G$7</f>
        <v>150.4994820627002</v>
      </c>
      <c r="H20" s="206">
        <f>PPA!H$7</f>
        <v>152.98427063132939</v>
      </c>
      <c r="I20" s="206">
        <f>PPA!I$7</f>
        <v>172.0085354361413</v>
      </c>
      <c r="J20" s="206">
        <f>PPA!J$7</f>
        <v>187.153886575852</v>
      </c>
      <c r="K20" s="206">
        <f>PPA!K$7</f>
        <v>165.9051457531076</v>
      </c>
      <c r="L20" s="206">
        <f>PPA!L$7</f>
        <v>160.56083220262329</v>
      </c>
      <c r="M20" s="206">
        <f>PPA!M$7</f>
        <v>168.1094336277956</v>
      </c>
      <c r="N20" s="206">
        <f>PPA!N$7</f>
        <v>153.89765756540399</v>
      </c>
      <c r="O20" s="206">
        <f>PPA!O$7</f>
        <v>154.0413552467239</v>
      </c>
      <c r="P20" s="206">
        <f>PPA!P$7</f>
        <v>164.39450686641689</v>
      </c>
      <c r="Q20" s="206">
        <f>PPA!Q$7</f>
        <v>180.9</v>
      </c>
      <c r="R20" s="206">
        <f>PPA!R$7</f>
        <v>171.78351710405099</v>
      </c>
      <c r="S20" s="206">
        <f>PPA!S$7</f>
        <v>182.9657883018063</v>
      </c>
      <c r="T20" s="206">
        <f>PPA!T$7</f>
        <v>183.70841255876871</v>
      </c>
      <c r="U20" s="206">
        <f>PPA!U$7</f>
        <v>209.68612201611239</v>
      </c>
      <c r="V20" s="206">
        <f>PPA!V$7</f>
        <v>199.78310865134731</v>
      </c>
      <c r="W20" s="206">
        <f>PPA!W$7</f>
        <v>209.69675889906921</v>
      </c>
    </row>
    <row r="21" spans="1:23" ht="12" customHeight="1" x14ac:dyDescent="0.25">
      <c r="A21" s="15" t="s">
        <v>61</v>
      </c>
      <c r="B21" s="208">
        <f>FBT!B$3</f>
        <v>1327.388304763052</v>
      </c>
      <c r="C21" s="208">
        <f>FBT!C$3</f>
        <v>1304.877357956155</v>
      </c>
      <c r="D21" s="208">
        <f>FBT!D$3</f>
        <v>1381.526645556828</v>
      </c>
      <c r="E21" s="208">
        <f>FBT!E$3</f>
        <v>1412.98496684829</v>
      </c>
      <c r="F21" s="208">
        <f>FBT!F$3</f>
        <v>1507.73179818823</v>
      </c>
      <c r="G21" s="208">
        <f>FBT!G$3</f>
        <v>1528.2126995844601</v>
      </c>
      <c r="H21" s="208">
        <f>FBT!H$3</f>
        <v>1583.3701901813361</v>
      </c>
      <c r="I21" s="208">
        <f>FBT!I$3</f>
        <v>1552.8427984965499</v>
      </c>
      <c r="J21" s="208">
        <f>FBT!J$3</f>
        <v>1580.1972593880109</v>
      </c>
      <c r="K21" s="208">
        <f>FBT!K$3</f>
        <v>1514.2959755781239</v>
      </c>
      <c r="L21" s="208">
        <f>FBT!L$3</f>
        <v>1504.237704756848</v>
      </c>
      <c r="M21" s="208">
        <f>FBT!M$3</f>
        <v>1578.475689622911</v>
      </c>
      <c r="N21" s="208">
        <f>FBT!N$3</f>
        <v>1533.6595740490941</v>
      </c>
      <c r="O21" s="208">
        <f>FBT!O$3</f>
        <v>1503.4396621795761</v>
      </c>
      <c r="P21" s="208">
        <f>FBT!P$3</f>
        <v>1458.0774032459431</v>
      </c>
      <c r="Q21" s="208">
        <f>FBT!Q$3</f>
        <v>1438</v>
      </c>
      <c r="R21" s="208">
        <f>FBT!R$3</f>
        <v>1437.572443308467</v>
      </c>
      <c r="S21" s="208">
        <f>FBT!S$3</f>
        <v>1437.9755658386421</v>
      </c>
      <c r="T21" s="208">
        <f>FBT!T$3</f>
        <v>1467.1131670308671</v>
      </c>
      <c r="U21" s="208">
        <f>FBT!U$3</f>
        <v>1488.734254935159</v>
      </c>
      <c r="V21" s="208">
        <f>FBT!V$3</f>
        <v>1266.8511489632219</v>
      </c>
      <c r="W21" s="208">
        <f>FBT!W$3</f>
        <v>1258.089022727065</v>
      </c>
    </row>
    <row r="22" spans="1:23" ht="12" customHeight="1" x14ac:dyDescent="0.25">
      <c r="A22" s="12" t="s">
        <v>62</v>
      </c>
      <c r="B22" s="206">
        <f>TRE!B$3</f>
        <v>249.600819449884</v>
      </c>
      <c r="C22" s="206">
        <f>TRE!C$3</f>
        <v>244.43437376083389</v>
      </c>
      <c r="D22" s="206">
        <f>TRE!D$3</f>
        <v>281.88371622987268</v>
      </c>
      <c r="E22" s="206">
        <f>TRE!E$3</f>
        <v>273.87907831681218</v>
      </c>
      <c r="F22" s="206">
        <f>TRE!F$3</f>
        <v>305.40914358341752</v>
      </c>
      <c r="G22" s="206">
        <f>TRE!G$3</f>
        <v>265.75541452843902</v>
      </c>
      <c r="H22" s="206">
        <f>TRE!H$3</f>
        <v>314.13375066625838</v>
      </c>
      <c r="I22" s="206">
        <f>TRE!I$3</f>
        <v>308.05558865263589</v>
      </c>
      <c r="J22" s="206">
        <f>TRE!J$3</f>
        <v>304.68086826468328</v>
      </c>
      <c r="K22" s="206">
        <f>TRE!K$3</f>
        <v>285.71998643229108</v>
      </c>
      <c r="L22" s="206">
        <f>TRE!L$3</f>
        <v>271.86203370499283</v>
      </c>
      <c r="M22" s="206">
        <f>TRE!M$3</f>
        <v>256.2511694783388</v>
      </c>
      <c r="N22" s="206">
        <f>TRE!N$3</f>
        <v>225.5787162395014</v>
      </c>
      <c r="O22" s="206">
        <f>TRE!O$3</f>
        <v>97.044071291211509</v>
      </c>
      <c r="P22" s="206">
        <f>TRE!P$3</f>
        <v>124.74406991260921</v>
      </c>
      <c r="Q22" s="206">
        <f>TRE!Q$3</f>
        <v>122.2</v>
      </c>
      <c r="R22" s="206">
        <f>TRE!R$3</f>
        <v>146.81843849377361</v>
      </c>
      <c r="S22" s="206">
        <f>TRE!S$3</f>
        <v>137.56316676024699</v>
      </c>
      <c r="T22" s="206">
        <f>TRE!T$3</f>
        <v>121.27403959852801</v>
      </c>
      <c r="U22" s="206">
        <f>TRE!U$3</f>
        <v>221.0355926842428</v>
      </c>
      <c r="V22" s="206">
        <f>TRE!V$3</f>
        <v>131.63061159620821</v>
      </c>
      <c r="W22" s="206">
        <f>TRE!W$3</f>
        <v>170.24704127117789</v>
      </c>
    </row>
    <row r="23" spans="1:23" ht="12" customHeight="1" x14ac:dyDescent="0.25">
      <c r="A23" s="12" t="s">
        <v>63</v>
      </c>
      <c r="B23" s="206">
        <f>MAE!B$3</f>
        <v>951.40541680474803</v>
      </c>
      <c r="C23" s="206">
        <f>MAE!C$3</f>
        <v>1093.1569704866031</v>
      </c>
      <c r="D23" s="206">
        <f>MAE!D$3</f>
        <v>1176.042578993465</v>
      </c>
      <c r="E23" s="206">
        <f>MAE!E$3</f>
        <v>1261.2092168318779</v>
      </c>
      <c r="F23" s="206">
        <f>MAE!F$3</f>
        <v>1311.851270357495</v>
      </c>
      <c r="G23" s="206">
        <f>MAE!G$3</f>
        <v>1308.893042970936</v>
      </c>
      <c r="H23" s="206">
        <f>MAE!H$3</f>
        <v>1445.809092867916</v>
      </c>
      <c r="I23" s="206">
        <f>MAE!I$3</f>
        <v>1565.4076537299211</v>
      </c>
      <c r="J23" s="206">
        <f>MAE!J$3</f>
        <v>1561.502081733295</v>
      </c>
      <c r="K23" s="206">
        <f>MAE!K$3</f>
        <v>1385.203216345099</v>
      </c>
      <c r="L23" s="206">
        <f>MAE!L$3</f>
        <v>1213.3994061313981</v>
      </c>
      <c r="M23" s="206">
        <f>MAE!M$3</f>
        <v>1206.113786549276</v>
      </c>
      <c r="N23" s="206">
        <f>MAE!N$3</f>
        <v>1115.9795590827191</v>
      </c>
      <c r="O23" s="206">
        <f>MAE!O$3</f>
        <v>1096.429491881604</v>
      </c>
      <c r="P23" s="206">
        <f>MAE!P$3</f>
        <v>1179.1260923845191</v>
      </c>
      <c r="Q23" s="206">
        <f>MAE!Q$3</f>
        <v>1296.0999999999999</v>
      </c>
      <c r="R23" s="206">
        <f>MAE!R$3</f>
        <v>1504.145986269207</v>
      </c>
      <c r="S23" s="206">
        <f>MAE!S$3</f>
        <v>1540.8817208464829</v>
      </c>
      <c r="T23" s="206">
        <f>MAE!T$3</f>
        <v>1514.4119344249891</v>
      </c>
      <c r="U23" s="206">
        <f>MAE!U$3</f>
        <v>1361.0061956946431</v>
      </c>
      <c r="V23" s="206">
        <f>MAE!V$3</f>
        <v>1497.111231606305</v>
      </c>
      <c r="W23" s="206">
        <f>MAE!W$3</f>
        <v>1638.124353564662</v>
      </c>
    </row>
    <row r="24" spans="1:23" ht="12" customHeight="1" x14ac:dyDescent="0.25">
      <c r="A24" s="12" t="s">
        <v>64</v>
      </c>
      <c r="B24" s="206">
        <f>TEL!B$3</f>
        <v>505.82954237339197</v>
      </c>
      <c r="C24" s="206">
        <f>TEL!C$3</f>
        <v>504.44683623180202</v>
      </c>
      <c r="D24" s="206">
        <f>TEL!D$3</f>
        <v>515.79869298659298</v>
      </c>
      <c r="E24" s="206">
        <f>TEL!E$3</f>
        <v>491.30177903236392</v>
      </c>
      <c r="F24" s="206">
        <f>TEL!F$3</f>
        <v>465.77698029980189</v>
      </c>
      <c r="G24" s="206">
        <f>TEL!G$3</f>
        <v>446.49767225880203</v>
      </c>
      <c r="H24" s="206">
        <f>TEL!H$3</f>
        <v>442.05536465598391</v>
      </c>
      <c r="I24" s="206">
        <f>TEL!I$3</f>
        <v>432.18769294093443</v>
      </c>
      <c r="J24" s="206">
        <f>TEL!J$3</f>
        <v>407.3527628440923</v>
      </c>
      <c r="K24" s="206">
        <f>TEL!K$3</f>
        <v>351.76280452523002</v>
      </c>
      <c r="L24" s="206">
        <f>TEL!L$3</f>
        <v>337.0499282244902</v>
      </c>
      <c r="M24" s="206">
        <f>TEL!M$3</f>
        <v>346.55951783023608</v>
      </c>
      <c r="N24" s="206">
        <f>TEL!N$3</f>
        <v>317.64161439922799</v>
      </c>
      <c r="O24" s="206">
        <f>TEL!O$3</f>
        <v>312.64249320988881</v>
      </c>
      <c r="P24" s="206">
        <f>TEL!P$3</f>
        <v>325.09363295880149</v>
      </c>
      <c r="Q24" s="206">
        <f>TEL!Q$3</f>
        <v>292.89999999999998</v>
      </c>
      <c r="R24" s="206">
        <f>TEL!R$3</f>
        <v>309.28958500510203</v>
      </c>
      <c r="S24" s="206">
        <f>TEL!S$3</f>
        <v>324.4980541733625</v>
      </c>
      <c r="T24" s="206">
        <f>TEL!T$3</f>
        <v>327.59126297168689</v>
      </c>
      <c r="U24" s="206">
        <f>TEL!U$3</f>
        <v>365.32271568645689</v>
      </c>
      <c r="V24" s="206">
        <f>TEL!V$3</f>
        <v>296.16887609146829</v>
      </c>
      <c r="W24" s="206">
        <f>TEL!W$3</f>
        <v>310.01437031477388</v>
      </c>
    </row>
    <row r="25" spans="1:23" ht="12" customHeight="1" x14ac:dyDescent="0.25">
      <c r="A25" s="12" t="s">
        <v>65</v>
      </c>
      <c r="B25" s="206">
        <f>WWP!B$3</f>
        <v>191.30539571596421</v>
      </c>
      <c r="C25" s="206">
        <f>WWP!C$3</f>
        <v>167.25202515153231</v>
      </c>
      <c r="D25" s="206">
        <f>WWP!D$3</f>
        <v>190.52752139055451</v>
      </c>
      <c r="E25" s="206">
        <f>WWP!E$3</f>
        <v>203.37425326593581</v>
      </c>
      <c r="F25" s="206">
        <f>WWP!F$3</f>
        <v>200.74015924638331</v>
      </c>
      <c r="G25" s="206">
        <f>WWP!G$3</f>
        <v>199.67375903413631</v>
      </c>
      <c r="H25" s="206">
        <f>WWP!H$3</f>
        <v>198.8001678404155</v>
      </c>
      <c r="I25" s="206">
        <f>WWP!I$3</f>
        <v>235.59103562569729</v>
      </c>
      <c r="J25" s="206">
        <f>WWP!J$3</f>
        <v>224.74635191398201</v>
      </c>
      <c r="K25" s="206">
        <f>WWP!K$3</f>
        <v>187.65338494383369</v>
      </c>
      <c r="L25" s="206">
        <f>WWP!L$3</f>
        <v>152.59670029300139</v>
      </c>
      <c r="M25" s="206">
        <f>WWP!M$3</f>
        <v>158.95057169025321</v>
      </c>
      <c r="N25" s="206">
        <f>WWP!N$3</f>
        <v>154.58689851419339</v>
      </c>
      <c r="O25" s="206">
        <f>WWP!O$3</f>
        <v>165.34168632659939</v>
      </c>
      <c r="P25" s="206">
        <f>WWP!P$3</f>
        <v>190.56179775280901</v>
      </c>
      <c r="Q25" s="206">
        <f>WWP!Q$3</f>
        <v>224.2</v>
      </c>
      <c r="R25" s="206">
        <f>WWP!R$3</f>
        <v>246.67875293488271</v>
      </c>
      <c r="S25" s="206">
        <f>WWP!S$3</f>
        <v>263.219036186567</v>
      </c>
      <c r="T25" s="206">
        <f>WWP!T$3</f>
        <v>266.10286535932869</v>
      </c>
      <c r="U25" s="206">
        <f>WWP!U$3</f>
        <v>294.0629244422945</v>
      </c>
      <c r="V25" s="206">
        <f>WWP!V$3</f>
        <v>168.8386964082045</v>
      </c>
      <c r="W25" s="206">
        <f>WWP!W$3</f>
        <v>238.71198044904949</v>
      </c>
    </row>
    <row r="26" spans="1:23" ht="12" customHeight="1" x14ac:dyDescent="0.25">
      <c r="A26" s="16" t="s">
        <v>66</v>
      </c>
      <c r="B26" s="209">
        <f>OIS!B$3</f>
        <v>1988.3710420871871</v>
      </c>
      <c r="C26" s="209">
        <f>OIS!C$3</f>
        <v>2198.351554976492</v>
      </c>
      <c r="D26" s="209">
        <f>OIS!D$3</f>
        <v>2339.2845112174091</v>
      </c>
      <c r="E26" s="209">
        <f>OIS!E$3</f>
        <v>2786.3191754742988</v>
      </c>
      <c r="F26" s="209">
        <f>OIS!F$3</f>
        <v>3020.0740159246379</v>
      </c>
      <c r="G26" s="209">
        <f>OIS!G$3</f>
        <v>3344.4461642873298</v>
      </c>
      <c r="H26" s="209">
        <f>OIS!H$3</f>
        <v>3743.8619172365311</v>
      </c>
      <c r="I26" s="209">
        <f>OIS!I$3</f>
        <v>3834.4472005285911</v>
      </c>
      <c r="J26" s="209">
        <f>OIS!J$3</f>
        <v>4003.7996685395528</v>
      </c>
      <c r="K26" s="209">
        <f>OIS!K$3</f>
        <v>3558.6304595063748</v>
      </c>
      <c r="L26" s="209">
        <f>OIS!L$3</f>
        <v>2793.5421705700742</v>
      </c>
      <c r="M26" s="209">
        <f>OIS!M$3</f>
        <v>2640.1158152864359</v>
      </c>
      <c r="N26" s="209">
        <f>OIS!N$3</f>
        <v>2307.0863815834819</v>
      </c>
      <c r="O26" s="209">
        <f>OIS!O$3</f>
        <v>2345.4134533415281</v>
      </c>
      <c r="P26" s="209">
        <f>OIS!P$3</f>
        <v>2270.1622971285901</v>
      </c>
      <c r="Q26" s="209">
        <f>OIS!Q$3</f>
        <v>2293</v>
      </c>
      <c r="R26" s="209">
        <f>OIS!R$3</f>
        <v>2363.0635717894611</v>
      </c>
      <c r="S26" s="209">
        <f>OIS!S$3</f>
        <v>2471.8774806869442</v>
      </c>
      <c r="T26" s="209">
        <f>OIS!T$3</f>
        <v>2671.5289799547832</v>
      </c>
      <c r="U26" s="209">
        <f>OIS!U$3</f>
        <v>2972.6310305691491</v>
      </c>
      <c r="V26" s="209">
        <f>OIS!V$3</f>
        <v>2983.0039451788421</v>
      </c>
      <c r="W26" s="209">
        <f>OIS!W$3</f>
        <v>3315.8814860919151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1335.3375752364577</v>
      </c>
      <c r="C29" s="210">
        <f>ISI!C25+NFM!C43+CHI!C32+NMM!C31+PPA!C32+FBT!C12+TRE!C12+MAE!C12+TEL!C12+WWP!C12+OIS!C12</f>
        <v>1400.6757523645745</v>
      </c>
      <c r="D29" s="210">
        <f>ISI!D25+NFM!D43+CHI!D32+NMM!D31+PPA!D32+FBT!D12+TRE!D12+MAE!D12+TEL!D12+WWP!D12+OIS!D12</f>
        <v>1353.0521926053314</v>
      </c>
      <c r="E29" s="210">
        <f>ISI!E25+NFM!E43+CHI!E32+NMM!E31+PPA!E32+FBT!E12+TRE!E12+MAE!E12+TEL!E12+WWP!E12+OIS!E12</f>
        <v>1403.685038693035</v>
      </c>
      <c r="F29" s="210">
        <f>ISI!F25+NFM!F43+CHI!F32+NMM!F31+PPA!F32+FBT!F12+TRE!F12+MAE!F12+TEL!F12+WWP!F12+OIS!F12</f>
        <v>1523.5822871883061</v>
      </c>
      <c r="G29" s="210">
        <f>ISI!G25+NFM!G43+CHI!G32+NMM!G31+PPA!G32+FBT!G12+TRE!G12+MAE!G12+TEL!G12+WWP!G12+OIS!G12</f>
        <v>1535.9965606190888</v>
      </c>
      <c r="H29" s="210">
        <f>ISI!H25+NFM!H43+CHI!H32+NMM!H31+PPA!H32+FBT!H12+TRE!H12+MAE!H12+TEL!H12+WWP!H12+OIS!H12</f>
        <v>1600.3077386070506</v>
      </c>
      <c r="I29" s="210">
        <f>ISI!I25+NFM!I43+CHI!I32+NMM!I31+PPA!I32+FBT!I12+TRE!I12+MAE!I12+TEL!I12+WWP!I12+OIS!I12</f>
        <v>1623.3327601031813</v>
      </c>
      <c r="J29" s="210">
        <f>ISI!J25+NFM!J43+CHI!J32+NMM!J31+PPA!J32+FBT!J12+TRE!J12+MAE!J12+TEL!J12+WWP!J12+OIS!J12</f>
        <v>1628.4745485812555</v>
      </c>
      <c r="K29" s="210">
        <f>ISI!K25+NFM!K43+CHI!K32+NMM!K31+PPA!K32+FBT!K12+TRE!K12+MAE!K12+TEL!K12+WWP!K12+OIS!K12</f>
        <v>1371.2852966466035</v>
      </c>
      <c r="L29" s="210">
        <f>ISI!L25+NFM!L43+CHI!L32+NMM!L31+PPA!L32+FBT!L12+TRE!L12+MAE!L12+TEL!L12+WWP!L12+OIS!L12</f>
        <v>1329.1257953568356</v>
      </c>
      <c r="M29" s="210">
        <f>ISI!M25+NFM!M43+CHI!M32+NMM!M31+PPA!M32+FBT!M12+TRE!M12+MAE!M12+TEL!M12+WWP!M12+OIS!M12</f>
        <v>1246.1113499570079</v>
      </c>
      <c r="N29" s="210">
        <f>ISI!N25+NFM!N43+CHI!N32+NMM!N31+PPA!N32+FBT!N12+TRE!N12+MAE!N12+TEL!N12+WWP!N12+OIS!N12</f>
        <v>1099.2017196904555</v>
      </c>
      <c r="O29" s="210">
        <f>ISI!O25+NFM!O43+CHI!O32+NMM!O31+PPA!O32+FBT!O12+TRE!O12+MAE!O12+TEL!O12+WWP!O12+OIS!O12</f>
        <v>1075.1411865864143</v>
      </c>
      <c r="P29" s="210">
        <f>ISI!P25+NFM!P43+CHI!P32+NMM!P31+PPA!P32+FBT!P12+TRE!P12+MAE!P12+TEL!P12+WWP!P12+OIS!P12</f>
        <v>1066.4330180567501</v>
      </c>
      <c r="Q29" s="210">
        <f>ISI!Q25+NFM!Q43+CHI!Q32+NMM!Q31+PPA!Q32+FBT!Q12+TRE!Q12+MAE!Q12+TEL!Q12+WWP!Q12+OIS!Q12</f>
        <v>1056.1413585554599</v>
      </c>
      <c r="R29" s="210">
        <f>ISI!R25+NFM!R43+CHI!R32+NMM!R31+PPA!R32+FBT!R12+TRE!R12+MAE!R12+TEL!R12+WWP!R12+OIS!R12</f>
        <v>1057.4271711092008</v>
      </c>
      <c r="S29" s="210">
        <f>ISI!S25+NFM!S43+CHI!S32+NMM!S31+PPA!S32+FBT!S12+TRE!S12+MAE!S12+TEL!S12+WWP!S12+OIS!S12</f>
        <v>1148.1182287188306</v>
      </c>
      <c r="T29" s="210">
        <f>ISI!T25+NFM!T43+CHI!T32+NMM!T31+PPA!T32+FBT!T12+TRE!T12+MAE!T12+TEL!T12+WWP!T12+OIS!T12</f>
        <v>1161.8530524505586</v>
      </c>
      <c r="U29" s="210">
        <f>ISI!U25+NFM!U43+CHI!U32+NMM!U31+PPA!U32+FBT!U12+TRE!U12+MAE!U12+TEL!U12+WWP!U12+OIS!U12</f>
        <v>1172.4339638865001</v>
      </c>
      <c r="V29" s="210">
        <f>ISI!V25+NFM!V43+CHI!V32+NMM!V31+PPA!V32+FBT!V12+TRE!V12+MAE!V12+TEL!V12+WWP!V12+OIS!V12</f>
        <v>1171.2721410146173</v>
      </c>
      <c r="W29" s="210">
        <f>ISI!W25+NFM!W43+CHI!W32+NMM!W31+PPA!W32+FBT!W12+TRE!W12+MAE!W12+TEL!W12+WWP!W12+OIS!W12</f>
        <v>1191.3597592433364</v>
      </c>
    </row>
    <row r="30" spans="1:23" ht="12" customHeight="1" x14ac:dyDescent="0.25">
      <c r="A30" s="17" t="s">
        <v>30</v>
      </c>
      <c r="B30" s="211">
        <f t="shared" ref="B30:W30" si="0">B31+B32</f>
        <v>60.761564918314704</v>
      </c>
      <c r="C30" s="211">
        <f t="shared" si="0"/>
        <v>77.073430782459155</v>
      </c>
      <c r="D30" s="211">
        <f t="shared" si="0"/>
        <v>75.441444539982797</v>
      </c>
      <c r="E30" s="211">
        <f t="shared" si="0"/>
        <v>102.7988822012038</v>
      </c>
      <c r="F30" s="211">
        <f t="shared" si="0"/>
        <v>181.5336199484093</v>
      </c>
      <c r="G30" s="211">
        <f t="shared" si="0"/>
        <v>136.33766122098024</v>
      </c>
      <c r="H30" s="211">
        <f t="shared" si="0"/>
        <v>124.31805674978501</v>
      </c>
      <c r="I30" s="211">
        <f t="shared" si="0"/>
        <v>147.28185726569214</v>
      </c>
      <c r="J30" s="211">
        <f t="shared" si="0"/>
        <v>152.18684436801379</v>
      </c>
      <c r="K30" s="211">
        <f t="shared" si="0"/>
        <v>125.1406706792777</v>
      </c>
      <c r="L30" s="211">
        <f t="shared" si="0"/>
        <v>143.49587274290624</v>
      </c>
      <c r="M30" s="211">
        <f t="shared" si="0"/>
        <v>138.04694754944109</v>
      </c>
      <c r="N30" s="211">
        <f t="shared" si="0"/>
        <v>124.19011177987962</v>
      </c>
      <c r="O30" s="211">
        <f t="shared" si="0"/>
        <v>110.6115219260533</v>
      </c>
      <c r="P30" s="211">
        <f t="shared" si="0"/>
        <v>98.821324161650892</v>
      </c>
      <c r="Q30" s="211">
        <f t="shared" si="0"/>
        <v>77.945141874462593</v>
      </c>
      <c r="R30" s="211">
        <f t="shared" si="0"/>
        <v>64.084264832330163</v>
      </c>
      <c r="S30" s="211">
        <f t="shared" si="0"/>
        <v>72.413757523645728</v>
      </c>
      <c r="T30" s="211">
        <f t="shared" si="0"/>
        <v>66.232416165090285</v>
      </c>
      <c r="U30" s="211">
        <f t="shared" si="0"/>
        <v>79.937919174548568</v>
      </c>
      <c r="V30" s="211">
        <f t="shared" si="0"/>
        <v>102.57953568357695</v>
      </c>
      <c r="W30" s="211">
        <f t="shared" si="0"/>
        <v>107.10954428202922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60.761564918314704</v>
      </c>
      <c r="C31" s="206">
        <f>ISI!C27+NFM!C44+CHI!C33+NMM!C32+PPA!C33+FBT!C13+TRE!C13+MAE!C13+TEL!C13+WWP!C13+OIS!C13</f>
        <v>77.073430782459155</v>
      </c>
      <c r="D31" s="206">
        <f>ISI!D27+NFM!D44+CHI!D33+NMM!D32+PPA!D33+FBT!D13+TRE!D13+MAE!D13+TEL!D13+WWP!D13+OIS!D13</f>
        <v>75.441444539982797</v>
      </c>
      <c r="E31" s="206">
        <f>ISI!E27+NFM!E44+CHI!E33+NMM!E32+PPA!E33+FBT!E13+TRE!E13+MAE!E13+TEL!E13+WWP!E13+OIS!E13</f>
        <v>102.7988822012038</v>
      </c>
      <c r="F31" s="206">
        <f>ISI!F27+NFM!F44+CHI!F33+NMM!F32+PPA!F33+FBT!F13+TRE!F13+MAE!F13+TEL!F13+WWP!F13+OIS!F13</f>
        <v>181.5336199484093</v>
      </c>
      <c r="G31" s="206">
        <f>ISI!G27+NFM!G44+CHI!G33+NMM!G32+PPA!G33+FBT!G13+TRE!G13+MAE!G13+TEL!G13+WWP!G13+OIS!G13</f>
        <v>136.33766122098024</v>
      </c>
      <c r="H31" s="206">
        <f>ISI!H27+NFM!H44+CHI!H33+NMM!H32+PPA!H33+FBT!H13+TRE!H13+MAE!H13+TEL!H13+WWP!H13+OIS!H13</f>
        <v>124.31805674978501</v>
      </c>
      <c r="I31" s="206">
        <f>ISI!I27+NFM!I44+CHI!I33+NMM!I32+PPA!I33+FBT!I13+TRE!I13+MAE!I13+TEL!I13+WWP!I13+OIS!I13</f>
        <v>147.28185726569214</v>
      </c>
      <c r="J31" s="206">
        <f>ISI!J27+NFM!J44+CHI!J33+NMM!J32+PPA!J33+FBT!J13+TRE!J13+MAE!J13+TEL!J13+WWP!J13+OIS!J13</f>
        <v>152.18684436801379</v>
      </c>
      <c r="K31" s="206">
        <f>ISI!K27+NFM!K44+CHI!K33+NMM!K32+PPA!K33+FBT!K13+TRE!K13+MAE!K13+TEL!K13+WWP!K13+OIS!K13</f>
        <v>125.1406706792777</v>
      </c>
      <c r="L31" s="206">
        <f>ISI!L27+NFM!L44+CHI!L33+NMM!L32+PPA!L33+FBT!L13+TRE!L13+MAE!L13+TEL!L13+WWP!L13+OIS!L13</f>
        <v>143.49587274290624</v>
      </c>
      <c r="M31" s="206">
        <f>ISI!M27+NFM!M44+CHI!M33+NMM!M32+PPA!M33+FBT!M13+TRE!M13+MAE!M13+TEL!M13+WWP!M13+OIS!M13</f>
        <v>138.04694754944109</v>
      </c>
      <c r="N31" s="206">
        <f>ISI!N27+NFM!N44+CHI!N33+NMM!N32+PPA!N33+FBT!N13+TRE!N13+MAE!N13+TEL!N13+WWP!N13+OIS!N13</f>
        <v>124.19011177987962</v>
      </c>
      <c r="O31" s="206">
        <f>ISI!O27+NFM!O44+CHI!O33+NMM!O32+PPA!O33+FBT!O13+TRE!O13+MAE!O13+TEL!O13+WWP!O13+OIS!O13</f>
        <v>110.6115219260533</v>
      </c>
      <c r="P31" s="206">
        <f>ISI!P27+NFM!P44+CHI!P33+NMM!P32+PPA!P33+FBT!P13+TRE!P13+MAE!P13+TEL!P13+WWP!P13+OIS!P13</f>
        <v>98.821324161650892</v>
      </c>
      <c r="Q31" s="206">
        <f>ISI!Q27+NFM!Q44+CHI!Q33+NMM!Q32+PPA!Q33+FBT!Q13+TRE!Q13+MAE!Q13+TEL!Q13+WWP!Q13+OIS!Q13</f>
        <v>77.945141874462593</v>
      </c>
      <c r="R31" s="206">
        <f>ISI!R27+NFM!R44+CHI!R33+NMM!R32+PPA!R33+FBT!R13+TRE!R13+MAE!R13+TEL!R13+WWP!R13+OIS!R13</f>
        <v>64.084264832330163</v>
      </c>
      <c r="S31" s="206">
        <f>ISI!S27+NFM!S44+CHI!S33+NMM!S32+PPA!S33+FBT!S13+TRE!S13+MAE!S13+TEL!S13+WWP!S13+OIS!S13</f>
        <v>72.413757523645728</v>
      </c>
      <c r="T31" s="206">
        <f>ISI!T27+NFM!T44+CHI!T33+NMM!T32+PPA!T33+FBT!T13+TRE!T13+MAE!T13+TEL!T13+WWP!T13+OIS!T13</f>
        <v>66.232416165090285</v>
      </c>
      <c r="U31" s="206">
        <f>ISI!U27+NFM!U44+CHI!U33+NMM!U32+PPA!U33+FBT!U13+TRE!U13+MAE!U13+TEL!U13+WWP!U13+OIS!U13</f>
        <v>79.937919174548568</v>
      </c>
      <c r="V31" s="206">
        <f>ISI!V27+NFM!V44+CHI!V33+NMM!V32+PPA!V33+FBT!V13+TRE!V13+MAE!V13+TEL!V13+WWP!V13+OIS!V13</f>
        <v>102.57953568357695</v>
      </c>
      <c r="W31" s="206">
        <f>ISI!W27+NFM!W44+CHI!W33+NMM!W32+PPA!W33+FBT!W13+TRE!W13+MAE!W13+TEL!W13+WWP!W13+OIS!W13</f>
        <v>107.10954428202922</v>
      </c>
    </row>
    <row r="32" spans="1:23" ht="12" customHeight="1" x14ac:dyDescent="0.25">
      <c r="A32" s="18" t="s">
        <v>40</v>
      </c>
      <c r="B32" s="206">
        <f>ISI!B28</f>
        <v>0</v>
      </c>
      <c r="C32" s="206">
        <f>ISI!C28</f>
        <v>0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443.46749785038696</v>
      </c>
      <c r="C33" s="207">
        <f t="shared" si="1"/>
        <v>477.073860705073</v>
      </c>
      <c r="D33" s="207">
        <f t="shared" si="1"/>
        <v>462.9042992261393</v>
      </c>
      <c r="E33" s="207">
        <f t="shared" si="1"/>
        <v>447.26268271711075</v>
      </c>
      <c r="F33" s="207">
        <f t="shared" si="1"/>
        <v>434.66388650042984</v>
      </c>
      <c r="G33" s="207">
        <f t="shared" si="1"/>
        <v>504.86620808254509</v>
      </c>
      <c r="H33" s="207">
        <f t="shared" si="1"/>
        <v>557.64737747205493</v>
      </c>
      <c r="I33" s="207">
        <f t="shared" si="1"/>
        <v>508.04901117798789</v>
      </c>
      <c r="J33" s="207">
        <f t="shared" si="1"/>
        <v>501.30223559759247</v>
      </c>
      <c r="K33" s="207">
        <f t="shared" si="1"/>
        <v>370.13594153052441</v>
      </c>
      <c r="L33" s="207">
        <f t="shared" si="1"/>
        <v>298.99337919174548</v>
      </c>
      <c r="M33" s="207">
        <f t="shared" si="1"/>
        <v>273.67695614789341</v>
      </c>
      <c r="N33" s="207">
        <f t="shared" si="1"/>
        <v>245.1495270851247</v>
      </c>
      <c r="O33" s="207">
        <f t="shared" si="1"/>
        <v>271.32966466036112</v>
      </c>
      <c r="P33" s="207">
        <f t="shared" si="1"/>
        <v>265.56655202063627</v>
      </c>
      <c r="Q33" s="207">
        <f t="shared" si="1"/>
        <v>274.89810834049871</v>
      </c>
      <c r="R33" s="207">
        <f t="shared" si="1"/>
        <v>275.91848667239901</v>
      </c>
      <c r="S33" s="207">
        <f t="shared" si="1"/>
        <v>287.95322441960445</v>
      </c>
      <c r="T33" s="207">
        <f t="shared" si="1"/>
        <v>291.37635425623392</v>
      </c>
      <c r="U33" s="207">
        <f t="shared" si="1"/>
        <v>254.88443680137567</v>
      </c>
      <c r="V33" s="207">
        <f t="shared" si="1"/>
        <v>224.38693035253647</v>
      </c>
      <c r="W33" s="207">
        <f t="shared" si="1"/>
        <v>234.51917454858122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24.63886500429922</v>
      </c>
      <c r="C35" s="206">
        <f>ISI!C31+NFM!C47+CHI!C36+NMM!C35+PPA!C36+FBT!C16+TRE!C16+MAE!C16+TEL!C16+WWP!C16+OIS!C16</f>
        <v>22.398968185726559</v>
      </c>
      <c r="D35" s="206">
        <f>ISI!D31+NFM!D47+CHI!D36+NMM!D35+PPA!D36+FBT!D16+TRE!D16+MAE!D16+TEL!D16+WWP!D16+OIS!D16</f>
        <v>23.183147033533967</v>
      </c>
      <c r="E35" s="206">
        <f>ISI!E31+NFM!E47+CHI!E36+NMM!E35+PPA!E36+FBT!E16+TRE!E16+MAE!E16+TEL!E16+WWP!E16+OIS!E16</f>
        <v>23.51891659501289</v>
      </c>
      <c r="F35" s="206">
        <f>ISI!F31+NFM!F47+CHI!F36+NMM!F35+PPA!F36+FBT!F16+TRE!F16+MAE!F16+TEL!F16+WWP!F16+OIS!F16</f>
        <v>21.279277730008594</v>
      </c>
      <c r="G35" s="206">
        <f>ISI!G31+NFM!G47+CHI!G36+NMM!G35+PPA!G36+FBT!G16+TRE!G16+MAE!G16+TEL!G16+WWP!G16+OIS!G16</f>
        <v>24.638865004299227</v>
      </c>
      <c r="H35" s="206">
        <f>ISI!H31+NFM!H47+CHI!H36+NMM!H35+PPA!H36+FBT!H16+TRE!H16+MAE!H16+TEL!H16+WWP!H16+OIS!H16</f>
        <v>32.478503869303509</v>
      </c>
      <c r="I35" s="206">
        <f>ISI!I31+NFM!I47+CHI!I36+NMM!I35+PPA!I36+FBT!I16+TRE!I16+MAE!I16+TEL!I16+WWP!I16+OIS!I16</f>
        <v>32.478503869303516</v>
      </c>
      <c r="J35" s="206">
        <f>ISI!J31+NFM!J47+CHI!J36+NMM!J35+PPA!J36+FBT!J16+TRE!J16+MAE!J16+TEL!J16+WWP!J16+OIS!J16</f>
        <v>33.598452278589846</v>
      </c>
      <c r="K35" s="206">
        <f>ISI!K31+NFM!K47+CHI!K36+NMM!K35+PPA!K36+FBT!K16+TRE!K16+MAE!K16+TEL!K16+WWP!K16+OIS!K16</f>
        <v>21.27901977644024</v>
      </c>
      <c r="L35" s="206">
        <f>ISI!L31+NFM!L47+CHI!L36+NMM!L35+PPA!L36+FBT!L16+TRE!L16+MAE!L16+TEL!L16+WWP!L16+OIS!L16</f>
        <v>17.919174548581253</v>
      </c>
      <c r="M35" s="206">
        <f>ISI!M31+NFM!M47+CHI!M36+NMM!M35+PPA!M36+FBT!M16+TRE!M16+MAE!M16+TEL!M16+WWP!M16+OIS!M16</f>
        <v>17.919174548581253</v>
      </c>
      <c r="N35" s="206">
        <f>ISI!N31+NFM!N47+CHI!N36+NMM!N35+PPA!N36+FBT!N16+TRE!N16+MAE!N16+TEL!N16+WWP!N16+OIS!N16</f>
        <v>19.039122957867583</v>
      </c>
      <c r="O35" s="206">
        <f>ISI!O31+NFM!O47+CHI!O36+NMM!O35+PPA!O36+FBT!O16+TRE!O16+MAE!O16+TEL!O16+WWP!O16+OIS!O16</f>
        <v>21.27901977644024</v>
      </c>
      <c r="P35" s="206">
        <f>ISI!P31+NFM!P47+CHI!P36+NMM!P35+PPA!P36+FBT!P16+TRE!P16+MAE!P16+TEL!P16+WWP!P16+OIS!P16</f>
        <v>17.919174548581253</v>
      </c>
      <c r="Q35" s="206">
        <f>ISI!Q31+NFM!Q47+CHI!Q36+NMM!Q35+PPA!Q36+FBT!Q16+TRE!Q16+MAE!Q16+TEL!Q16+WWP!Q16+OIS!Q16</f>
        <v>12.319432502149612</v>
      </c>
      <c r="R35" s="206">
        <f>ISI!R31+NFM!R47+CHI!R36+NMM!R35+PPA!R36+FBT!R16+TRE!R16+MAE!R16+TEL!R16+WWP!R16+OIS!R16</f>
        <v>11.199484092863283</v>
      </c>
      <c r="S35" s="206">
        <f>ISI!S31+NFM!S47+CHI!S36+NMM!S35+PPA!S36+FBT!S16+TRE!S16+MAE!S16+TEL!S16+WWP!S16+OIS!S16</f>
        <v>12.319604471195184</v>
      </c>
      <c r="T35" s="206">
        <f>ISI!T31+NFM!T47+CHI!T36+NMM!T35+PPA!T36+FBT!T16+TRE!T16+MAE!T16+TEL!T16+WWP!T16+OIS!T16</f>
        <v>12.319690455717968</v>
      </c>
      <c r="U35" s="206">
        <f>ISI!U31+NFM!U47+CHI!U36+NMM!U35+PPA!U36+FBT!U16+TRE!U16+MAE!U16+TEL!U16+WWP!U16+OIS!U16</f>
        <v>11.087704213241617</v>
      </c>
      <c r="V35" s="206">
        <f>ISI!V31+NFM!V47+CHI!V36+NMM!V35+PPA!V36+FBT!V16+TRE!V16+MAE!V16+TEL!V16+WWP!V16+OIS!V16</f>
        <v>9.5197764402407561</v>
      </c>
      <c r="W35" s="206">
        <f>ISI!W31+NFM!W47+CHI!W36+NMM!W35+PPA!W36+FBT!W16+TRE!W16+MAE!W16+TEL!W16+WWP!W16+OIS!W16</f>
        <v>12.319604471195186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136.52665520206364</v>
      </c>
      <c r="C36" s="206">
        <f>ISI!C32+NFM!C48+CHI!C37+NMM!C36+PPA!C37+FBT!C17+TRE!C17+MAE!C17+TEL!C17+WWP!C17+OIS!C17</f>
        <v>135.64720550300945</v>
      </c>
      <c r="D36" s="206">
        <f>ISI!D32+NFM!D48+CHI!D37+NMM!D36+PPA!D37+FBT!D17+TRE!D17+MAE!D17+TEL!D17+WWP!D17+OIS!D17</f>
        <v>123.65193465176267</v>
      </c>
      <c r="E36" s="206">
        <f>ISI!E32+NFM!E48+CHI!E37+NMM!E36+PPA!E37+FBT!E17+TRE!E17+MAE!E17+TEL!E17+WWP!E17+OIS!E17</f>
        <v>150.61547721410142</v>
      </c>
      <c r="F36" s="206">
        <f>ISI!F32+NFM!F48+CHI!F37+NMM!F36+PPA!F37+FBT!F17+TRE!F17+MAE!F17+TEL!F17+WWP!F17+OIS!F17</f>
        <v>142.68091143594154</v>
      </c>
      <c r="G36" s="206">
        <f>ISI!G32+NFM!G48+CHI!G37+NMM!G36+PPA!G37+FBT!G17+TRE!G17+MAE!G17+TEL!G17+WWP!G17+OIS!G17</f>
        <v>169.43018056749779</v>
      </c>
      <c r="H36" s="206">
        <f>ISI!H32+NFM!H48+CHI!H37+NMM!H36+PPA!H37+FBT!H17+TRE!H17+MAE!H17+TEL!H17+WWP!H17+OIS!H17</f>
        <v>172.78753224419603</v>
      </c>
      <c r="I36" s="206">
        <f>ISI!I32+NFM!I48+CHI!I37+NMM!I36+PPA!I37+FBT!I17+TRE!I17+MAE!I17+TEL!I17+WWP!I17+OIS!I17</f>
        <v>184.36466036113492</v>
      </c>
      <c r="J36" s="206">
        <f>ISI!J32+NFM!J48+CHI!J37+NMM!J36+PPA!J37+FBT!J17+TRE!J17+MAE!J17+TEL!J17+WWP!J17+OIS!J17</f>
        <v>201.7382631126398</v>
      </c>
      <c r="K36" s="206">
        <f>ISI!K32+NFM!K48+CHI!K37+NMM!K36+PPA!K37+FBT!K17+TRE!K17+MAE!K17+TEL!K17+WWP!K17+OIS!K17</f>
        <v>152.66285468615641</v>
      </c>
      <c r="L36" s="206">
        <f>ISI!L32+NFM!L48+CHI!L37+NMM!L36+PPA!L37+FBT!L17+TRE!L17+MAE!L17+TEL!L17+WWP!L17+OIS!L17</f>
        <v>136.35932932072228</v>
      </c>
      <c r="M36" s="206">
        <f>ISI!M32+NFM!M48+CHI!M37+NMM!M36+PPA!M37+FBT!M17+TRE!M17+MAE!M17+TEL!M17+WWP!M17+OIS!M17</f>
        <v>131.20163370593298</v>
      </c>
      <c r="N36" s="206">
        <f>ISI!N32+NFM!N48+CHI!N37+NMM!N36+PPA!N37+FBT!N17+TRE!N17+MAE!N17+TEL!N17+WWP!N17+OIS!N17</f>
        <v>121.94815133276012</v>
      </c>
      <c r="O36" s="206">
        <f>ISI!O32+NFM!O48+CHI!O37+NMM!O36+PPA!O37+FBT!O17+TRE!O17+MAE!O17+TEL!O17+WWP!O17+OIS!O17</f>
        <v>117.04539982803097</v>
      </c>
      <c r="P36" s="206">
        <f>ISI!P32+NFM!P48+CHI!P37+NMM!P36+PPA!P37+FBT!P17+TRE!P17+MAE!P17+TEL!P17+WWP!P17+OIS!P17</f>
        <v>106.87300085984522</v>
      </c>
      <c r="Q36" s="206">
        <f>ISI!Q32+NFM!Q48+CHI!Q37+NMM!Q36+PPA!Q37+FBT!Q17+TRE!Q17+MAE!Q17+TEL!Q17+WWP!Q17+OIS!Q17</f>
        <v>108.23396388650043</v>
      </c>
      <c r="R36" s="206">
        <f>ISI!R32+NFM!R48+CHI!R37+NMM!R36+PPA!R37+FBT!R17+TRE!R17+MAE!R17+TEL!R17+WWP!R17+OIS!R17</f>
        <v>103.27188306104901</v>
      </c>
      <c r="S36" s="206">
        <f>ISI!S32+NFM!S48+CHI!S37+NMM!S36+PPA!S37+FBT!S17+TRE!S17+MAE!S17+TEL!S17+WWP!S17+OIS!S17</f>
        <v>102.89664660361133</v>
      </c>
      <c r="T36" s="206">
        <f>ISI!T32+NFM!T48+CHI!T37+NMM!T36+PPA!T37+FBT!T17+TRE!T17+MAE!T17+TEL!T17+WWP!T17+OIS!T17</f>
        <v>111.60421324161649</v>
      </c>
      <c r="U36" s="206">
        <f>ISI!U32+NFM!U48+CHI!U37+NMM!U36+PPA!U37+FBT!U17+TRE!U17+MAE!U17+TEL!U17+WWP!U17+OIS!U17</f>
        <v>117.27695614789333</v>
      </c>
      <c r="V36" s="206">
        <f>ISI!V32+NFM!V48+CHI!V37+NMM!V36+PPA!V37+FBT!V17+TRE!V17+MAE!V17+TEL!V17+WWP!V17+OIS!V17</f>
        <v>122.71943250214956</v>
      </c>
      <c r="W36" s="206">
        <f>ISI!W32+NFM!W48+CHI!W37+NMM!W36+PPA!W37+FBT!W17+TRE!W17+MAE!W17+TEL!W17+WWP!W17+OIS!W17</f>
        <v>137.91926053310402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274.33147033533965</v>
      </c>
      <c r="C37" s="206">
        <f>ISI!C33+NFM!C49+CHI!C38+NMM!C37+PPA!C38+FBT!C18+TRE!C18+MAE!C18+TEL!C18+WWP!C18+OIS!C18</f>
        <v>298.16560619088557</v>
      </c>
      <c r="D37" s="206">
        <f>ISI!D33+NFM!D49+CHI!D38+NMM!D37+PPA!D38+FBT!D18+TRE!D18+MAE!D18+TEL!D18+WWP!D18+OIS!D18</f>
        <v>298.16569217540842</v>
      </c>
      <c r="E37" s="206">
        <f>ISI!E33+NFM!E49+CHI!E38+NMM!E37+PPA!E38+FBT!E18+TRE!E18+MAE!E18+TEL!E18+WWP!E18+OIS!E18</f>
        <v>258.60326741186577</v>
      </c>
      <c r="F37" s="206">
        <f>ISI!F33+NFM!F49+CHI!F38+NMM!F37+PPA!F38+FBT!F18+TRE!F18+MAE!F18+TEL!F18+WWP!F18+OIS!F18</f>
        <v>209.97033533963881</v>
      </c>
      <c r="G37" s="206">
        <f>ISI!G33+NFM!G49+CHI!G38+NMM!G37+PPA!G38+FBT!G18+TRE!G18+MAE!G18+TEL!G18+WWP!G18+OIS!G18</f>
        <v>175.52192605331035</v>
      </c>
      <c r="H37" s="206">
        <f>ISI!H33+NFM!H49+CHI!H38+NMM!H37+PPA!H38+FBT!H18+TRE!H18+MAE!H18+TEL!H18+WWP!H18+OIS!H18</f>
        <v>185.26801375752365</v>
      </c>
      <c r="I37" s="206">
        <f>ISI!I33+NFM!I49+CHI!I38+NMM!I37+PPA!I38+FBT!I18+TRE!I18+MAE!I18+TEL!I18+WWP!I18+OIS!I18</f>
        <v>134.12631126397247</v>
      </c>
      <c r="J37" s="206">
        <f>ISI!J33+NFM!J49+CHI!J38+NMM!J37+PPA!J38+FBT!J18+TRE!J18+MAE!J18+TEL!J18+WWP!J18+OIS!J18</f>
        <v>114.82751504729148</v>
      </c>
      <c r="K37" s="206">
        <f>ISI!K33+NFM!K49+CHI!K38+NMM!K37+PPA!K38+FBT!K18+TRE!K18+MAE!K18+TEL!K18+WWP!K18+OIS!K18</f>
        <v>84.625021496130699</v>
      </c>
      <c r="L37" s="206">
        <f>ISI!L33+NFM!L49+CHI!L38+NMM!L37+PPA!L38+FBT!L18+TRE!L18+MAE!L18+TEL!L18+WWP!L18+OIS!L18</f>
        <v>53.071539122957873</v>
      </c>
      <c r="M37" s="206">
        <f>ISI!M33+NFM!M49+CHI!M38+NMM!M37+PPA!M38+FBT!M18+TRE!M18+MAE!M18+TEL!M18+WWP!M18+OIS!M18</f>
        <v>49.21169389509889</v>
      </c>
      <c r="N37" s="206">
        <f>ISI!N33+NFM!N49+CHI!N38+NMM!N37+PPA!N38+FBT!N18+TRE!N18+MAE!N18+TEL!N18+WWP!N18+OIS!N18</f>
        <v>29.912897678417885</v>
      </c>
      <c r="O37" s="206">
        <f>ISI!O33+NFM!O49+CHI!O38+NMM!O37+PPA!O38+FBT!O18+TRE!O18+MAE!O18+TEL!O18+WWP!O18+OIS!O18</f>
        <v>20.263542562338781</v>
      </c>
      <c r="P37" s="206">
        <f>ISI!P33+NFM!P49+CHI!P38+NMM!P37+PPA!P38+FBT!P18+TRE!P18+MAE!P18+TEL!P18+WWP!P18+OIS!P18</f>
        <v>19.298624247635427</v>
      </c>
      <c r="Q37" s="206">
        <f>ISI!Q33+NFM!Q49+CHI!Q38+NMM!Q37+PPA!Q38+FBT!Q18+TRE!Q18+MAE!Q18+TEL!Q18+WWP!Q18+OIS!Q18</f>
        <v>22.193465176268276</v>
      </c>
      <c r="R37" s="206">
        <f>ISI!R33+NFM!R49+CHI!R38+NMM!R37+PPA!R38+FBT!R18+TRE!R18+MAE!R18+TEL!R18+WWP!R18+OIS!R18</f>
        <v>23.061994840928634</v>
      </c>
      <c r="S37" s="206">
        <f>ISI!S33+NFM!S49+CHI!S38+NMM!S37+PPA!S38+FBT!S18+TRE!S18+MAE!S18+TEL!S18+WWP!S18+OIS!S18</f>
        <v>15.921410146173688</v>
      </c>
      <c r="T37" s="206">
        <f>ISI!T33+NFM!T49+CHI!T38+NMM!T37+PPA!T38+FBT!T18+TRE!T18+MAE!T18+TEL!T18+WWP!T18+OIS!T18</f>
        <v>15.535511607910577</v>
      </c>
      <c r="U37" s="206">
        <f>ISI!U33+NFM!U49+CHI!U38+NMM!U37+PPA!U38+FBT!U18+TRE!U18+MAE!U18+TEL!U18+WWP!U18+OIS!U18</f>
        <v>15.149527085124676</v>
      </c>
      <c r="V37" s="206">
        <f>ISI!V33+NFM!V49+CHI!V38+NMM!V37+PPA!V38+FBT!V18+TRE!V18+MAE!V18+TEL!V18+WWP!V18+OIS!V18</f>
        <v>11.965176268271712</v>
      </c>
      <c r="W37" s="206">
        <f>ISI!W33+NFM!W49+CHI!W38+NMM!W37+PPA!W38+FBT!W18+TRE!W18+MAE!W18+TEL!W18+WWP!W18+OIS!W18</f>
        <v>11.327085124677559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7.9705073086844349</v>
      </c>
      <c r="C38" s="206">
        <f>ISI!C34+NFM!C50+CHI!C39+NMM!C38+PPA!C39+FBT!C19+TRE!C19+MAE!C19+TEL!C19+WWP!C19+OIS!C19</f>
        <v>20.862080825451422</v>
      </c>
      <c r="D38" s="206">
        <f>ISI!D34+NFM!D50+CHI!D39+NMM!D38+PPA!D39+FBT!D19+TRE!D19+MAE!D19+TEL!D19+WWP!D19+OIS!D19</f>
        <v>17.90352536543422</v>
      </c>
      <c r="E38" s="206">
        <f>ISI!E34+NFM!E50+CHI!E39+NMM!E38+PPA!E39+FBT!E19+TRE!E19+MAE!E19+TEL!E19+WWP!E19+OIS!E19</f>
        <v>14.525021496130696</v>
      </c>
      <c r="F38" s="206">
        <f>ISI!F34+NFM!F50+CHI!F39+NMM!F38+PPA!F39+FBT!F19+TRE!F19+MAE!F19+TEL!F19+WWP!F19+OIS!F19</f>
        <v>60.733361994840919</v>
      </c>
      <c r="G38" s="206">
        <f>ISI!G34+NFM!G50+CHI!G39+NMM!G38+PPA!G39+FBT!G19+TRE!G19+MAE!G19+TEL!G19+WWP!G19+OIS!G19</f>
        <v>135.27523645743767</v>
      </c>
      <c r="H38" s="206">
        <f>ISI!H34+NFM!H50+CHI!H39+NMM!H38+PPA!H39+FBT!H19+TRE!H19+MAE!H19+TEL!H19+WWP!H19+OIS!H19</f>
        <v>167.11332760103178</v>
      </c>
      <c r="I38" s="206">
        <f>ISI!I34+NFM!I50+CHI!I39+NMM!I38+PPA!I39+FBT!I19+TRE!I19+MAE!I19+TEL!I19+WWP!I19+OIS!I19</f>
        <v>157.07953568357698</v>
      </c>
      <c r="J38" s="206">
        <f>ISI!J34+NFM!J50+CHI!J39+NMM!J38+PPA!J39+FBT!J19+TRE!J19+MAE!J19+TEL!J19+WWP!J19+OIS!J19</f>
        <v>151.13800515907135</v>
      </c>
      <c r="K38" s="206">
        <f>ISI!K34+NFM!K50+CHI!K39+NMM!K38+PPA!K39+FBT!K19+TRE!K19+MAE!K19+TEL!K19+WWP!K19+OIS!K19</f>
        <v>111.56904557179706</v>
      </c>
      <c r="L38" s="206">
        <f>ISI!L34+NFM!L50+CHI!L39+NMM!L38+PPA!L39+FBT!L19+TRE!L19+MAE!L19+TEL!L19+WWP!L19+OIS!L19</f>
        <v>91.643336199484082</v>
      </c>
      <c r="M38" s="206">
        <f>ISI!M34+NFM!M50+CHI!M39+NMM!M38+PPA!M39+FBT!M19+TRE!M19+MAE!M19+TEL!M19+WWP!M19+OIS!M19</f>
        <v>75.344453998280301</v>
      </c>
      <c r="N38" s="206">
        <f>ISI!N34+NFM!N50+CHI!N39+NMM!N38+PPA!N39+FBT!N19+TRE!N19+MAE!N19+TEL!N19+WWP!N19+OIS!N19</f>
        <v>74.249355116079087</v>
      </c>
      <c r="O38" s="206">
        <f>ISI!O34+NFM!O50+CHI!O39+NMM!O38+PPA!O39+FBT!O19+TRE!O19+MAE!O19+TEL!O19+WWP!O19+OIS!O19</f>
        <v>112.74170249355114</v>
      </c>
      <c r="P38" s="206">
        <f>ISI!P34+NFM!P50+CHI!P39+NMM!P38+PPA!P39+FBT!P19+TRE!P19+MAE!P19+TEL!P19+WWP!P19+OIS!P19</f>
        <v>121.47575236457438</v>
      </c>
      <c r="Q38" s="206">
        <f>ISI!Q34+NFM!Q50+CHI!Q39+NMM!Q38+PPA!Q39+FBT!Q19+TRE!Q19+MAE!Q19+TEL!Q19+WWP!Q19+OIS!Q19</f>
        <v>132.15124677558038</v>
      </c>
      <c r="R38" s="206">
        <f>ISI!R34+NFM!R50+CHI!R39+NMM!R38+PPA!R39+FBT!R19+TRE!R19+MAE!R19+TEL!R19+WWP!R19+OIS!R19</f>
        <v>138.38512467755805</v>
      </c>
      <c r="S38" s="206">
        <f>ISI!S34+NFM!S50+CHI!S39+NMM!S38+PPA!S39+FBT!S19+TRE!S19+MAE!S19+TEL!S19+WWP!S19+OIS!S19</f>
        <v>156.81556319862423</v>
      </c>
      <c r="T38" s="206">
        <f>ISI!T34+NFM!T50+CHI!T39+NMM!T38+PPA!T39+FBT!T19+TRE!T19+MAE!T19+TEL!T19+WWP!T19+OIS!T19</f>
        <v>151.91693895098891</v>
      </c>
      <c r="U38" s="206">
        <f>ISI!U34+NFM!U50+CHI!U39+NMM!U38+PPA!U39+FBT!U19+TRE!U19+MAE!U19+TEL!U19+WWP!U19+OIS!U19</f>
        <v>111.37024935511604</v>
      </c>
      <c r="V38" s="206">
        <f>ISI!V34+NFM!V50+CHI!V39+NMM!V38+PPA!V39+FBT!V19+TRE!V19+MAE!V19+TEL!V19+WWP!V19+OIS!V19</f>
        <v>80.182545141874456</v>
      </c>
      <c r="W38" s="206">
        <f>ISI!W34+NFM!W50+CHI!W39+NMM!W38+PPA!W39+FBT!W19+TRE!W19+MAE!W19+TEL!W19+WWP!W19+OIS!W19</f>
        <v>72.953224419604453</v>
      </c>
    </row>
    <row r="39" spans="1:23" ht="12" customHeight="1" x14ac:dyDescent="0.25">
      <c r="A39" s="19" t="s">
        <v>71</v>
      </c>
      <c r="B39" s="207">
        <f t="shared" ref="B39:W39" si="2">B40+B41</f>
        <v>505.99742046431646</v>
      </c>
      <c r="C39" s="207">
        <f t="shared" si="2"/>
        <v>520.16766981943249</v>
      </c>
      <c r="D39" s="207">
        <f t="shared" si="2"/>
        <v>486.95184866723991</v>
      </c>
      <c r="E39" s="207">
        <f t="shared" si="2"/>
        <v>493.01375752364572</v>
      </c>
      <c r="F39" s="207">
        <f t="shared" si="2"/>
        <v>533.85640584694772</v>
      </c>
      <c r="G39" s="207">
        <f t="shared" si="2"/>
        <v>530.08933791917468</v>
      </c>
      <c r="H39" s="207">
        <f t="shared" si="2"/>
        <v>527.08512467755804</v>
      </c>
      <c r="I39" s="207">
        <f t="shared" si="2"/>
        <v>555.80395528804809</v>
      </c>
      <c r="J39" s="207">
        <f t="shared" si="2"/>
        <v>566.72398968185735</v>
      </c>
      <c r="K39" s="207">
        <f t="shared" si="2"/>
        <v>506.04041272570936</v>
      </c>
      <c r="L39" s="207">
        <f t="shared" si="2"/>
        <v>511.60791057609623</v>
      </c>
      <c r="M39" s="207">
        <f t="shared" si="2"/>
        <v>480.41702493551156</v>
      </c>
      <c r="N39" s="207">
        <f t="shared" si="2"/>
        <v>389.78933791917456</v>
      </c>
      <c r="O39" s="207">
        <f t="shared" si="2"/>
        <v>350.90283748925191</v>
      </c>
      <c r="P39" s="207">
        <f t="shared" si="2"/>
        <v>351.89165950128972</v>
      </c>
      <c r="Q39" s="207">
        <f t="shared" si="2"/>
        <v>340.73516766981942</v>
      </c>
      <c r="R39" s="207">
        <f t="shared" si="2"/>
        <v>356.96509028374896</v>
      </c>
      <c r="S39" s="207">
        <f t="shared" si="2"/>
        <v>386.46698194325023</v>
      </c>
      <c r="T39" s="207">
        <f t="shared" si="2"/>
        <v>382.98581255374023</v>
      </c>
      <c r="U39" s="207">
        <f t="shared" si="2"/>
        <v>400.6086844368013</v>
      </c>
      <c r="V39" s="207">
        <f t="shared" si="2"/>
        <v>390.31969045571799</v>
      </c>
      <c r="W39" s="207">
        <f t="shared" si="2"/>
        <v>371.66801375752357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502.85898538263115</v>
      </c>
      <c r="C40" s="206">
        <f>ISI!C36+NFM!C52+CHI!C41+NMM!C40+PPA!C41+FBT!C21+TRE!C21+MAE!C21+TEL!C21+WWP!C21+OIS!C21</f>
        <v>516.98624247635428</v>
      </c>
      <c r="D40" s="206">
        <f>ISI!D36+NFM!D52+CHI!D41+NMM!D40+PPA!D41+FBT!D21+TRE!D21+MAE!D21+TEL!D21+WWP!D21+OIS!D21</f>
        <v>481.85726569217542</v>
      </c>
      <c r="E40" s="206">
        <f>ISI!E36+NFM!E52+CHI!E41+NMM!E40+PPA!E41+FBT!E21+TRE!E21+MAE!E21+TEL!E21+WWP!E21+OIS!E21</f>
        <v>490.69217540842646</v>
      </c>
      <c r="F40" s="206">
        <f>ISI!F36+NFM!F52+CHI!F41+NMM!F40+PPA!F41+FBT!F21+TRE!F21+MAE!F21+TEL!F21+WWP!F21+OIS!F21</f>
        <v>532.35167669819452</v>
      </c>
      <c r="G40" s="206">
        <f>ISI!G36+NFM!G52+CHI!G41+NMM!G40+PPA!G41+FBT!G21+TRE!G21+MAE!G21+TEL!G21+WWP!G21+OIS!G21</f>
        <v>527.91822871883073</v>
      </c>
      <c r="H40" s="206">
        <f>ISI!H36+NFM!H52+CHI!H41+NMM!H40+PPA!H41+FBT!H21+TRE!H21+MAE!H21+TEL!H21+WWP!H21+OIS!H21</f>
        <v>524.89251934651759</v>
      </c>
      <c r="I40" s="206">
        <f>ISI!I36+NFM!I52+CHI!I41+NMM!I40+PPA!I41+FBT!I21+TRE!I21+MAE!I21+TEL!I21+WWP!I21+OIS!I21</f>
        <v>554.14875322441958</v>
      </c>
      <c r="J40" s="206">
        <f>ISI!J36+NFM!J52+CHI!J41+NMM!J40+PPA!J41+FBT!J21+TRE!J21+MAE!J21+TEL!J21+WWP!J21+OIS!J21</f>
        <v>566.0576096302666</v>
      </c>
      <c r="K40" s="206">
        <f>ISI!K36+NFM!K52+CHI!K41+NMM!K40+PPA!K41+FBT!K21+TRE!K21+MAE!K21+TEL!K21+WWP!K21+OIS!K21</f>
        <v>505.9114359415305</v>
      </c>
      <c r="L40" s="206">
        <f>ISI!L36+NFM!L52+CHI!L41+NMM!L40+PPA!L41+FBT!L21+TRE!L21+MAE!L21+TEL!L21+WWP!L21+OIS!L21</f>
        <v>511.60791057609623</v>
      </c>
      <c r="M40" s="206">
        <f>ISI!M36+NFM!M52+CHI!M41+NMM!M40+PPA!M41+FBT!M21+TRE!M21+MAE!M21+TEL!M21+WWP!M21+OIS!M21</f>
        <v>480.41702493551156</v>
      </c>
      <c r="N40" s="206">
        <f>ISI!N36+NFM!N52+CHI!N41+NMM!N40+PPA!N41+FBT!N21+TRE!N21+MAE!N21+TEL!N21+WWP!N21+OIS!N21</f>
        <v>389.78933791917456</v>
      </c>
      <c r="O40" s="206">
        <f>ISI!O36+NFM!O52+CHI!O41+NMM!O40+PPA!O41+FBT!O21+TRE!O21+MAE!O21+TEL!O21+WWP!O21+OIS!O21</f>
        <v>350.83834909716251</v>
      </c>
      <c r="P40" s="206">
        <f>ISI!P36+NFM!P52+CHI!P41+NMM!P40+PPA!P41+FBT!P21+TRE!P21+MAE!P21+TEL!P21+WWP!P21+OIS!P21</f>
        <v>351.89165950128972</v>
      </c>
      <c r="Q40" s="206">
        <f>ISI!Q36+NFM!Q52+CHI!Q41+NMM!Q40+PPA!Q41+FBT!Q21+TRE!Q21+MAE!Q21+TEL!Q21+WWP!Q21+OIS!Q21</f>
        <v>340.73516766981942</v>
      </c>
      <c r="R40" s="206">
        <f>ISI!R36+NFM!R52+CHI!R41+NMM!R40+PPA!R41+FBT!R21+TRE!R21+MAE!R21+TEL!R21+WWP!R21+OIS!R21</f>
        <v>356.96509028374896</v>
      </c>
      <c r="S40" s="206">
        <f>ISI!S36+NFM!S52+CHI!S41+NMM!S40+PPA!S41+FBT!S21+TRE!S21+MAE!S21+TEL!S21+WWP!S21+OIS!S21</f>
        <v>386.46698194325023</v>
      </c>
      <c r="T40" s="206">
        <f>ISI!T36+NFM!T52+CHI!T41+NMM!T40+PPA!T41+FBT!T21+TRE!T21+MAE!T21+TEL!T21+WWP!T21+OIS!T21</f>
        <v>382.98581255374023</v>
      </c>
      <c r="U40" s="206">
        <f>ISI!U36+NFM!U52+CHI!U41+NMM!U40+PPA!U41+FBT!U21+TRE!U21+MAE!U21+TEL!U21+WWP!U21+OIS!U21</f>
        <v>400.6086844368013</v>
      </c>
      <c r="V40" s="206">
        <f>ISI!V36+NFM!V52+CHI!V41+NMM!V40+PPA!V41+FBT!V21+TRE!V21+MAE!V21+TEL!V21+WWP!V21+OIS!V21</f>
        <v>390.31969045571799</v>
      </c>
      <c r="W40" s="206">
        <f>ISI!W36+NFM!W52+CHI!W41+NMM!W40+PPA!W41+FBT!W21+TRE!W21+MAE!W21+TEL!W21+WWP!W21+OIS!W21</f>
        <v>371.66801375752357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3.1384350816852971</v>
      </c>
      <c r="C41" s="206">
        <f>ISI!C37+NFM!C53+CHI!C42+NMM!C41+PPA!C42+FBT!C22+TRE!C22+MAE!C22+TEL!C22+WWP!C22+OIS!C22</f>
        <v>3.181427343078246</v>
      </c>
      <c r="D41" s="206">
        <f>ISI!D37+NFM!D53+CHI!D42+NMM!D41+PPA!D42+FBT!D22+TRE!D22+MAE!D22+TEL!D22+WWP!D22+OIS!D22</f>
        <v>5.0945829750644887</v>
      </c>
      <c r="E41" s="206">
        <f>ISI!E37+NFM!E53+CHI!E42+NMM!E41+PPA!E42+FBT!E22+TRE!E22+MAE!E22+TEL!E22+WWP!E22+OIS!E22</f>
        <v>2.3215821152192611</v>
      </c>
      <c r="F41" s="206">
        <f>ISI!F37+NFM!F53+CHI!F42+NMM!F41+PPA!F42+FBT!F22+TRE!F22+MAE!F22+TEL!F22+WWP!F22+OIS!F22</f>
        <v>1.5047291487532244</v>
      </c>
      <c r="G41" s="206">
        <f>ISI!G37+NFM!G53+CHI!G42+NMM!G41+PPA!G42+FBT!G22+TRE!G22+MAE!G22+TEL!G22+WWP!G22+OIS!G22</f>
        <v>2.1711092003439374</v>
      </c>
      <c r="H41" s="206">
        <f>ISI!H37+NFM!H53+CHI!H42+NMM!H41+PPA!H42+FBT!H22+TRE!H22+MAE!H22+TEL!H22+WWP!H22+OIS!H22</f>
        <v>2.1926053310404123</v>
      </c>
      <c r="I41" s="206">
        <f>ISI!I37+NFM!I53+CHI!I42+NMM!I41+PPA!I42+FBT!I22+TRE!I22+MAE!I22+TEL!I22+WWP!I22+OIS!I22</f>
        <v>1.6552020636285467</v>
      </c>
      <c r="J41" s="206">
        <f>ISI!J37+NFM!J53+CHI!J42+NMM!J41+PPA!J42+FBT!J22+TRE!J22+MAE!J22+TEL!J22+WWP!J22+OIS!J22</f>
        <v>0.66638005159071367</v>
      </c>
      <c r="K41" s="206">
        <f>ISI!K37+NFM!K53+CHI!K42+NMM!K41+PPA!K42+FBT!K22+TRE!K22+MAE!K22+TEL!K22+WWP!K22+OIS!K22</f>
        <v>0.12897678417884778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6.448839208942389E-2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54.289767841788468</v>
      </c>
      <c r="C42" s="207">
        <f t="shared" si="3"/>
        <v>52.092261392949268</v>
      </c>
      <c r="D42" s="207">
        <f t="shared" si="3"/>
        <v>52.378847807394664</v>
      </c>
      <c r="E42" s="207">
        <f t="shared" si="3"/>
        <v>62.88813413585553</v>
      </c>
      <c r="F42" s="207">
        <f t="shared" si="3"/>
        <v>68.405417024935502</v>
      </c>
      <c r="G42" s="207">
        <f t="shared" si="3"/>
        <v>57.251332760103196</v>
      </c>
      <c r="H42" s="207">
        <f t="shared" si="3"/>
        <v>67.593379191745484</v>
      </c>
      <c r="I42" s="207">
        <f t="shared" si="3"/>
        <v>68.047291487532235</v>
      </c>
      <c r="J42" s="207">
        <f t="shared" si="3"/>
        <v>63.126999140154766</v>
      </c>
      <c r="K42" s="207">
        <f t="shared" si="3"/>
        <v>60.690885640584696</v>
      </c>
      <c r="L42" s="207">
        <f t="shared" si="3"/>
        <v>58.49337919174549</v>
      </c>
      <c r="M42" s="207">
        <f t="shared" si="3"/>
        <v>48.485812553740317</v>
      </c>
      <c r="N42" s="207">
        <f t="shared" si="3"/>
        <v>59.353138435081689</v>
      </c>
      <c r="O42" s="207">
        <f t="shared" si="3"/>
        <v>53.812123817712802</v>
      </c>
      <c r="P42" s="207">
        <f t="shared" si="3"/>
        <v>49.10687876182287</v>
      </c>
      <c r="Q42" s="207">
        <f t="shared" si="3"/>
        <v>39.696130696474626</v>
      </c>
      <c r="R42" s="207">
        <f t="shared" si="3"/>
        <v>29.640842648323307</v>
      </c>
      <c r="S42" s="207">
        <f t="shared" si="3"/>
        <v>43.565520206362848</v>
      </c>
      <c r="T42" s="207">
        <f t="shared" si="3"/>
        <v>53.305588993981075</v>
      </c>
      <c r="U42" s="207">
        <f t="shared" si="3"/>
        <v>59.147893379191743</v>
      </c>
      <c r="V42" s="207">
        <f t="shared" si="3"/>
        <v>74.359931212381753</v>
      </c>
      <c r="W42" s="207">
        <f t="shared" si="3"/>
        <v>76.703095442820299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54.289767841788468</v>
      </c>
      <c r="C43" s="206">
        <f>ISI!C39+NFM!C55+CHI!C44+NMM!C43+PPA!C44+FBT!C24+TRE!C24+MAE!C24+TEL!C24+WWP!C24+OIS!C24</f>
        <v>52.092261392949268</v>
      </c>
      <c r="D43" s="206">
        <f>ISI!D39+NFM!D55+CHI!D44+NMM!D43+PPA!D44+FBT!D24+TRE!D24+MAE!D24+TEL!D24+WWP!D24+OIS!D24</f>
        <v>52.378847807394664</v>
      </c>
      <c r="E43" s="206">
        <f>ISI!E39+NFM!E55+CHI!E44+NMM!E43+PPA!E44+FBT!E24+TRE!E24+MAE!E24+TEL!E24+WWP!E24+OIS!E24</f>
        <v>62.88813413585553</v>
      </c>
      <c r="F43" s="206">
        <f>ISI!F39+NFM!F55+CHI!F44+NMM!F43+PPA!F44+FBT!F24+TRE!F24+MAE!F24+TEL!F24+WWP!F24+OIS!F24</f>
        <v>68.405417024935502</v>
      </c>
      <c r="G43" s="206">
        <f>ISI!G39+NFM!G55+CHI!G44+NMM!G43+PPA!G44+FBT!G24+TRE!G24+MAE!G24+TEL!G24+WWP!G24+OIS!G24</f>
        <v>57.251332760103196</v>
      </c>
      <c r="H43" s="206">
        <f>ISI!H39+NFM!H55+CHI!H44+NMM!H43+PPA!H44+FBT!H24+TRE!H24+MAE!H24+TEL!H24+WWP!H24+OIS!H24</f>
        <v>67.593379191745484</v>
      </c>
      <c r="I43" s="206">
        <f>ISI!I39+NFM!I55+CHI!I44+NMM!I43+PPA!I44+FBT!I24+TRE!I24+MAE!I24+TEL!I24+WWP!I24+OIS!I24</f>
        <v>68.047291487532235</v>
      </c>
      <c r="J43" s="206">
        <f>ISI!J39+NFM!J55+CHI!J44+NMM!J43+PPA!J44+FBT!J24+TRE!J24+MAE!J24+TEL!J24+WWP!J24+OIS!J24</f>
        <v>63.126999140154766</v>
      </c>
      <c r="K43" s="206">
        <f>ISI!K39+NFM!K55+CHI!K44+NMM!K43+PPA!K44+FBT!K24+TRE!K24+MAE!K24+TEL!K24+WWP!K24+OIS!K24</f>
        <v>60.690885640584696</v>
      </c>
      <c r="L43" s="206">
        <f>ISI!L39+NFM!L55+CHI!L44+NMM!L43+PPA!L44+FBT!L24+TRE!L24+MAE!L24+TEL!L24+WWP!L24+OIS!L24</f>
        <v>58.49337919174549</v>
      </c>
      <c r="M43" s="206">
        <f>ISI!M39+NFM!M55+CHI!M44+NMM!M43+PPA!M44+FBT!M24+TRE!M24+MAE!M24+TEL!M24+WWP!M24+OIS!M24</f>
        <v>48.485812553740317</v>
      </c>
      <c r="N43" s="206">
        <f>ISI!N39+NFM!N55+CHI!N44+NMM!N43+PPA!N44+FBT!N24+TRE!N24+MAE!N24+TEL!N24+WWP!N24+OIS!N24</f>
        <v>59.353138435081689</v>
      </c>
      <c r="O43" s="206">
        <f>ISI!O39+NFM!O55+CHI!O44+NMM!O43+PPA!O44+FBT!O24+TRE!O24+MAE!O24+TEL!O24+WWP!O24+OIS!O24</f>
        <v>53.812123817712802</v>
      </c>
      <c r="P43" s="206">
        <f>ISI!P39+NFM!P55+CHI!P44+NMM!P43+PPA!P44+FBT!P24+TRE!P24+MAE!P24+TEL!P24+WWP!P24+OIS!P24</f>
        <v>49.10687876182287</v>
      </c>
      <c r="Q43" s="206">
        <f>ISI!Q39+NFM!Q55+CHI!Q44+NMM!Q43+PPA!Q44+FBT!Q24+TRE!Q24+MAE!Q24+TEL!Q24+WWP!Q24+OIS!Q24</f>
        <v>39.696130696474626</v>
      </c>
      <c r="R43" s="206">
        <f>ISI!R39+NFM!R55+CHI!R44+NMM!R43+PPA!R44+FBT!R24+TRE!R24+MAE!R24+TEL!R24+WWP!R24+OIS!R24</f>
        <v>29.640842648323307</v>
      </c>
      <c r="S43" s="206">
        <f>ISI!S39+NFM!S55+CHI!S44+NMM!S43+PPA!S44+FBT!S24+TRE!S24+MAE!S24+TEL!S24+WWP!S24+OIS!S24</f>
        <v>43.565520206362848</v>
      </c>
      <c r="T43" s="206">
        <f>ISI!T39+NFM!T55+CHI!T44+NMM!T43+PPA!T44+FBT!T24+TRE!T24+MAE!T24+TEL!T24+WWP!T24+OIS!T24</f>
        <v>53.305588993981075</v>
      </c>
      <c r="U43" s="206">
        <f>ISI!U39+NFM!U55+CHI!U44+NMM!U43+PPA!U44+FBT!U24+TRE!U24+MAE!U24+TEL!U24+WWP!U24+OIS!U24</f>
        <v>59.147893379191743</v>
      </c>
      <c r="V43" s="206">
        <f>ISI!V39+NFM!V55+CHI!V44+NMM!V43+PPA!V44+FBT!V24+TRE!V24+MAE!V24+TEL!V24+WWP!V24+OIS!V24</f>
        <v>74.359931212381753</v>
      </c>
      <c r="W43" s="206">
        <f>ISI!W39+NFM!W55+CHI!W44+NMM!W43+PPA!W44+FBT!W24+TRE!W24+MAE!W24+TEL!W24+WWP!W24+OIS!W24</f>
        <v>76.703095442820299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0</v>
      </c>
      <c r="L44" s="206">
        <f>ISI!L40+NFM!L56+CHI!L45+NMM!L44+PPA!L45+FBT!L25+TRE!L25+MAE!L25+TEL!L25+WWP!L25+OIS!L25</f>
        <v>0</v>
      </c>
      <c r="M44" s="206">
        <f>ISI!M40+NFM!M56+CHI!M45+NMM!M44+PPA!M45+FBT!M25+TRE!M25+MAE!M25+TEL!M25+WWP!M25+OIS!M25</f>
        <v>0</v>
      </c>
      <c r="N44" s="206">
        <f>ISI!N40+NFM!N56+CHI!N45+NMM!N44+PPA!N45+FBT!N25+TRE!N25+MAE!N25+TEL!N25+WWP!N25+OIS!N25</f>
        <v>0</v>
      </c>
      <c r="O44" s="206">
        <f>ISI!O40+NFM!O56+CHI!O45+NMM!O44+PPA!O45+FBT!O25+TRE!O25+MAE!O25+TEL!O25+WWP!O25+OIS!O25</f>
        <v>0</v>
      </c>
      <c r="P44" s="206">
        <f>ISI!P40+NFM!P56+CHI!P45+NMM!P44+PPA!P45+FBT!P25+TRE!P25+MAE!P25+TEL!P25+WWP!P25+OIS!P25</f>
        <v>0</v>
      </c>
      <c r="Q44" s="206">
        <f>ISI!Q40+NFM!Q56+CHI!Q45+NMM!Q44+PPA!Q45+FBT!Q25+TRE!Q25+MAE!Q25+TEL!Q25+WWP!Q25+OIS!Q25</f>
        <v>0</v>
      </c>
      <c r="R44" s="206">
        <f>ISI!R40+NFM!R56+CHI!R45+NMM!R44+PPA!R45+FBT!R25+TRE!R25+MAE!R25+TEL!R25+WWP!R25+OIS!R25</f>
        <v>0</v>
      </c>
      <c r="S44" s="206">
        <f>ISI!S40+NFM!S56+CHI!S45+NMM!S44+PPA!S45+FBT!S25+TRE!S25+MAE!S25+TEL!S25+WWP!S25+OIS!S25</f>
        <v>0</v>
      </c>
      <c r="T44" s="206">
        <f>ISI!T40+NFM!T56+CHI!T45+NMM!T44+PPA!T45+FBT!T25+TRE!T25+MAE!T25+TEL!T25+WWP!T25+OIS!T25</f>
        <v>0</v>
      </c>
      <c r="U44" s="206">
        <f>ISI!U40+NFM!U56+CHI!U45+NMM!U44+PPA!U45+FBT!U25+TRE!U25+MAE!U25+TEL!U25+WWP!U25+OIS!U25</f>
        <v>0</v>
      </c>
      <c r="V44" s="206">
        <f>ISI!V40+NFM!V56+CHI!V45+NMM!V44+PPA!V45+FBT!V25+TRE!V25+MAE!V25+TEL!V25+WWP!V25+OIS!V25</f>
        <v>0</v>
      </c>
      <c r="W44" s="206">
        <f>ISI!W40+NFM!W56+CHI!W45+NMM!W44+PPA!W45+FBT!W25+TRE!W25+MAE!W25+TEL!W25+WWP!W25+OIS!W25</f>
        <v>0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24.389681857265685</v>
      </c>
      <c r="C49" s="208">
        <f>ISI!C45+NFM!C61+CHI!C50+NMM!C49+PPA!C50+FBT!C30+TRE!C30+MAE!C30+TEL!C30+WWP!C30+OIS!C30</f>
        <v>23.107738607050734</v>
      </c>
      <c r="D49" s="208">
        <f>ISI!D45+NFM!D61+CHI!D50+NMM!D49+PPA!D50+FBT!D30+TRE!D30+MAE!D30+TEL!D30+WWP!D30+OIS!D30</f>
        <v>21.46345657781599</v>
      </c>
      <c r="E49" s="208">
        <f>ISI!E45+NFM!E61+CHI!E50+NMM!E49+PPA!E50+FBT!E30+TRE!E30+MAE!E30+TEL!E30+WWP!E30+OIS!E30</f>
        <v>21.711263972484947</v>
      </c>
      <c r="F49" s="208">
        <f>ISI!F45+NFM!F61+CHI!F50+NMM!F49+PPA!F50+FBT!F30+TRE!F30+MAE!F30+TEL!F30+WWP!F30+OIS!F30</f>
        <v>21.97592433361995</v>
      </c>
      <c r="G49" s="208">
        <f>ISI!G45+NFM!G61+CHI!G50+NMM!G49+PPA!G50+FBT!G30+TRE!G30+MAE!G30+TEL!G30+WWP!G30+OIS!G30</f>
        <v>20.005760963026649</v>
      </c>
      <c r="H49" s="208">
        <f>ISI!H45+NFM!H61+CHI!H50+NMM!H49+PPA!H50+FBT!H30+TRE!H30+MAE!H30+TEL!H30+WWP!H30+OIS!H30</f>
        <v>19.364574376612207</v>
      </c>
      <c r="I49" s="208">
        <f>ISI!I45+NFM!I61+CHI!I50+NMM!I49+PPA!I50+FBT!I30+TRE!I30+MAE!I30+TEL!I30+WWP!I30+OIS!I30</f>
        <v>19.645055889939812</v>
      </c>
      <c r="J49" s="208">
        <f>ISI!J45+NFM!J61+CHI!J50+NMM!J49+PPA!J50+FBT!J30+TRE!J30+MAE!J30+TEL!J30+WWP!J30+OIS!J30</f>
        <v>19.081169389509885</v>
      </c>
      <c r="K49" s="208">
        <f>ISI!K45+NFM!K61+CHI!K50+NMM!K49+PPA!K50+FBT!K30+TRE!K30+MAE!K30+TEL!K30+WWP!K30+OIS!K30</f>
        <v>17.617884780739466</v>
      </c>
      <c r="L49" s="208">
        <f>ISI!L45+NFM!L61+CHI!L50+NMM!L49+PPA!L50+FBT!L30+TRE!L30+MAE!L30+TEL!L30+WWP!L30+OIS!L30</f>
        <v>17.481083404987103</v>
      </c>
      <c r="M49" s="208">
        <f>ISI!M45+NFM!M61+CHI!M50+NMM!M49+PPA!M50+FBT!M30+TRE!M30+MAE!M30+TEL!M30+WWP!M30+OIS!M30</f>
        <v>17.522441960447118</v>
      </c>
      <c r="N49" s="208">
        <f>ISI!N45+NFM!N61+CHI!N50+NMM!N49+PPA!N50+FBT!N30+TRE!N30+MAE!N30+TEL!N30+WWP!N30+OIS!N30</f>
        <v>19.412639724849523</v>
      </c>
      <c r="O49" s="208">
        <f>ISI!O45+NFM!O61+CHI!O50+NMM!O49+PPA!O50+FBT!O30+TRE!O30+MAE!O30+TEL!O30+WWP!O30+OIS!O30</f>
        <v>17.805760963026657</v>
      </c>
      <c r="P49" s="208">
        <f>ISI!P45+NFM!P61+CHI!P50+NMM!P49+PPA!P50+FBT!P30+TRE!P30+MAE!P30+TEL!P30+WWP!P30+OIS!P30</f>
        <v>18.071539122957866</v>
      </c>
      <c r="Q49" s="208">
        <f>ISI!Q45+NFM!Q61+CHI!Q50+NMM!Q49+PPA!Q50+FBT!Q30+TRE!Q30+MAE!Q30+TEL!Q30+WWP!Q30+OIS!Q30</f>
        <v>28.025881341358549</v>
      </c>
      <c r="R49" s="208">
        <f>ISI!R45+NFM!R61+CHI!R50+NMM!R49+PPA!R50+FBT!R30+TRE!R30+MAE!R30+TEL!R30+WWP!R30+OIS!R30</f>
        <v>36.235511607910574</v>
      </c>
      <c r="S49" s="208">
        <f>ISI!S45+NFM!S61+CHI!S50+NMM!S49+PPA!S50+FBT!S30+TRE!S30+MAE!S30+TEL!S30+WWP!S30+OIS!S30</f>
        <v>47.581169389509881</v>
      </c>
      <c r="T49" s="208">
        <f>ISI!T45+NFM!T61+CHI!T50+NMM!T49+PPA!T50+FBT!T30+TRE!T30+MAE!T30+TEL!T30+WWP!T30+OIS!T30</f>
        <v>51.271883061049017</v>
      </c>
      <c r="U49" s="208">
        <f>ISI!U45+NFM!U61+CHI!U50+NMM!U49+PPA!U50+FBT!U30+TRE!U30+MAE!U30+TEL!U30+WWP!U30+OIS!U30</f>
        <v>67.227343078245923</v>
      </c>
      <c r="V49" s="208">
        <f>ISI!V45+NFM!V61+CHI!V50+NMM!V49+PPA!V50+FBT!V30+TRE!V30+MAE!V30+TEL!V30+WWP!V30+OIS!V30</f>
        <v>72.205588993981081</v>
      </c>
      <c r="W49" s="208">
        <f>ISI!W45+NFM!W61+CHI!W50+NMM!W49+PPA!W50+FBT!W30+TRE!W30+MAE!W30+TEL!W30+WWP!W30+OIS!W30</f>
        <v>75.788134135855543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246.43164230438521</v>
      </c>
      <c r="C50" s="209">
        <f>ISI!C46+NFM!C62+CHI!C51+NMM!C50+PPA!C51+FBT!C31+TRE!C31+MAE!C31+TEL!C31+WWP!C31+OIS!C31</f>
        <v>251.1607910576096</v>
      </c>
      <c r="D50" s="209">
        <f>ISI!D46+NFM!D62+CHI!D51+NMM!D50+PPA!D51+FBT!D31+TRE!D31+MAE!D31+TEL!D31+WWP!D31+OIS!D31</f>
        <v>253.91229578675839</v>
      </c>
      <c r="E50" s="209">
        <f>ISI!E46+NFM!E62+CHI!E51+NMM!E50+PPA!E51+FBT!E31+TRE!E31+MAE!E31+TEL!E31+WWP!E31+OIS!E31</f>
        <v>276.01031814273426</v>
      </c>
      <c r="F50" s="209">
        <f>ISI!F46+NFM!F62+CHI!F51+NMM!F50+PPA!F51+FBT!F31+TRE!F31+MAE!F31+TEL!F31+WWP!F31+OIS!F31</f>
        <v>283.14703353396391</v>
      </c>
      <c r="G50" s="209">
        <f>ISI!G46+NFM!G62+CHI!G51+NMM!G50+PPA!G51+FBT!G31+TRE!G31+MAE!G31+TEL!G31+WWP!G31+OIS!G31</f>
        <v>287.44625967325885</v>
      </c>
      <c r="H50" s="209">
        <f>ISI!H46+NFM!H62+CHI!H51+NMM!H50+PPA!H51+FBT!H31+TRE!H31+MAE!H31+TEL!H31+WWP!H31+OIS!H31</f>
        <v>304.29922613929494</v>
      </c>
      <c r="I50" s="209">
        <f>ISI!I46+NFM!I62+CHI!I51+NMM!I50+PPA!I51+FBT!I31+TRE!I31+MAE!I31+TEL!I31+WWP!I31+OIS!I31</f>
        <v>324.50558899398106</v>
      </c>
      <c r="J50" s="209">
        <f>ISI!J46+NFM!J62+CHI!J51+NMM!J50+PPA!J51+FBT!J31+TRE!J31+MAE!J31+TEL!J31+WWP!J31+OIS!J31</f>
        <v>326.05331040412722</v>
      </c>
      <c r="K50" s="209">
        <f>ISI!K46+NFM!K62+CHI!K51+NMM!K50+PPA!K51+FBT!K31+TRE!K31+MAE!K31+TEL!K31+WWP!K31+OIS!K31</f>
        <v>291.65950128976783</v>
      </c>
      <c r="L50" s="209">
        <f>ISI!L46+NFM!L62+CHI!L51+NMM!L50+PPA!L51+FBT!L31+TRE!L31+MAE!L31+TEL!L31+WWP!L31+OIS!L31</f>
        <v>299.05417024935502</v>
      </c>
      <c r="M50" s="209">
        <f>ISI!M46+NFM!M62+CHI!M51+NMM!M50+PPA!M51+FBT!M31+TRE!M31+MAE!M31+TEL!M31+WWP!M31+OIS!M31</f>
        <v>287.96216680997424</v>
      </c>
      <c r="N50" s="209">
        <f>ISI!N46+NFM!N62+CHI!N51+NMM!N50+PPA!N51+FBT!N31+TRE!N31+MAE!N31+TEL!N31+WWP!N31+OIS!N31</f>
        <v>261.30696474634561</v>
      </c>
      <c r="O50" s="209">
        <f>ISI!O46+NFM!O62+CHI!O51+NMM!O50+PPA!O51+FBT!O31+TRE!O31+MAE!O31+TEL!O31+WWP!O31+OIS!O31</f>
        <v>270.67927773000861</v>
      </c>
      <c r="P50" s="209">
        <f>ISI!P46+NFM!P62+CHI!P51+NMM!P50+PPA!P51+FBT!P31+TRE!P31+MAE!P31+TEL!P31+WWP!P31+OIS!P31</f>
        <v>282.97506448839209</v>
      </c>
      <c r="Q50" s="209">
        <f>ISI!Q46+NFM!Q62+CHI!Q51+NMM!Q50+PPA!Q51+FBT!Q31+TRE!Q31+MAE!Q31+TEL!Q31+WWP!Q31+OIS!Q31</f>
        <v>294.8409286328461</v>
      </c>
      <c r="R50" s="209">
        <f>ISI!R46+NFM!R62+CHI!R51+NMM!R50+PPA!R51+FBT!R31+TRE!R31+MAE!R31+TEL!R31+WWP!R31+OIS!R31</f>
        <v>294.58297506448838</v>
      </c>
      <c r="S50" s="209">
        <f>ISI!S46+NFM!S62+CHI!S51+NMM!S50+PPA!S51+FBT!S31+TRE!S31+MAE!S31+TEL!S31+WWP!S31+OIS!S31</f>
        <v>310.13757523645739</v>
      </c>
      <c r="T50" s="209">
        <f>ISI!T46+NFM!T62+CHI!T51+NMM!T50+PPA!T51+FBT!T31+TRE!T31+MAE!T31+TEL!T31+WWP!T31+OIS!T31</f>
        <v>316.68099742046434</v>
      </c>
      <c r="U50" s="209">
        <f>ISI!U46+NFM!U62+CHI!U51+NMM!U50+PPA!U51+FBT!U31+TRE!U31+MAE!U31+TEL!U31+WWP!U31+OIS!U31</f>
        <v>310.62768701633706</v>
      </c>
      <c r="V50" s="209">
        <f>ISI!V46+NFM!V62+CHI!V51+NMM!V50+PPA!V51+FBT!V31+TRE!V31+MAE!V31+TEL!V31+WWP!V31+OIS!V31</f>
        <v>307.42046431642302</v>
      </c>
      <c r="W50" s="209">
        <f>ISI!W46+NFM!W62+CHI!W51+NMM!W50+PPA!W51+FBT!W31+TRE!W31+MAE!W31+TEL!W31+WWP!W31+OIS!W31</f>
        <v>325.57179707652625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1335.3375752364577</v>
      </c>
      <c r="C51" s="212">
        <f t="shared" si="4"/>
        <v>1400.6757523645747</v>
      </c>
      <c r="D51" s="212">
        <f t="shared" si="4"/>
        <v>1353.0521926053314</v>
      </c>
      <c r="E51" s="212">
        <f t="shared" si="4"/>
        <v>1403.685038693035</v>
      </c>
      <c r="F51" s="212">
        <f t="shared" si="4"/>
        <v>1523.5822871883061</v>
      </c>
      <c r="G51" s="212">
        <f t="shared" si="4"/>
        <v>1535.9965606190883</v>
      </c>
      <c r="H51" s="212">
        <f t="shared" si="4"/>
        <v>1600.3077386070506</v>
      </c>
      <c r="I51" s="212">
        <f t="shared" si="4"/>
        <v>1623.3327601031813</v>
      </c>
      <c r="J51" s="212">
        <f t="shared" si="4"/>
        <v>1628.4745485812555</v>
      </c>
      <c r="K51" s="212">
        <f t="shared" si="4"/>
        <v>1371.2852966466035</v>
      </c>
      <c r="L51" s="212">
        <f t="shared" si="4"/>
        <v>1329.1257953568354</v>
      </c>
      <c r="M51" s="212">
        <f t="shared" si="4"/>
        <v>1246.1113499570079</v>
      </c>
      <c r="N51" s="212">
        <f t="shared" si="4"/>
        <v>1099.2017196904555</v>
      </c>
      <c r="O51" s="212">
        <f t="shared" si="4"/>
        <v>1075.1411865864143</v>
      </c>
      <c r="P51" s="212">
        <f t="shared" si="4"/>
        <v>1066.4330180567501</v>
      </c>
      <c r="Q51" s="212">
        <f t="shared" si="4"/>
        <v>1056.1413585554596</v>
      </c>
      <c r="R51" s="212">
        <f t="shared" si="4"/>
        <v>1057.4271711092006</v>
      </c>
      <c r="S51" s="212">
        <f t="shared" si="4"/>
        <v>1148.1182287188308</v>
      </c>
      <c r="T51" s="212">
        <f t="shared" si="4"/>
        <v>1161.8530524505586</v>
      </c>
      <c r="U51" s="212">
        <f t="shared" si="4"/>
        <v>1172.4339638865001</v>
      </c>
      <c r="V51" s="212">
        <f t="shared" si="4"/>
        <v>1171.2721410146173</v>
      </c>
      <c r="W51" s="212">
        <f t="shared" si="4"/>
        <v>1191.3597592433364</v>
      </c>
    </row>
    <row r="52" spans="1:23" ht="12" customHeight="1" x14ac:dyDescent="0.25">
      <c r="A52" s="17" t="s">
        <v>16</v>
      </c>
      <c r="B52" s="211">
        <f>ISI!B$47</f>
        <v>50.735597592433351</v>
      </c>
      <c r="C52" s="211">
        <f>ISI!C$47</f>
        <v>39.880997420464318</v>
      </c>
      <c r="D52" s="211">
        <f>ISI!D$47</f>
        <v>28.45709372312983</v>
      </c>
      <c r="E52" s="211">
        <f>ISI!E$47</f>
        <v>31.34419604471195</v>
      </c>
      <c r="F52" s="211">
        <f>ISI!F$47</f>
        <v>32.071023215821157</v>
      </c>
      <c r="G52" s="211">
        <f>ISI!G$47</f>
        <v>37.534479793637153</v>
      </c>
      <c r="H52" s="211">
        <f>ISI!H$47</f>
        <v>45.59965606190886</v>
      </c>
      <c r="I52" s="211">
        <f>ISI!I$47</f>
        <v>42.309802235597587</v>
      </c>
      <c r="J52" s="211">
        <f>ISI!J$47</f>
        <v>47.837489251934628</v>
      </c>
      <c r="K52" s="211">
        <f>ISI!K$47</f>
        <v>29.653310404127261</v>
      </c>
      <c r="L52" s="211">
        <f>ISI!L$47</f>
        <v>38.390111779879618</v>
      </c>
      <c r="M52" s="211">
        <f>ISI!M$47</f>
        <v>33.369647463456559</v>
      </c>
      <c r="N52" s="211">
        <f>ISI!N$47</f>
        <v>13.994067067927769</v>
      </c>
      <c r="O52" s="211">
        <f>ISI!O$47</f>
        <v>25.43035253654342</v>
      </c>
      <c r="P52" s="211">
        <f>ISI!P$47</f>
        <v>24.403783319002581</v>
      </c>
      <c r="Q52" s="211">
        <f>ISI!Q$47</f>
        <v>23.45116079105761</v>
      </c>
      <c r="R52" s="211">
        <f>ISI!R$47</f>
        <v>6.181857265692174</v>
      </c>
      <c r="S52" s="211">
        <f>ISI!S$47</f>
        <v>6.83147033533964</v>
      </c>
      <c r="T52" s="211">
        <f>ISI!T$47</f>
        <v>24.563886500429909</v>
      </c>
      <c r="U52" s="211">
        <f>ISI!U$47</f>
        <v>17.778847807394669</v>
      </c>
      <c r="V52" s="211">
        <f>ISI!V$47</f>
        <v>13.93619948409286</v>
      </c>
      <c r="W52" s="211">
        <f>ISI!W$47</f>
        <v>28.032760103181431</v>
      </c>
    </row>
    <row r="53" spans="1:23" ht="12" customHeight="1" x14ac:dyDescent="0.25">
      <c r="A53" s="18" t="s">
        <v>41</v>
      </c>
      <c r="B53" s="206">
        <f>ISI!B$48</f>
        <v>0</v>
      </c>
      <c r="C53" s="206">
        <f>ISI!C$48</f>
        <v>0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50.735597592433351</v>
      </c>
      <c r="C54" s="206">
        <f>ISI!C$49</f>
        <v>39.880997420464318</v>
      </c>
      <c r="D54" s="206">
        <f>ISI!D$49</f>
        <v>28.45709372312983</v>
      </c>
      <c r="E54" s="206">
        <f>ISI!E$49</f>
        <v>31.34419604471195</v>
      </c>
      <c r="F54" s="206">
        <f>ISI!F$49</f>
        <v>32.071023215821157</v>
      </c>
      <c r="G54" s="206">
        <f>ISI!G$49</f>
        <v>37.534479793637153</v>
      </c>
      <c r="H54" s="206">
        <f>ISI!H$49</f>
        <v>45.59965606190886</v>
      </c>
      <c r="I54" s="206">
        <f>ISI!I$49</f>
        <v>42.309802235597587</v>
      </c>
      <c r="J54" s="206">
        <f>ISI!J$49</f>
        <v>47.837489251934628</v>
      </c>
      <c r="K54" s="206">
        <f>ISI!K$49</f>
        <v>29.653310404127261</v>
      </c>
      <c r="L54" s="206">
        <f>ISI!L$49</f>
        <v>38.390111779879618</v>
      </c>
      <c r="M54" s="206">
        <f>ISI!M$49</f>
        <v>33.369647463456559</v>
      </c>
      <c r="N54" s="206">
        <f>ISI!N$49</f>
        <v>13.994067067927769</v>
      </c>
      <c r="O54" s="206">
        <f>ISI!O$49</f>
        <v>25.43035253654342</v>
      </c>
      <c r="P54" s="206">
        <f>ISI!P$49</f>
        <v>24.403783319002581</v>
      </c>
      <c r="Q54" s="206">
        <f>ISI!Q$49</f>
        <v>23.45116079105761</v>
      </c>
      <c r="R54" s="206">
        <f>ISI!R$49</f>
        <v>6.181857265692174</v>
      </c>
      <c r="S54" s="206">
        <f>ISI!S$49</f>
        <v>6.83147033533964</v>
      </c>
      <c r="T54" s="206">
        <f>ISI!T$49</f>
        <v>24.563886500429909</v>
      </c>
      <c r="U54" s="206">
        <f>ISI!U$49</f>
        <v>17.778847807394669</v>
      </c>
      <c r="V54" s="206">
        <f>ISI!V$49</f>
        <v>13.93619948409286</v>
      </c>
      <c r="W54" s="206">
        <f>ISI!W$49</f>
        <v>28.032760103181431</v>
      </c>
    </row>
    <row r="55" spans="1:23" ht="12" customHeight="1" x14ac:dyDescent="0.25">
      <c r="A55" s="19" t="s">
        <v>20</v>
      </c>
      <c r="B55" s="207">
        <f>NFM!B$63</f>
        <v>12.98950988822012</v>
      </c>
      <c r="C55" s="207">
        <f>NFM!C$63</f>
        <v>14.387790197764399</v>
      </c>
      <c r="D55" s="207">
        <f>NFM!D$63</f>
        <v>15.62450558899398</v>
      </c>
      <c r="E55" s="207">
        <f>NFM!E$63</f>
        <v>13.30171969045572</v>
      </c>
      <c r="F55" s="207">
        <f>NFM!F$63</f>
        <v>15.309114359415309</v>
      </c>
      <c r="G55" s="207">
        <f>NFM!G$63</f>
        <v>15.090111779879621</v>
      </c>
      <c r="H55" s="207">
        <f>NFM!H$63</f>
        <v>15.301203783319</v>
      </c>
      <c r="I55" s="207">
        <f>NFM!I$63</f>
        <v>16.14668959587274</v>
      </c>
      <c r="J55" s="207">
        <f>NFM!J$63</f>
        <v>15.2109200343938</v>
      </c>
      <c r="K55" s="207">
        <f>NFM!K$63</f>
        <v>13.11599312123818</v>
      </c>
      <c r="L55" s="207">
        <f>NFM!L$63</f>
        <v>10.96741186586414</v>
      </c>
      <c r="M55" s="207">
        <f>NFM!M$63</f>
        <v>13.67609630266552</v>
      </c>
      <c r="N55" s="207">
        <f>NFM!N$63</f>
        <v>14.88228718830611</v>
      </c>
      <c r="O55" s="207">
        <f>NFM!O$63</f>
        <v>14.93783319002579</v>
      </c>
      <c r="P55" s="207">
        <f>NFM!P$63</f>
        <v>14.438950988822018</v>
      </c>
      <c r="Q55" s="207">
        <f>NFM!Q$63</f>
        <v>7.5390369733447979</v>
      </c>
      <c r="R55" s="207">
        <f>NFM!R$63</f>
        <v>7.2693035253654346</v>
      </c>
      <c r="S55" s="207">
        <f>NFM!S$63</f>
        <v>16.26852966466036</v>
      </c>
      <c r="T55" s="207">
        <f>NFM!T$63</f>
        <v>19.729578675838354</v>
      </c>
      <c r="U55" s="207">
        <f>NFM!U$63</f>
        <v>20.322699914015466</v>
      </c>
      <c r="V55" s="207">
        <f>NFM!V$63</f>
        <v>19.562940670679282</v>
      </c>
      <c r="W55" s="207">
        <f>NFM!W$63</f>
        <v>22.276612209802234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12.98950988822012</v>
      </c>
      <c r="C57" s="206">
        <f>NFM!C$65</f>
        <v>14.387790197764399</v>
      </c>
      <c r="D57" s="206">
        <f>NFM!D$65</f>
        <v>15.62450558899398</v>
      </c>
      <c r="E57" s="206">
        <f>NFM!E$65</f>
        <v>13.30171969045572</v>
      </c>
      <c r="F57" s="206">
        <f>NFM!F$65</f>
        <v>15.309114359415309</v>
      </c>
      <c r="G57" s="206">
        <f>NFM!G$65</f>
        <v>15.090111779879621</v>
      </c>
      <c r="H57" s="206">
        <f>NFM!H$65</f>
        <v>15.301203783319</v>
      </c>
      <c r="I57" s="206">
        <f>NFM!I$65</f>
        <v>16.14668959587274</v>
      </c>
      <c r="J57" s="206">
        <f>NFM!J$65</f>
        <v>15.2109200343938</v>
      </c>
      <c r="K57" s="206">
        <f>NFM!K$65</f>
        <v>13.11599312123818</v>
      </c>
      <c r="L57" s="206">
        <f>NFM!L$65</f>
        <v>10.96741186586414</v>
      </c>
      <c r="M57" s="206">
        <f>NFM!M$65</f>
        <v>13.67609630266552</v>
      </c>
      <c r="N57" s="206">
        <f>NFM!N$65</f>
        <v>14.88228718830611</v>
      </c>
      <c r="O57" s="206">
        <f>NFM!O$65</f>
        <v>14.93783319002579</v>
      </c>
      <c r="P57" s="206">
        <f>NFM!P$65</f>
        <v>14.168267958287251</v>
      </c>
      <c r="Q57" s="206">
        <f>NFM!Q$65</f>
        <v>7.1611926787644649</v>
      </c>
      <c r="R57" s="206">
        <f>NFM!R$65</f>
        <v>5.4944657326650077</v>
      </c>
      <c r="S57" s="206">
        <f>NFM!S$65</f>
        <v>15.014027761869899</v>
      </c>
      <c r="T57" s="206">
        <f>NFM!T$65</f>
        <v>17.452033101959682</v>
      </c>
      <c r="U57" s="206">
        <f>NFM!U$65</f>
        <v>18.315201507284041</v>
      </c>
      <c r="V57" s="206">
        <f>NFM!V$65</f>
        <v>17.76834836720364</v>
      </c>
      <c r="W57" s="206">
        <f>NFM!W$65</f>
        <v>19.946451815211471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12.98950988822012</v>
      </c>
      <c r="C59" s="214">
        <f>NFM!C$67</f>
        <v>14.387790197764399</v>
      </c>
      <c r="D59" s="214">
        <f>NFM!D$67</f>
        <v>15.62450558899398</v>
      </c>
      <c r="E59" s="214">
        <f>NFM!E$67</f>
        <v>13.30171969045572</v>
      </c>
      <c r="F59" s="214">
        <f>NFM!F$67</f>
        <v>15.309114359415309</v>
      </c>
      <c r="G59" s="214">
        <f>NFM!G$67</f>
        <v>15.090111779879621</v>
      </c>
      <c r="H59" s="214">
        <f>NFM!H$67</f>
        <v>15.301203783319</v>
      </c>
      <c r="I59" s="214">
        <f>NFM!I$67</f>
        <v>16.14668959587274</v>
      </c>
      <c r="J59" s="214">
        <f>NFM!J$67</f>
        <v>15.2109200343938</v>
      </c>
      <c r="K59" s="214">
        <f>NFM!K$67</f>
        <v>13.11599312123818</v>
      </c>
      <c r="L59" s="214">
        <f>NFM!L$67</f>
        <v>10.96741186586414</v>
      </c>
      <c r="M59" s="214">
        <f>NFM!M$67</f>
        <v>13.67609630266552</v>
      </c>
      <c r="N59" s="214">
        <f>NFM!N$67</f>
        <v>14.88228718830611</v>
      </c>
      <c r="O59" s="214">
        <f>NFM!O$67</f>
        <v>14.93783319002579</v>
      </c>
      <c r="P59" s="214">
        <f>NFM!P$67</f>
        <v>14.168267958287251</v>
      </c>
      <c r="Q59" s="214">
        <f>NFM!Q$67</f>
        <v>7.1611926787644649</v>
      </c>
      <c r="R59" s="214">
        <f>NFM!R$67</f>
        <v>5.4944657326650077</v>
      </c>
      <c r="S59" s="214">
        <f>NFM!S$67</f>
        <v>15.014027761869899</v>
      </c>
      <c r="T59" s="214">
        <f>NFM!T$67</f>
        <v>17.452033101959682</v>
      </c>
      <c r="U59" s="214">
        <f>NFM!U$67</f>
        <v>18.315201507284041</v>
      </c>
      <c r="V59" s="214">
        <f>NFM!V$67</f>
        <v>17.76834836720364</v>
      </c>
      <c r="W59" s="214">
        <f>NFM!W$67</f>
        <v>19.946451815211471</v>
      </c>
    </row>
    <row r="60" spans="1:23" ht="12" customHeight="1" x14ac:dyDescent="0.25">
      <c r="A60" s="18" t="s">
        <v>45</v>
      </c>
      <c r="B60" s="206">
        <f>NFM!B$68</f>
        <v>0</v>
      </c>
      <c r="C60" s="206">
        <f>NFM!C$68</f>
        <v>0</v>
      </c>
      <c r="D60" s="206">
        <f>NFM!D$68</f>
        <v>0</v>
      </c>
      <c r="E60" s="206">
        <f>NFM!E$68</f>
        <v>0</v>
      </c>
      <c r="F60" s="206">
        <f>NFM!F$68</f>
        <v>0</v>
      </c>
      <c r="G60" s="206">
        <f>NFM!G$68</f>
        <v>0</v>
      </c>
      <c r="H60" s="206">
        <f>NFM!H$68</f>
        <v>0</v>
      </c>
      <c r="I60" s="206">
        <f>NFM!I$68</f>
        <v>0</v>
      </c>
      <c r="J60" s="206">
        <f>NFM!J$68</f>
        <v>0</v>
      </c>
      <c r="K60" s="206">
        <f>NFM!K$68</f>
        <v>0</v>
      </c>
      <c r="L60" s="206">
        <f>NFM!L$68</f>
        <v>0</v>
      </c>
      <c r="M60" s="206">
        <f>NFM!M$68</f>
        <v>0</v>
      </c>
      <c r="N60" s="206">
        <f>NFM!N$68</f>
        <v>0</v>
      </c>
      <c r="O60" s="206">
        <f>NFM!O$68</f>
        <v>0</v>
      </c>
      <c r="P60" s="206">
        <f>NFM!P$68</f>
        <v>0.27068303053476761</v>
      </c>
      <c r="Q60" s="206">
        <f>NFM!Q$68</f>
        <v>0.37784429458033308</v>
      </c>
      <c r="R60" s="206">
        <f>NFM!R$68</f>
        <v>1.7748377927004271</v>
      </c>
      <c r="S60" s="206">
        <f>NFM!S$68</f>
        <v>1.25450190279046</v>
      </c>
      <c r="T60" s="206">
        <f>NFM!T$68</f>
        <v>2.277545573878673</v>
      </c>
      <c r="U60" s="206">
        <f>NFM!U$68</f>
        <v>2.007498406731425</v>
      </c>
      <c r="V60" s="206">
        <f>NFM!V$68</f>
        <v>1.794592303475643</v>
      </c>
      <c r="W60" s="206">
        <f>NFM!W$68</f>
        <v>2.330160394590763</v>
      </c>
    </row>
    <row r="61" spans="1:23" ht="12" customHeight="1" x14ac:dyDescent="0.25">
      <c r="A61" s="19" t="s">
        <v>21</v>
      </c>
      <c r="B61" s="207">
        <f>CHI!B$52</f>
        <v>257.08013757523634</v>
      </c>
      <c r="C61" s="207">
        <f>CHI!C$52</f>
        <v>245.15279449699071</v>
      </c>
      <c r="D61" s="207">
        <f>CHI!D$52</f>
        <v>200.82777300085993</v>
      </c>
      <c r="E61" s="207">
        <f>CHI!E$52</f>
        <v>228.17626827171119</v>
      </c>
      <c r="F61" s="207">
        <f>CHI!F$52</f>
        <v>291.01126397248493</v>
      </c>
      <c r="G61" s="207">
        <f>CHI!G$52</f>
        <v>226.50507308684422</v>
      </c>
      <c r="H61" s="207">
        <f>CHI!H$52</f>
        <v>256.97850386930372</v>
      </c>
      <c r="I61" s="207">
        <f>CHI!I$52</f>
        <v>264.84840928632843</v>
      </c>
      <c r="J61" s="207">
        <f>CHI!J$52</f>
        <v>236.11917454858116</v>
      </c>
      <c r="K61" s="207">
        <f>CHI!K$52</f>
        <v>222.86569217540838</v>
      </c>
      <c r="L61" s="207">
        <f>CHI!L$52</f>
        <v>210.58736027515056</v>
      </c>
      <c r="M61" s="207">
        <f>CHI!M$52</f>
        <v>191.42699914015478</v>
      </c>
      <c r="N61" s="207">
        <f>CHI!N$52</f>
        <v>130.26380051590709</v>
      </c>
      <c r="O61" s="207">
        <f>CHI!O$52</f>
        <v>131.11633705932942</v>
      </c>
      <c r="P61" s="207">
        <f>CHI!P$52</f>
        <v>131.83938091143597</v>
      </c>
      <c r="Q61" s="207">
        <f>CHI!Q$52</f>
        <v>140.5914875322442</v>
      </c>
      <c r="R61" s="207">
        <f>CHI!R$52</f>
        <v>140.48237317282886</v>
      </c>
      <c r="S61" s="207">
        <f>CHI!S$52</f>
        <v>155.97876182287189</v>
      </c>
      <c r="T61" s="207">
        <f>CHI!T$52</f>
        <v>144.07592433361992</v>
      </c>
      <c r="U61" s="207">
        <f>CHI!U$52</f>
        <v>150.88830610490109</v>
      </c>
      <c r="V61" s="207">
        <f>CHI!V$52</f>
        <v>162.73422184006884</v>
      </c>
      <c r="W61" s="207">
        <f>CHI!W$52</f>
        <v>127.87024935511613</v>
      </c>
    </row>
    <row r="62" spans="1:23" ht="12" customHeight="1" x14ac:dyDescent="0.25">
      <c r="A62" s="18" t="s">
        <v>57</v>
      </c>
      <c r="B62" s="206">
        <f>CHI!B$53</f>
        <v>80.265626979953254</v>
      </c>
      <c r="C62" s="206">
        <f>CHI!C$53</f>
        <v>78.112297814012834</v>
      </c>
      <c r="D62" s="206">
        <f>CHI!D$53</f>
        <v>69.474814574907953</v>
      </c>
      <c r="E62" s="206">
        <f>CHI!E$53</f>
        <v>75.618832493065611</v>
      </c>
      <c r="F62" s="206">
        <f>CHI!F$53</f>
        <v>101.02806933090613</v>
      </c>
      <c r="G62" s="206">
        <f>CHI!G$53</f>
        <v>85.040868953656911</v>
      </c>
      <c r="H62" s="206">
        <f>CHI!H$53</f>
        <v>98.424481192155952</v>
      </c>
      <c r="I62" s="206">
        <f>CHI!I$53</f>
        <v>104.677612159663</v>
      </c>
      <c r="J62" s="206">
        <f>CHI!J$53</f>
        <v>98.950763352538843</v>
      </c>
      <c r="K62" s="206">
        <f>CHI!K$53</f>
        <v>77.058630096212994</v>
      </c>
      <c r="L62" s="206">
        <f>CHI!L$53</f>
        <v>74.493372119845901</v>
      </c>
      <c r="M62" s="206">
        <f>CHI!M$53</f>
        <v>77.590598135952575</v>
      </c>
      <c r="N62" s="206">
        <f>CHI!N$53</f>
        <v>56.815764572173407</v>
      </c>
      <c r="O62" s="206">
        <f>CHI!O$53</f>
        <v>65.731562870377729</v>
      </c>
      <c r="P62" s="206">
        <f>CHI!P$53</f>
        <v>53.051883110500171</v>
      </c>
      <c r="Q62" s="206">
        <f>CHI!Q$53</f>
        <v>51.09173072337768</v>
      </c>
      <c r="R62" s="206">
        <f>CHI!R$53</f>
        <v>47.747603255884144</v>
      </c>
      <c r="S62" s="206">
        <f>CHI!S$53</f>
        <v>41.567012068982649</v>
      </c>
      <c r="T62" s="206">
        <f>CHI!T$53</f>
        <v>29.41428619609917</v>
      </c>
      <c r="U62" s="206">
        <f>CHI!U$53</f>
        <v>57.501344951376154</v>
      </c>
      <c r="V62" s="206">
        <f>CHI!V$53</f>
        <v>90.660894777241992</v>
      </c>
      <c r="W62" s="206">
        <f>CHI!W$53</f>
        <v>71.878118578503745</v>
      </c>
    </row>
    <row r="63" spans="1:23" ht="12" customHeight="1" x14ac:dyDescent="0.25">
      <c r="A63" s="18" t="s">
        <v>47</v>
      </c>
      <c r="B63" s="206">
        <f>CHI!B$54</f>
        <v>140.5006253453125</v>
      </c>
      <c r="C63" s="206">
        <f>CHI!C$54</f>
        <v>129.96897715618331</v>
      </c>
      <c r="D63" s="206">
        <f>CHI!D$54</f>
        <v>101.7931411843221</v>
      </c>
      <c r="E63" s="206">
        <f>CHI!E$54</f>
        <v>126.0219296356757</v>
      </c>
      <c r="F63" s="206">
        <f>CHI!F$54</f>
        <v>164.0968634888882</v>
      </c>
      <c r="G63" s="206">
        <f>CHI!G$54</f>
        <v>118.0883173576207</v>
      </c>
      <c r="H63" s="206">
        <f>CHI!H$54</f>
        <v>141.74428638287841</v>
      </c>
      <c r="I63" s="206">
        <f>CHI!I$54</f>
        <v>141.33237160818709</v>
      </c>
      <c r="J63" s="206">
        <f>CHI!J$54</f>
        <v>112.1648837137956</v>
      </c>
      <c r="K63" s="206">
        <f>CHI!K$54</f>
        <v>125.8863485278315</v>
      </c>
      <c r="L63" s="206">
        <f>CHI!L$54</f>
        <v>111.970013065624</v>
      </c>
      <c r="M63" s="206">
        <f>CHI!M$54</f>
        <v>90.818832653680019</v>
      </c>
      <c r="N63" s="206">
        <f>CHI!N$54</f>
        <v>47.778839295813839</v>
      </c>
      <c r="O63" s="206">
        <f>CHI!O$54</f>
        <v>39.733810292127082</v>
      </c>
      <c r="P63" s="206">
        <f>CHI!P$54</f>
        <v>51.253342837718051</v>
      </c>
      <c r="Q63" s="206">
        <f>CHI!Q$54</f>
        <v>55.920412202006872</v>
      </c>
      <c r="R63" s="206">
        <f>CHI!R$54</f>
        <v>56.380035991273552</v>
      </c>
      <c r="S63" s="206">
        <f>CHI!S$54</f>
        <v>75.279238050440313</v>
      </c>
      <c r="T63" s="206">
        <f>CHI!T$54</f>
        <v>71.239454130641988</v>
      </c>
      <c r="U63" s="206">
        <f>CHI!U$54</f>
        <v>71.899428909328876</v>
      </c>
      <c r="V63" s="206">
        <f>CHI!V$54</f>
        <v>53.764594856846116</v>
      </c>
      <c r="W63" s="206">
        <f>CHI!W$54</f>
        <v>38.180408775881872</v>
      </c>
    </row>
    <row r="64" spans="1:23" ht="12" customHeight="1" x14ac:dyDescent="0.25">
      <c r="A64" s="18" t="s">
        <v>48</v>
      </c>
      <c r="B64" s="206">
        <f>CHI!B$55</f>
        <v>36.313885249970603</v>
      </c>
      <c r="C64" s="206">
        <f>CHI!C$55</f>
        <v>37.071519526794553</v>
      </c>
      <c r="D64" s="206">
        <f>CHI!D$55</f>
        <v>29.559817241629879</v>
      </c>
      <c r="E64" s="206">
        <f>CHI!E$55</f>
        <v>26.53550614296989</v>
      </c>
      <c r="F64" s="206">
        <f>CHI!F$55</f>
        <v>25.886331152690541</v>
      </c>
      <c r="G64" s="206">
        <f>CHI!G$55</f>
        <v>23.375886775566599</v>
      </c>
      <c r="H64" s="206">
        <f>CHI!H$55</f>
        <v>16.809736294269339</v>
      </c>
      <c r="I64" s="206">
        <f>CHI!I$55</f>
        <v>18.83842551847836</v>
      </c>
      <c r="J64" s="206">
        <f>CHI!J$55</f>
        <v>25.003527482246721</v>
      </c>
      <c r="K64" s="206">
        <f>CHI!K$55</f>
        <v>19.920713551363878</v>
      </c>
      <c r="L64" s="206">
        <f>CHI!L$55</f>
        <v>24.123975089680641</v>
      </c>
      <c r="M64" s="206">
        <f>CHI!M$55</f>
        <v>23.017568350522168</v>
      </c>
      <c r="N64" s="206">
        <f>CHI!N$55</f>
        <v>25.669196647919851</v>
      </c>
      <c r="O64" s="206">
        <f>CHI!O$55</f>
        <v>25.650963896824599</v>
      </c>
      <c r="P64" s="206">
        <f>CHI!P$55</f>
        <v>27.53415496321773</v>
      </c>
      <c r="Q64" s="206">
        <f>CHI!Q$55</f>
        <v>33.57934460685965</v>
      </c>
      <c r="R64" s="206">
        <f>CHI!R$55</f>
        <v>36.354733925671162</v>
      </c>
      <c r="S64" s="206">
        <f>CHI!S$55</f>
        <v>39.132511703448941</v>
      </c>
      <c r="T64" s="206">
        <f>CHI!T$55</f>
        <v>43.422184006878773</v>
      </c>
      <c r="U64" s="206">
        <f>CHI!U$55</f>
        <v>21.48753224419605</v>
      </c>
      <c r="V64" s="206">
        <f>CHI!V$55</f>
        <v>18.308732205980721</v>
      </c>
      <c r="W64" s="206">
        <f>CHI!W$55</f>
        <v>17.811722000730509</v>
      </c>
    </row>
    <row r="65" spans="1:23" ht="12" customHeight="1" x14ac:dyDescent="0.25">
      <c r="A65" s="19" t="s">
        <v>22</v>
      </c>
      <c r="B65" s="207">
        <f>NMM!B$51</f>
        <v>425.98727429062768</v>
      </c>
      <c r="C65" s="207">
        <f>NMM!C$51</f>
        <v>489.50550300945844</v>
      </c>
      <c r="D65" s="207">
        <f>NMM!D$51</f>
        <v>476.24325021496122</v>
      </c>
      <c r="E65" s="207">
        <f>NMM!E$51</f>
        <v>458.91633705932924</v>
      </c>
      <c r="F65" s="207">
        <f>NMM!F$51</f>
        <v>492.97411865864149</v>
      </c>
      <c r="G65" s="207">
        <f>NMM!G$51</f>
        <v>519.5405846947549</v>
      </c>
      <c r="H65" s="207">
        <f>NMM!H$51</f>
        <v>511.08357695614757</v>
      </c>
      <c r="I65" s="207">
        <f>NMM!I$51</f>
        <v>533.56887360275118</v>
      </c>
      <c r="J65" s="207">
        <f>NMM!J$51</f>
        <v>529.9572656921755</v>
      </c>
      <c r="K65" s="207">
        <f>NMM!K$51</f>
        <v>418.48177128116942</v>
      </c>
      <c r="L65" s="207">
        <f>NMM!L$51</f>
        <v>391.58521066208067</v>
      </c>
      <c r="M65" s="207">
        <f>NMM!M$51</f>
        <v>348.44660361134993</v>
      </c>
      <c r="N65" s="207">
        <f>NMM!N$51</f>
        <v>322.81263972484965</v>
      </c>
      <c r="O65" s="207">
        <f>NMM!O$51</f>
        <v>339.46431642304373</v>
      </c>
      <c r="P65" s="207">
        <f>NMM!P$51</f>
        <v>334.93164230438521</v>
      </c>
      <c r="Q65" s="207">
        <f>NMM!Q$51</f>
        <v>330.72923473774711</v>
      </c>
      <c r="R65" s="207">
        <f>NMM!R$51</f>
        <v>318.82656921754062</v>
      </c>
      <c r="S65" s="207">
        <f>NMM!S$51</f>
        <v>374.77050730868461</v>
      </c>
      <c r="T65" s="207">
        <f>NMM!T$51</f>
        <v>376.4617368873603</v>
      </c>
      <c r="U65" s="207">
        <f>NMM!U$51</f>
        <v>362.35348237317271</v>
      </c>
      <c r="V65" s="207">
        <f>NMM!V$51</f>
        <v>369.02295786758378</v>
      </c>
      <c r="W65" s="207">
        <f>NMM!W$51</f>
        <v>387.65640584694745</v>
      </c>
    </row>
    <row r="66" spans="1:23" ht="12" customHeight="1" x14ac:dyDescent="0.25">
      <c r="A66" s="18" t="s">
        <v>49</v>
      </c>
      <c r="B66" s="206">
        <f>NMM!B$52</f>
        <v>295.18200000000002</v>
      </c>
      <c r="C66" s="206">
        <f>NMM!C$52</f>
        <v>322.71601868838133</v>
      </c>
      <c r="D66" s="206">
        <f>NMM!D$52</f>
        <v>322.16300415910268</v>
      </c>
      <c r="E66" s="206">
        <f>NMM!E$52</f>
        <v>342.14069930995481</v>
      </c>
      <c r="F66" s="206">
        <f>NMM!F$52</f>
        <v>299.31921750014311</v>
      </c>
      <c r="G66" s="206">
        <f>NMM!G$52</f>
        <v>296.21772729889449</v>
      </c>
      <c r="H66" s="206">
        <f>NMM!H$52</f>
        <v>297.24569637917421</v>
      </c>
      <c r="I66" s="206">
        <f>NMM!I$52</f>
        <v>295.32163217447078</v>
      </c>
      <c r="J66" s="206">
        <f>NMM!J$52</f>
        <v>300.22961193982968</v>
      </c>
      <c r="K66" s="206">
        <f>NMM!K$52</f>
        <v>241.5537272337248</v>
      </c>
      <c r="L66" s="206">
        <f>NMM!L$52</f>
        <v>219.06595207535051</v>
      </c>
      <c r="M66" s="206">
        <f>NMM!M$52</f>
        <v>211.43969915670431</v>
      </c>
      <c r="N66" s="206">
        <f>NMM!N$52</f>
        <v>187.26685368372819</v>
      </c>
      <c r="O66" s="206">
        <f>NMM!O$52</f>
        <v>209.5356650545078</v>
      </c>
      <c r="P66" s="206">
        <f>NMM!P$52</f>
        <v>212.96740075252569</v>
      </c>
      <c r="Q66" s="206">
        <f>NMM!Q$52</f>
        <v>201.6992844628586</v>
      </c>
      <c r="R66" s="206">
        <f>NMM!R$52</f>
        <v>199.26199881945959</v>
      </c>
      <c r="S66" s="206">
        <f>NMM!S$52</f>
        <v>209.32678569745809</v>
      </c>
      <c r="T66" s="206">
        <f>NMM!T$52</f>
        <v>241.27988792730281</v>
      </c>
      <c r="U66" s="206">
        <f>NMM!U$52</f>
        <v>239.89026895397279</v>
      </c>
      <c r="V66" s="206">
        <f>NMM!V$52</f>
        <v>239.93913500918879</v>
      </c>
      <c r="W66" s="206">
        <f>NMM!W$52</f>
        <v>245.41955867178029</v>
      </c>
    </row>
    <row r="67" spans="1:23" ht="12" customHeight="1" x14ac:dyDescent="0.25">
      <c r="A67" s="18" t="s">
        <v>50</v>
      </c>
      <c r="B67" s="206">
        <f>NMM!B$53</f>
        <v>117.52154122984849</v>
      </c>
      <c r="C67" s="206">
        <f>NMM!C$53</f>
        <v>152.027441681032</v>
      </c>
      <c r="D67" s="206">
        <f>NMM!D$53</f>
        <v>139.311753447081</v>
      </c>
      <c r="E67" s="206">
        <f>NMM!E$53</f>
        <v>100.71746375036641</v>
      </c>
      <c r="F67" s="206">
        <f>NMM!F$53</f>
        <v>176.12928531138701</v>
      </c>
      <c r="G67" s="206">
        <f>NMM!G$53</f>
        <v>204.79342581149689</v>
      </c>
      <c r="H67" s="206">
        <f>NMM!H$53</f>
        <v>198.17756393185519</v>
      </c>
      <c r="I67" s="206">
        <f>NMM!I$53</f>
        <v>224.20308066335261</v>
      </c>
      <c r="J67" s="206">
        <f>NMM!J$53</f>
        <v>211.91863181563639</v>
      </c>
      <c r="K67" s="206">
        <f>NMM!K$53</f>
        <v>158.23170721734439</v>
      </c>
      <c r="L67" s="206">
        <f>NMM!L$53</f>
        <v>153.74855580145899</v>
      </c>
      <c r="M67" s="206">
        <f>NMM!M$53</f>
        <v>118.45281563987039</v>
      </c>
      <c r="N67" s="206">
        <f>NMM!N$53</f>
        <v>117.3731264181117</v>
      </c>
      <c r="O67" s="206">
        <f>NMM!O$53</f>
        <v>111.65908938174169</v>
      </c>
      <c r="P67" s="206">
        <f>NMM!P$53</f>
        <v>103.0862674402178</v>
      </c>
      <c r="Q67" s="206">
        <f>NMM!Q$53</f>
        <v>111.387693164013</v>
      </c>
      <c r="R67" s="206">
        <f>NMM!R$53</f>
        <v>100.9954385196633</v>
      </c>
      <c r="S67" s="206">
        <f>NMM!S$53</f>
        <v>146.1553427998245</v>
      </c>
      <c r="T67" s="206">
        <f>NMM!T$53</f>
        <v>113.2003312317138</v>
      </c>
      <c r="U67" s="206">
        <f>NMM!U$53</f>
        <v>102.4842295898663</v>
      </c>
      <c r="V67" s="206">
        <f>NMM!V$53</f>
        <v>110.9737353582026</v>
      </c>
      <c r="W67" s="206">
        <f>NMM!W$53</f>
        <v>124.3188052588139</v>
      </c>
    </row>
    <row r="68" spans="1:23" ht="12" customHeight="1" x14ac:dyDescent="0.25">
      <c r="A68" s="18" t="s">
        <v>58</v>
      </c>
      <c r="B68" s="206">
        <f>NMM!B$54</f>
        <v>13.283733060779159</v>
      </c>
      <c r="C68" s="206">
        <f>NMM!C$54</f>
        <v>14.76204264004506</v>
      </c>
      <c r="D68" s="206">
        <f>NMM!D$54</f>
        <v>14.768492608777541</v>
      </c>
      <c r="E68" s="206">
        <f>NMM!E$54</f>
        <v>16.058173999008009</v>
      </c>
      <c r="F68" s="206">
        <f>NMM!F$54</f>
        <v>17.525615847111339</v>
      </c>
      <c r="G68" s="206">
        <f>NMM!G$54</f>
        <v>18.52943158436355</v>
      </c>
      <c r="H68" s="206">
        <f>NMM!H$54</f>
        <v>15.66031664511822</v>
      </c>
      <c r="I68" s="206">
        <f>NMM!I$54</f>
        <v>14.044160764927881</v>
      </c>
      <c r="J68" s="206">
        <f>NMM!J$54</f>
        <v>17.809021936709399</v>
      </c>
      <c r="K68" s="206">
        <f>NMM!K$54</f>
        <v>18.696336830100211</v>
      </c>
      <c r="L68" s="206">
        <f>NMM!L$54</f>
        <v>18.77070278527118</v>
      </c>
      <c r="M68" s="206">
        <f>NMM!M$54</f>
        <v>18.55408881477522</v>
      </c>
      <c r="N68" s="206">
        <f>NMM!N$54</f>
        <v>18.172659623009721</v>
      </c>
      <c r="O68" s="206">
        <f>NMM!O$54</f>
        <v>18.26956198679428</v>
      </c>
      <c r="P68" s="206">
        <f>NMM!P$54</f>
        <v>18.877974111641731</v>
      </c>
      <c r="Q68" s="206">
        <f>NMM!Q$54</f>
        <v>17.64225711087548</v>
      </c>
      <c r="R68" s="206">
        <f>NMM!R$54</f>
        <v>18.569131878417771</v>
      </c>
      <c r="S68" s="206">
        <f>NMM!S$54</f>
        <v>19.288378811402019</v>
      </c>
      <c r="T68" s="206">
        <f>NMM!T$54</f>
        <v>21.98151772834369</v>
      </c>
      <c r="U68" s="206">
        <f>NMM!U$54</f>
        <v>19.978983829333611</v>
      </c>
      <c r="V68" s="206">
        <f>NMM!V$54</f>
        <v>18.11008750019236</v>
      </c>
      <c r="W68" s="206">
        <f>NMM!W$54</f>
        <v>17.918041916353278</v>
      </c>
    </row>
    <row r="69" spans="1:23" ht="12" customHeight="1" x14ac:dyDescent="0.25">
      <c r="A69" s="19" t="s">
        <v>23</v>
      </c>
      <c r="B69" s="207">
        <f>PPA!B$52</f>
        <v>72.461650902837476</v>
      </c>
      <c r="C69" s="207">
        <f>PPA!C$52</f>
        <v>74.376268271711098</v>
      </c>
      <c r="D69" s="207">
        <f>PPA!D$52</f>
        <v>82.617024935511608</v>
      </c>
      <c r="E69" s="207">
        <f>PPA!E$52</f>
        <v>85.019862424763531</v>
      </c>
      <c r="F69" s="207">
        <f>PPA!F$52</f>
        <v>92.217540842648319</v>
      </c>
      <c r="G69" s="207">
        <f>PPA!G$52</f>
        <v>89.74032674118655</v>
      </c>
      <c r="H69" s="207">
        <f>PPA!H$52</f>
        <v>93.906276870163367</v>
      </c>
      <c r="I69" s="207">
        <f>PPA!I$52</f>
        <v>91.07987962166807</v>
      </c>
      <c r="J69" s="207">
        <f>PPA!J$52</f>
        <v>84.439896818572663</v>
      </c>
      <c r="K69" s="207">
        <f>PPA!K$52</f>
        <v>85.294926913155649</v>
      </c>
      <c r="L69" s="207">
        <f>PPA!L$52</f>
        <v>92.771023215821174</v>
      </c>
      <c r="M69" s="207">
        <f>PPA!M$52</f>
        <v>86.077042132416167</v>
      </c>
      <c r="N69" s="207">
        <f>PPA!N$52</f>
        <v>81.001117798796187</v>
      </c>
      <c r="O69" s="207">
        <f>PPA!O$52</f>
        <v>56.030954428202918</v>
      </c>
      <c r="P69" s="207">
        <f>PPA!P$52</f>
        <v>53.301461736887369</v>
      </c>
      <c r="Q69" s="207">
        <f>PPA!Q$52</f>
        <v>57.403439380911422</v>
      </c>
      <c r="R69" s="207">
        <f>PPA!R$52</f>
        <v>75.540412725709373</v>
      </c>
      <c r="S69" s="207">
        <f>PPA!S$52</f>
        <v>68.575408426483222</v>
      </c>
      <c r="T69" s="207">
        <f>PPA!T$52</f>
        <v>68.424419604471169</v>
      </c>
      <c r="U69" s="207">
        <f>PPA!U$52</f>
        <v>71.947893379191754</v>
      </c>
      <c r="V69" s="207">
        <f>PPA!V$52</f>
        <v>79.042046431642262</v>
      </c>
      <c r="W69" s="207">
        <f>PPA!W$52</f>
        <v>80.743680137575225</v>
      </c>
    </row>
    <row r="70" spans="1:23" ht="12" customHeight="1" x14ac:dyDescent="0.25">
      <c r="A70" s="18" t="s">
        <v>52</v>
      </c>
      <c r="B70" s="206">
        <f>PPA!B$53</f>
        <v>15.01975756233254</v>
      </c>
      <c r="C70" s="206">
        <f>PPA!C$53</f>
        <v>13.558736305350809</v>
      </c>
      <c r="D70" s="206">
        <f>PPA!D$53</f>
        <v>15.06629818490754</v>
      </c>
      <c r="E70" s="206">
        <f>PPA!E$53</f>
        <v>15.34948761024989</v>
      </c>
      <c r="F70" s="206">
        <f>PPA!F$53</f>
        <v>15.782863225057399</v>
      </c>
      <c r="G70" s="206">
        <f>PPA!G$53</f>
        <v>12.55400146921952</v>
      </c>
      <c r="H70" s="206">
        <f>PPA!H$53</f>
        <v>14.74996998620049</v>
      </c>
      <c r="I70" s="206">
        <f>PPA!I$53</f>
        <v>13.570538035056501</v>
      </c>
      <c r="J70" s="206">
        <f>PPA!J$53</f>
        <v>12.49912463517084</v>
      </c>
      <c r="K70" s="206">
        <f>PPA!K$53</f>
        <v>11.671166971516231</v>
      </c>
      <c r="L70" s="206">
        <f>PPA!L$53</f>
        <v>13.97069639401346</v>
      </c>
      <c r="M70" s="206">
        <f>PPA!M$53</f>
        <v>12.91759535395307</v>
      </c>
      <c r="N70" s="206">
        <f>PPA!N$53</f>
        <v>10.03038218816603</v>
      </c>
      <c r="O70" s="206">
        <f>PPA!O$53</f>
        <v>6.1628752165231164</v>
      </c>
      <c r="P70" s="206">
        <f>PPA!P$53</f>
        <v>5.1503521885448764</v>
      </c>
      <c r="Q70" s="206">
        <f>PPA!Q$53</f>
        <v>5.0287107073736257</v>
      </c>
      <c r="R70" s="206">
        <f>PPA!R$53</f>
        <v>6.2149411204608054</v>
      </c>
      <c r="S70" s="206">
        <f>PPA!S$53</f>
        <v>6.2302924850826873</v>
      </c>
      <c r="T70" s="206">
        <f>PPA!T$53</f>
        <v>6.3623467760225054</v>
      </c>
      <c r="U70" s="206">
        <f>PPA!U$53</f>
        <v>7.7867910272531917</v>
      </c>
      <c r="V70" s="206">
        <f>PPA!V$53</f>
        <v>8.4339551711868044</v>
      </c>
      <c r="W70" s="206">
        <f>PPA!W$53</f>
        <v>8.4353035701732555</v>
      </c>
    </row>
    <row r="71" spans="1:23" ht="12" customHeight="1" x14ac:dyDescent="0.25">
      <c r="A71" s="18" t="s">
        <v>59</v>
      </c>
      <c r="B71" s="206">
        <f>PPA!B$54</f>
        <v>44.765153502063889</v>
      </c>
      <c r="C71" s="206">
        <f>PPA!C$54</f>
        <v>48.099098604346032</v>
      </c>
      <c r="D71" s="206">
        <f>PPA!D$54</f>
        <v>54.319373209391777</v>
      </c>
      <c r="E71" s="206">
        <f>PPA!E$54</f>
        <v>54.366208971890018</v>
      </c>
      <c r="F71" s="206">
        <f>PPA!F$54</f>
        <v>62.262200469303288</v>
      </c>
      <c r="G71" s="206">
        <f>PPA!G$54</f>
        <v>63.896288463114473</v>
      </c>
      <c r="H71" s="206">
        <f>PPA!H$54</f>
        <v>65.646847847959123</v>
      </c>
      <c r="I71" s="206">
        <f>PPA!I$54</f>
        <v>62.319922087940071</v>
      </c>
      <c r="J71" s="206">
        <f>PPA!J$54</f>
        <v>55.413924333675283</v>
      </c>
      <c r="K71" s="206">
        <f>PPA!K$54</f>
        <v>58.973307570525833</v>
      </c>
      <c r="L71" s="206">
        <f>PPA!L$54</f>
        <v>64.621810452270509</v>
      </c>
      <c r="M71" s="206">
        <f>PPA!M$54</f>
        <v>58.314342129544961</v>
      </c>
      <c r="N71" s="206">
        <f>PPA!N$54</f>
        <v>57.380618848711293</v>
      </c>
      <c r="O71" s="206">
        <f>PPA!O$54</f>
        <v>36.265273054103808</v>
      </c>
      <c r="P71" s="206">
        <f>PPA!P$54</f>
        <v>33.63405595132329</v>
      </c>
      <c r="Q71" s="206">
        <f>PPA!Q$54</f>
        <v>34.638032389979948</v>
      </c>
      <c r="R71" s="206">
        <f>PPA!R$54</f>
        <v>52.066467114945702</v>
      </c>
      <c r="S71" s="206">
        <f>PPA!S$54</f>
        <v>42.637941010665841</v>
      </c>
      <c r="T71" s="206">
        <f>PPA!T$54</f>
        <v>43.962330782017027</v>
      </c>
      <c r="U71" s="206">
        <f>PPA!U$54</f>
        <v>46.481729083571317</v>
      </c>
      <c r="V71" s="206">
        <f>PPA!V$54</f>
        <v>53.43268283397223</v>
      </c>
      <c r="W71" s="206">
        <f>PPA!W$54</f>
        <v>54.280688920961857</v>
      </c>
    </row>
    <row r="72" spans="1:23" ht="12" customHeight="1" x14ac:dyDescent="0.25">
      <c r="A72" s="18" t="s">
        <v>60</v>
      </c>
      <c r="B72" s="206">
        <f>PPA!B$55</f>
        <v>12.676739838441049</v>
      </c>
      <c r="C72" s="206">
        <f>PPA!C$55</f>
        <v>12.71843336201426</v>
      </c>
      <c r="D72" s="206">
        <f>PPA!D$55</f>
        <v>13.23135354121229</v>
      </c>
      <c r="E72" s="206">
        <f>PPA!E$55</f>
        <v>15.30416584262362</v>
      </c>
      <c r="F72" s="206">
        <f>PPA!F$55</f>
        <v>14.17247714828763</v>
      </c>
      <c r="G72" s="206">
        <f>PPA!G$55</f>
        <v>13.29003680885257</v>
      </c>
      <c r="H72" s="206">
        <f>PPA!H$55</f>
        <v>13.50945903600376</v>
      </c>
      <c r="I72" s="206">
        <f>PPA!I$55</f>
        <v>15.1894194986715</v>
      </c>
      <c r="J72" s="206">
        <f>PPA!J$55</f>
        <v>16.526847849726529</v>
      </c>
      <c r="K72" s="206">
        <f>PPA!K$55</f>
        <v>14.65045237111358</v>
      </c>
      <c r="L72" s="206">
        <f>PPA!L$55</f>
        <v>14.178516369537199</v>
      </c>
      <c r="M72" s="206">
        <f>PPA!M$55</f>
        <v>14.84510464891814</v>
      </c>
      <c r="N72" s="206">
        <f>PPA!N$55</f>
        <v>13.590116761918861</v>
      </c>
      <c r="O72" s="206">
        <f>PPA!O$55</f>
        <v>13.602806157575991</v>
      </c>
      <c r="P72" s="206">
        <f>PPA!P$55</f>
        <v>14.517053597019199</v>
      </c>
      <c r="Q72" s="206">
        <f>PPA!Q$55</f>
        <v>17.736696283557851</v>
      </c>
      <c r="R72" s="206">
        <f>PPA!R$55</f>
        <v>17.259004490302861</v>
      </c>
      <c r="S72" s="206">
        <f>PPA!S$55</f>
        <v>19.707174930734691</v>
      </c>
      <c r="T72" s="206">
        <f>PPA!T$55</f>
        <v>18.09974204643164</v>
      </c>
      <c r="U72" s="206">
        <f>PPA!U$55</f>
        <v>17.67937326836725</v>
      </c>
      <c r="V72" s="206">
        <f>PPA!V$55</f>
        <v>17.17540842648323</v>
      </c>
      <c r="W72" s="206">
        <f>PPA!W$55</f>
        <v>18.027687646440111</v>
      </c>
    </row>
    <row r="73" spans="1:23" ht="12" customHeight="1" x14ac:dyDescent="0.25">
      <c r="A73" s="20" t="s">
        <v>61</v>
      </c>
      <c r="B73" s="208">
        <f>FBT!B$12</f>
        <v>200.19398108340499</v>
      </c>
      <c r="C73" s="208">
        <f>FBT!C$12</f>
        <v>218.85090283748929</v>
      </c>
      <c r="D73" s="208">
        <f>FBT!D$12</f>
        <v>232.13791917454861</v>
      </c>
      <c r="E73" s="208">
        <f>FBT!E$12</f>
        <v>227.38718830610489</v>
      </c>
      <c r="F73" s="208">
        <f>FBT!F$12</f>
        <v>238.28185726569211</v>
      </c>
      <c r="G73" s="208">
        <f>FBT!G$12</f>
        <v>250.25374032674119</v>
      </c>
      <c r="H73" s="208">
        <f>FBT!H$12</f>
        <v>257.19759243336188</v>
      </c>
      <c r="I73" s="208">
        <f>FBT!I$12</f>
        <v>242.0993121238177</v>
      </c>
      <c r="J73" s="208">
        <f>FBT!J$12</f>
        <v>289.70687876182291</v>
      </c>
      <c r="K73" s="208">
        <f>FBT!K$12</f>
        <v>235.6936371453138</v>
      </c>
      <c r="L73" s="208">
        <f>FBT!L$12</f>
        <v>242.10412725709369</v>
      </c>
      <c r="M73" s="208">
        <f>FBT!M$12</f>
        <v>237.3262252794496</v>
      </c>
      <c r="N73" s="208">
        <f>FBT!N$12</f>
        <v>216.4418744625967</v>
      </c>
      <c r="O73" s="208">
        <f>FBT!O$12</f>
        <v>200.78271711092</v>
      </c>
      <c r="P73" s="208">
        <f>FBT!P$12</f>
        <v>209.5357695614789</v>
      </c>
      <c r="Q73" s="208">
        <f>FBT!Q$12</f>
        <v>196.23456577815989</v>
      </c>
      <c r="R73" s="208">
        <f>FBT!R$12</f>
        <v>202.6506448839209</v>
      </c>
      <c r="S73" s="208">
        <f>FBT!S$12</f>
        <v>193.1191745485813</v>
      </c>
      <c r="T73" s="208">
        <f>FBT!T$12</f>
        <v>192.53499570077381</v>
      </c>
      <c r="U73" s="208">
        <f>FBT!U$12</f>
        <v>195.9007738607051</v>
      </c>
      <c r="V73" s="208">
        <f>FBT!V$12</f>
        <v>181.00447119518489</v>
      </c>
      <c r="W73" s="208">
        <f>FBT!W$12</f>
        <v>168.13671539122959</v>
      </c>
    </row>
    <row r="74" spans="1:23" ht="12" customHeight="1" x14ac:dyDescent="0.25">
      <c r="A74" s="14" t="s">
        <v>62</v>
      </c>
      <c r="B74" s="206">
        <f>TRE!B$12</f>
        <v>17.160275150472909</v>
      </c>
      <c r="C74" s="206">
        <f>TRE!C$12</f>
        <v>20.28744625967326</v>
      </c>
      <c r="D74" s="206">
        <f>TRE!D$12</f>
        <v>22.60894239036973</v>
      </c>
      <c r="E74" s="206">
        <f>TRE!E$12</f>
        <v>22.124247635425618</v>
      </c>
      <c r="F74" s="206">
        <f>TRE!F$12</f>
        <v>22.888306104901119</v>
      </c>
      <c r="G74" s="206">
        <f>TRE!G$12</f>
        <v>27.96560619088563</v>
      </c>
      <c r="H74" s="206">
        <f>TRE!H$12</f>
        <v>31.34944110060189</v>
      </c>
      <c r="I74" s="206">
        <f>TRE!I$12</f>
        <v>35.842390369733451</v>
      </c>
      <c r="J74" s="206">
        <f>TRE!J$12</f>
        <v>21.05984522785899</v>
      </c>
      <c r="K74" s="206">
        <f>TRE!K$12</f>
        <v>20.336973344797929</v>
      </c>
      <c r="L74" s="206">
        <f>TRE!L$12</f>
        <v>16.526569217540839</v>
      </c>
      <c r="M74" s="206">
        <f>TRE!M$12</f>
        <v>18.64213241616509</v>
      </c>
      <c r="N74" s="206">
        <f>TRE!N$12</f>
        <v>17.628116938950988</v>
      </c>
      <c r="O74" s="206">
        <f>TRE!O$12</f>
        <v>14.31977644024076</v>
      </c>
      <c r="P74" s="206">
        <f>TRE!P$12</f>
        <v>10.25709372312984</v>
      </c>
      <c r="Q74" s="206">
        <f>TRE!Q$12</f>
        <v>12.31006018916595</v>
      </c>
      <c r="R74" s="206">
        <f>TRE!R$12</f>
        <v>12.16852966466036</v>
      </c>
      <c r="S74" s="206">
        <f>TRE!S$12</f>
        <v>12.21650902837489</v>
      </c>
      <c r="T74" s="206">
        <f>TRE!T$12</f>
        <v>12.976784178847801</v>
      </c>
      <c r="U74" s="206">
        <f>TRE!U$12</f>
        <v>8.7553740326741174</v>
      </c>
      <c r="V74" s="206">
        <f>TRE!V$12</f>
        <v>8.3566638005159071</v>
      </c>
      <c r="W74" s="206">
        <f>TRE!W$12</f>
        <v>9.8814273430782453</v>
      </c>
    </row>
    <row r="75" spans="1:23" ht="12" customHeight="1" x14ac:dyDescent="0.25">
      <c r="A75" s="14" t="s">
        <v>63</v>
      </c>
      <c r="B75" s="206">
        <f>MAE!B$12</f>
        <v>35.75434221840068</v>
      </c>
      <c r="C75" s="206">
        <f>MAE!C$12</f>
        <v>33.518572656921762</v>
      </c>
      <c r="D75" s="206">
        <f>MAE!D$12</f>
        <v>30.611263972484959</v>
      </c>
      <c r="E75" s="206">
        <f>MAE!E$12</f>
        <v>38.143336199484082</v>
      </c>
      <c r="F75" s="206">
        <f>MAE!F$12</f>
        <v>47.587704213241622</v>
      </c>
      <c r="G75" s="206">
        <f>MAE!G$12</f>
        <v>49.548495270851248</v>
      </c>
      <c r="H75" s="206">
        <f>MAE!H$12</f>
        <v>53.422871883061042</v>
      </c>
      <c r="I75" s="206">
        <f>MAE!I$12</f>
        <v>59.436973344797927</v>
      </c>
      <c r="J75" s="206">
        <f>MAE!J$12</f>
        <v>59.431040412725693</v>
      </c>
      <c r="K75" s="206">
        <f>MAE!K$12</f>
        <v>54.406534823731718</v>
      </c>
      <c r="L75" s="206">
        <f>MAE!L$12</f>
        <v>55.14342218400688</v>
      </c>
      <c r="M75" s="206">
        <f>MAE!M$12</f>
        <v>56.520808254514193</v>
      </c>
      <c r="N75" s="206">
        <f>MAE!N$12</f>
        <v>53.631298366294068</v>
      </c>
      <c r="O75" s="206">
        <f>MAE!O$12</f>
        <v>52.118314703353413</v>
      </c>
      <c r="P75" s="206">
        <f>MAE!P$12</f>
        <v>63.155202063628543</v>
      </c>
      <c r="Q75" s="206">
        <f>MAE!Q$12</f>
        <v>63.713929492691307</v>
      </c>
      <c r="R75" s="206">
        <f>MAE!R$12</f>
        <v>67.853740326741189</v>
      </c>
      <c r="S75" s="206">
        <f>MAE!S$12</f>
        <v>71.280395528804803</v>
      </c>
      <c r="T75" s="206">
        <f>MAE!T$12</f>
        <v>64.0006018916595</v>
      </c>
      <c r="U75" s="206">
        <f>MAE!U$12</f>
        <v>63.334307824591569</v>
      </c>
      <c r="V75" s="206">
        <f>MAE!V$12</f>
        <v>59.864058469475488</v>
      </c>
      <c r="W75" s="206">
        <f>MAE!W$12</f>
        <v>64.312467755803951</v>
      </c>
    </row>
    <row r="76" spans="1:23" ht="12" customHeight="1" x14ac:dyDescent="0.25">
      <c r="A76" s="14" t="s">
        <v>64</v>
      </c>
      <c r="B76" s="206">
        <f>TEL!B$12</f>
        <v>56.160791057609607</v>
      </c>
      <c r="C76" s="206">
        <f>TEL!C$12</f>
        <v>57.532244196044701</v>
      </c>
      <c r="D76" s="206">
        <f>TEL!D$12</f>
        <v>54.490541702493537</v>
      </c>
      <c r="E76" s="206">
        <f>TEL!E$12</f>
        <v>49.729062768701638</v>
      </c>
      <c r="F76" s="206">
        <f>TEL!F$12</f>
        <v>51.508942390369732</v>
      </c>
      <c r="G76" s="206">
        <f>TEL!G$12</f>
        <v>48.95116079105761</v>
      </c>
      <c r="H76" s="206">
        <f>TEL!H$12</f>
        <v>43.35993121238176</v>
      </c>
      <c r="I76" s="206">
        <f>TEL!I$12</f>
        <v>40.998796216681001</v>
      </c>
      <c r="J76" s="206">
        <f>TEL!J$12</f>
        <v>36.012811693895102</v>
      </c>
      <c r="K76" s="206">
        <f>TEL!K$12</f>
        <v>34.725451418744633</v>
      </c>
      <c r="L76" s="206">
        <f>TEL!L$12</f>
        <v>30.777472055030081</v>
      </c>
      <c r="M76" s="206">
        <f>TEL!M$12</f>
        <v>29.93267411865865</v>
      </c>
      <c r="N76" s="206">
        <f>TEL!N$12</f>
        <v>30.118658641444529</v>
      </c>
      <c r="O76" s="206">
        <f>TEL!O$12</f>
        <v>27.137833190025791</v>
      </c>
      <c r="P76" s="206">
        <f>TEL!P$12</f>
        <v>27.083920894239039</v>
      </c>
      <c r="Q76" s="206">
        <f>TEL!Q$12</f>
        <v>27.538950988822009</v>
      </c>
      <c r="R76" s="206">
        <f>TEL!R$12</f>
        <v>25.371969045571799</v>
      </c>
      <c r="S76" s="206">
        <f>TEL!S$12</f>
        <v>25.131986242476351</v>
      </c>
      <c r="T76" s="206">
        <f>TEL!T$12</f>
        <v>23.886070507308681</v>
      </c>
      <c r="U76" s="206">
        <f>TEL!U$12</f>
        <v>24.080137575236449</v>
      </c>
      <c r="V76" s="206">
        <f>TEL!V$12</f>
        <v>20.649785038693029</v>
      </c>
      <c r="W76" s="206">
        <f>TEL!W$12</f>
        <v>21.89828030954428</v>
      </c>
    </row>
    <row r="77" spans="1:23" ht="12" customHeight="1" x14ac:dyDescent="0.25">
      <c r="A77" s="14" t="s">
        <v>65</v>
      </c>
      <c r="B77" s="206">
        <f>WWP!B$12</f>
        <v>36.059587274290621</v>
      </c>
      <c r="C77" s="206">
        <f>WWP!C$12</f>
        <v>38.277472055030103</v>
      </c>
      <c r="D77" s="206">
        <f>WWP!D$12</f>
        <v>36.322957867583817</v>
      </c>
      <c r="E77" s="206">
        <f>WWP!E$12</f>
        <v>37.686242476354252</v>
      </c>
      <c r="F77" s="206">
        <f>WWP!F$12</f>
        <v>46.387360275150471</v>
      </c>
      <c r="G77" s="206">
        <f>WWP!G$12</f>
        <v>47.652020636285478</v>
      </c>
      <c r="H77" s="206">
        <f>WWP!H$12</f>
        <v>57.386414445399822</v>
      </c>
      <c r="I77" s="206">
        <f>WWP!I$12</f>
        <v>45.502665520206349</v>
      </c>
      <c r="J77" s="206">
        <f>WWP!J$12</f>
        <v>38.405760963026651</v>
      </c>
      <c r="K77" s="206">
        <f>WWP!K$12</f>
        <v>36.7488392089424</v>
      </c>
      <c r="L77" s="206">
        <f>WWP!L$12</f>
        <v>36.137575236457437</v>
      </c>
      <c r="M77" s="206">
        <f>WWP!M$12</f>
        <v>39.963026655202057</v>
      </c>
      <c r="N77" s="206">
        <f>WWP!N$12</f>
        <v>35.33310404127257</v>
      </c>
      <c r="O77" s="206">
        <f>WWP!O$12</f>
        <v>36.139638865004301</v>
      </c>
      <c r="P77" s="206">
        <f>WWP!P$12</f>
        <v>34.417196904557173</v>
      </c>
      <c r="Q77" s="206">
        <f>WWP!Q$12</f>
        <v>46.983662940670669</v>
      </c>
      <c r="R77" s="206">
        <f>WWP!R$12</f>
        <v>55.69036973344798</v>
      </c>
      <c r="S77" s="206">
        <f>WWP!S$12</f>
        <v>75.199999999999989</v>
      </c>
      <c r="T77" s="206">
        <f>WWP!T$12</f>
        <v>77.975150472914862</v>
      </c>
      <c r="U77" s="206">
        <f>WWP!U$12</f>
        <v>89.727858985382625</v>
      </c>
      <c r="V77" s="206">
        <f>WWP!V$12</f>
        <v>90.153052450558903</v>
      </c>
      <c r="W77" s="206">
        <f>WWP!W$12</f>
        <v>97.976010318142727</v>
      </c>
    </row>
    <row r="78" spans="1:23" ht="12" customHeight="1" x14ac:dyDescent="0.25">
      <c r="A78" s="21" t="s">
        <v>66</v>
      </c>
      <c r="B78" s="209">
        <f>OIS!B$12</f>
        <v>170.75442820292369</v>
      </c>
      <c r="C78" s="209">
        <f>OIS!C$12</f>
        <v>168.90576096302649</v>
      </c>
      <c r="D78" s="209">
        <f>OIS!D$12</f>
        <v>173.1109200343939</v>
      </c>
      <c r="E78" s="209">
        <f>OIS!E$12</f>
        <v>211.85657781599289</v>
      </c>
      <c r="F78" s="209">
        <f>OIS!F$12</f>
        <v>193.34505588993991</v>
      </c>
      <c r="G78" s="209">
        <f>OIS!G$12</f>
        <v>223.2149613069648</v>
      </c>
      <c r="H78" s="209">
        <f>OIS!H$12</f>
        <v>234.72226999140159</v>
      </c>
      <c r="I78" s="209">
        <f>OIS!I$12</f>
        <v>251.4989681857266</v>
      </c>
      <c r="J78" s="209">
        <f>OIS!J$12</f>
        <v>270.29346517626823</v>
      </c>
      <c r="K78" s="209">
        <f>OIS!K$12</f>
        <v>219.96216680997401</v>
      </c>
      <c r="L78" s="209">
        <f>OIS!L$12</f>
        <v>204.13551160791059</v>
      </c>
      <c r="M78" s="209">
        <f>OIS!M$12</f>
        <v>190.73009458297531</v>
      </c>
      <c r="N78" s="209">
        <f>OIS!N$12</f>
        <v>183.09475494410989</v>
      </c>
      <c r="O78" s="209">
        <f>OIS!O$12</f>
        <v>177.6631126397248</v>
      </c>
      <c r="P78" s="209">
        <f>OIS!P$12</f>
        <v>163.0686156491835</v>
      </c>
      <c r="Q78" s="209">
        <f>OIS!Q$12</f>
        <v>149.64582975064479</v>
      </c>
      <c r="R78" s="209">
        <f>OIS!R$12</f>
        <v>145.39140154772181</v>
      </c>
      <c r="S78" s="209">
        <f>OIS!S$12</f>
        <v>148.74548581255371</v>
      </c>
      <c r="T78" s="209">
        <f>OIS!T$12</f>
        <v>157.22390369733449</v>
      </c>
      <c r="U78" s="209">
        <f>OIS!U$12</f>
        <v>167.34428202923451</v>
      </c>
      <c r="V78" s="209">
        <f>OIS!V$12</f>
        <v>166.94574376612201</v>
      </c>
      <c r="W78" s="209">
        <f>OIS!W$12</f>
        <v>182.5751504729152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638.30283748925194</v>
      </c>
      <c r="C81" s="212">
        <v>541.02751504729144</v>
      </c>
      <c r="D81" s="212">
        <v>531.98727429062774</v>
      </c>
      <c r="E81" s="212">
        <v>639.34815133276015</v>
      </c>
      <c r="F81" s="212">
        <v>687.41160791057609</v>
      </c>
      <c r="G81" s="212">
        <v>656.47747205503003</v>
      </c>
      <c r="H81" s="212">
        <v>637.85055889939804</v>
      </c>
      <c r="I81" s="212">
        <v>691.91220980223557</v>
      </c>
      <c r="J81" s="212">
        <v>692.49389509888215</v>
      </c>
      <c r="K81" s="212">
        <v>583.91650902837489</v>
      </c>
      <c r="L81" s="212">
        <v>580.91410146173678</v>
      </c>
      <c r="M81" s="212">
        <v>580.49045571797069</v>
      </c>
      <c r="N81" s="212">
        <v>517.93035253654341</v>
      </c>
      <c r="O81" s="212">
        <v>523.5931212381771</v>
      </c>
      <c r="P81" s="212">
        <v>525.5068787618228</v>
      </c>
      <c r="Q81" s="212">
        <v>514.73267411865868</v>
      </c>
      <c r="R81" s="212">
        <v>499.73955288048148</v>
      </c>
      <c r="S81" s="212">
        <v>516.93129836629407</v>
      </c>
      <c r="T81" s="212">
        <v>466.93396388650041</v>
      </c>
      <c r="U81" s="212">
        <v>547.29957007738608</v>
      </c>
      <c r="V81" s="212">
        <v>513.72596732588136</v>
      </c>
      <c r="W81" s="212">
        <v>394.93396388650046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</row>
    <row r="83" spans="1:23" ht="12" customHeight="1" x14ac:dyDescent="0.25">
      <c r="A83" s="14" t="s">
        <v>31</v>
      </c>
      <c r="B83" s="206">
        <v>191.57024935511609</v>
      </c>
      <c r="C83" s="206">
        <v>175.97592433361993</v>
      </c>
      <c r="D83" s="206">
        <v>200.98985382631128</v>
      </c>
      <c r="E83" s="206">
        <v>262.04806534823734</v>
      </c>
      <c r="F83" s="206">
        <v>297.27833190025797</v>
      </c>
      <c r="G83" s="206">
        <v>265.95038693035252</v>
      </c>
      <c r="H83" s="206">
        <v>259.73361994840923</v>
      </c>
      <c r="I83" s="206">
        <v>277.12287188306101</v>
      </c>
      <c r="J83" s="206">
        <v>285.8515907136715</v>
      </c>
      <c r="K83" s="206">
        <v>243.15984522785894</v>
      </c>
      <c r="L83" s="206">
        <v>171.71375752364568</v>
      </c>
      <c r="M83" s="206">
        <v>166.08804815133277</v>
      </c>
      <c r="N83" s="206">
        <v>120.33791917454862</v>
      </c>
      <c r="O83" s="206">
        <v>127.69888220120382</v>
      </c>
      <c r="P83" s="206">
        <v>111.72785898538261</v>
      </c>
      <c r="Q83" s="206">
        <v>105.16689595872742</v>
      </c>
      <c r="R83" s="206">
        <v>120.5596732588134</v>
      </c>
      <c r="S83" s="206">
        <v>107.83800515907136</v>
      </c>
      <c r="T83" s="206">
        <v>113.07119518486671</v>
      </c>
      <c r="U83" s="206">
        <v>133.122098022356</v>
      </c>
      <c r="V83" s="206">
        <v>118.67274290627685</v>
      </c>
      <c r="W83" s="206">
        <v>130.77042132416167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191.57024935511609</v>
      </c>
      <c r="C88" s="206">
        <f t="shared" si="5"/>
        <v>175.97592433361993</v>
      </c>
      <c r="D88" s="206">
        <f t="shared" si="5"/>
        <v>200.98985382631128</v>
      </c>
      <c r="E88" s="206">
        <f t="shared" si="5"/>
        <v>262.04806534823734</v>
      </c>
      <c r="F88" s="206">
        <f t="shared" si="5"/>
        <v>297.27833190025797</v>
      </c>
      <c r="G88" s="206">
        <f t="shared" si="5"/>
        <v>265.95038693035252</v>
      </c>
      <c r="H88" s="206">
        <f t="shared" si="5"/>
        <v>259.73361994840923</v>
      </c>
      <c r="I88" s="206">
        <f t="shared" si="5"/>
        <v>277.12287188306101</v>
      </c>
      <c r="J88" s="206">
        <f t="shared" si="5"/>
        <v>285.8515907136715</v>
      </c>
      <c r="K88" s="206">
        <f t="shared" si="5"/>
        <v>243.15984522785894</v>
      </c>
      <c r="L88" s="206">
        <f t="shared" si="5"/>
        <v>171.71375752364568</v>
      </c>
      <c r="M88" s="206">
        <f t="shared" si="5"/>
        <v>166.08804815133277</v>
      </c>
      <c r="N88" s="206">
        <f t="shared" si="5"/>
        <v>120.33791917454862</v>
      </c>
      <c r="O88" s="206">
        <f t="shared" si="5"/>
        <v>127.69888220120382</v>
      </c>
      <c r="P88" s="206">
        <f t="shared" si="5"/>
        <v>111.72785898538261</v>
      </c>
      <c r="Q88" s="206">
        <f t="shared" si="5"/>
        <v>105.16689595872742</v>
      </c>
      <c r="R88" s="206">
        <f t="shared" si="5"/>
        <v>120.5596732588134</v>
      </c>
      <c r="S88" s="206">
        <f t="shared" si="5"/>
        <v>107.83800515907136</v>
      </c>
      <c r="T88" s="206">
        <f t="shared" si="5"/>
        <v>113.07119518486671</v>
      </c>
      <c r="U88" s="206">
        <f t="shared" si="5"/>
        <v>133.122098022356</v>
      </c>
      <c r="V88" s="206">
        <f t="shared" si="5"/>
        <v>118.67274290627685</v>
      </c>
      <c r="W88" s="206">
        <f t="shared" si="5"/>
        <v>130.77042132416167</v>
      </c>
    </row>
    <row r="89" spans="1:23" ht="12" customHeight="1" x14ac:dyDescent="0.25">
      <c r="A89" s="18" t="s">
        <v>84</v>
      </c>
      <c r="B89" s="206">
        <v>0</v>
      </c>
      <c r="C89" s="206">
        <v>0</v>
      </c>
      <c r="D89" s="206">
        <v>0</v>
      </c>
      <c r="E89" s="206">
        <v>0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</row>
    <row r="90" spans="1:23" ht="12" customHeight="1" x14ac:dyDescent="0.25">
      <c r="A90" s="14" t="s">
        <v>35</v>
      </c>
      <c r="B90" s="206">
        <v>446.73258813413582</v>
      </c>
      <c r="C90" s="206">
        <v>365.05159071367149</v>
      </c>
      <c r="D90" s="206">
        <v>330.99742046431641</v>
      </c>
      <c r="E90" s="206">
        <v>377.30008598452281</v>
      </c>
      <c r="F90" s="206">
        <v>390.13327601031813</v>
      </c>
      <c r="G90" s="206">
        <v>390.52708512467751</v>
      </c>
      <c r="H90" s="206">
        <v>378.11693895098881</v>
      </c>
      <c r="I90" s="206">
        <v>414.7893379191745</v>
      </c>
      <c r="J90" s="206">
        <v>406.64230438521071</v>
      </c>
      <c r="K90" s="206">
        <v>340.75666380051592</v>
      </c>
      <c r="L90" s="206">
        <v>409.20034393809112</v>
      </c>
      <c r="M90" s="206">
        <v>414.40240756663798</v>
      </c>
      <c r="N90" s="206">
        <v>397.59243336199478</v>
      </c>
      <c r="O90" s="206">
        <v>395.89423903697332</v>
      </c>
      <c r="P90" s="206">
        <v>413.77901977644018</v>
      </c>
      <c r="Q90" s="206">
        <v>409.5657781599312</v>
      </c>
      <c r="R90" s="206">
        <v>379.17987962166808</v>
      </c>
      <c r="S90" s="206">
        <v>409.0932932072227</v>
      </c>
      <c r="T90" s="206">
        <v>353.86276870163368</v>
      </c>
      <c r="U90" s="206">
        <v>414.17747205503008</v>
      </c>
      <c r="V90" s="206">
        <v>395.05322441960448</v>
      </c>
      <c r="W90" s="206">
        <v>264.16354256233882</v>
      </c>
    </row>
    <row r="91" spans="1:23" ht="12" customHeight="1" x14ac:dyDescent="0.25">
      <c r="A91" s="18" t="s">
        <v>72</v>
      </c>
      <c r="B91" s="206">
        <v>446.73258813413582</v>
      </c>
      <c r="C91" s="206">
        <v>365.05159071367149</v>
      </c>
      <c r="D91" s="206">
        <v>330.99742046431641</v>
      </c>
      <c r="E91" s="206">
        <v>377.30008598452281</v>
      </c>
      <c r="F91" s="206">
        <v>390.13327601031813</v>
      </c>
      <c r="G91" s="206">
        <v>390.52708512467751</v>
      </c>
      <c r="H91" s="206">
        <v>378.11693895098881</v>
      </c>
      <c r="I91" s="206">
        <v>414.7893379191745</v>
      </c>
      <c r="J91" s="206">
        <v>406.64230438521071</v>
      </c>
      <c r="K91" s="206">
        <v>340.75666380051592</v>
      </c>
      <c r="L91" s="206">
        <v>409.20034393809112</v>
      </c>
      <c r="M91" s="206">
        <v>414.40240756663798</v>
      </c>
      <c r="N91" s="206">
        <v>397.59243336199478</v>
      </c>
      <c r="O91" s="206">
        <v>395.89423903697332</v>
      </c>
      <c r="P91" s="206">
        <v>413.77901977644018</v>
      </c>
      <c r="Q91" s="206">
        <v>409.5657781599312</v>
      </c>
      <c r="R91" s="206">
        <v>379.17987962166808</v>
      </c>
      <c r="S91" s="206">
        <v>409.0932932072227</v>
      </c>
      <c r="T91" s="206">
        <v>353.86276870163368</v>
      </c>
      <c r="U91" s="206">
        <v>414.17747205503008</v>
      </c>
      <c r="V91" s="206">
        <v>395.05322441960448</v>
      </c>
      <c r="W91" s="206">
        <v>264.16354256233882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638.30283748925194</v>
      </c>
      <c r="C94" s="212">
        <f t="shared" si="6"/>
        <v>541.02751504729144</v>
      </c>
      <c r="D94" s="212">
        <f t="shared" si="6"/>
        <v>531.98727429062774</v>
      </c>
      <c r="E94" s="212">
        <f t="shared" si="6"/>
        <v>639.34815133276015</v>
      </c>
      <c r="F94" s="212">
        <f t="shared" si="6"/>
        <v>687.41160791057609</v>
      </c>
      <c r="G94" s="212">
        <f t="shared" si="6"/>
        <v>656.47747205503003</v>
      </c>
      <c r="H94" s="212">
        <f t="shared" si="6"/>
        <v>637.85055889939804</v>
      </c>
      <c r="I94" s="212">
        <f t="shared" si="6"/>
        <v>691.91220980223557</v>
      </c>
      <c r="J94" s="212">
        <f t="shared" si="6"/>
        <v>692.49389509888215</v>
      </c>
      <c r="K94" s="212">
        <f t="shared" si="6"/>
        <v>583.91650902837489</v>
      </c>
      <c r="L94" s="212">
        <f t="shared" si="6"/>
        <v>580.91410146173678</v>
      </c>
      <c r="M94" s="212">
        <f t="shared" si="6"/>
        <v>580.49045571797069</v>
      </c>
      <c r="N94" s="212">
        <f t="shared" si="6"/>
        <v>517.93035253654341</v>
      </c>
      <c r="O94" s="212">
        <f t="shared" si="6"/>
        <v>523.5931212381771</v>
      </c>
      <c r="P94" s="212">
        <f t="shared" si="6"/>
        <v>525.5068787618228</v>
      </c>
      <c r="Q94" s="212">
        <f t="shared" si="6"/>
        <v>514.73267411865868</v>
      </c>
      <c r="R94" s="212">
        <f t="shared" si="6"/>
        <v>499.73955288048148</v>
      </c>
      <c r="S94" s="212">
        <f t="shared" si="6"/>
        <v>516.93129836629407</v>
      </c>
      <c r="T94" s="212">
        <f t="shared" si="6"/>
        <v>466.93396388650041</v>
      </c>
      <c r="U94" s="212">
        <f t="shared" si="6"/>
        <v>547.29957007738608</v>
      </c>
      <c r="V94" s="212">
        <f t="shared" si="6"/>
        <v>513.72596732588136</v>
      </c>
      <c r="W94" s="212">
        <f t="shared" si="6"/>
        <v>394.93396388650046</v>
      </c>
    </row>
    <row r="95" spans="1:23" ht="12" customHeight="1" x14ac:dyDescent="0.25">
      <c r="A95" s="24" t="s">
        <v>46</v>
      </c>
      <c r="B95" s="215">
        <f>CHI!B58</f>
        <v>539.08862404430045</v>
      </c>
      <c r="C95" s="215">
        <f>CHI!C58</f>
        <v>444.11888799650609</v>
      </c>
      <c r="D95" s="215">
        <f>CHI!D58</f>
        <v>404.44881061043571</v>
      </c>
      <c r="E95" s="215">
        <f>CHI!E58</f>
        <v>447.86334459460147</v>
      </c>
      <c r="F95" s="215">
        <f>CHI!F58</f>
        <v>469.90642284051722</v>
      </c>
      <c r="G95" s="215">
        <f>CHI!G58</f>
        <v>474.62588084867349</v>
      </c>
      <c r="H95" s="215">
        <f>CHI!H58</f>
        <v>457.66300065651029</v>
      </c>
      <c r="I95" s="215">
        <f>CHI!I58</f>
        <v>488.00865843810959</v>
      </c>
      <c r="J95" s="215">
        <f>CHI!J58</f>
        <v>476.07675558034111</v>
      </c>
      <c r="K95" s="215">
        <f>CHI!K58</f>
        <v>400.30435343461698</v>
      </c>
      <c r="L95" s="215">
        <f>CHI!L58</f>
        <v>463.77614653924098</v>
      </c>
      <c r="M95" s="215">
        <f>CHI!M58</f>
        <v>451.35052315145077</v>
      </c>
      <c r="N95" s="215">
        <f>CHI!N58</f>
        <v>400.47219600171587</v>
      </c>
      <c r="O95" s="215">
        <f>CHI!O58</f>
        <v>399.73393288907619</v>
      </c>
      <c r="P95" s="215">
        <f>CHI!P58</f>
        <v>417.61870377132237</v>
      </c>
      <c r="Q95" s="215">
        <f>CHI!Q58</f>
        <v>414.3653627259456</v>
      </c>
      <c r="R95" s="215">
        <f>CHI!R58</f>
        <v>391.56286917478479</v>
      </c>
      <c r="S95" s="215">
        <f>CHI!S58</f>
        <v>418.88449177451491</v>
      </c>
      <c r="T95" s="215">
        <f>CHI!T58</f>
        <v>363.84596859951881</v>
      </c>
      <c r="U95" s="215">
        <f>CHI!U58</f>
        <v>425.50448488821451</v>
      </c>
      <c r="V95" s="215">
        <f>CHI!V58</f>
        <v>403.0589362537367</v>
      </c>
      <c r="W95" s="215">
        <f>CHI!W58</f>
        <v>273.30678275833782</v>
      </c>
    </row>
    <row r="96" spans="1:23" ht="12" customHeight="1" x14ac:dyDescent="0.25">
      <c r="A96" s="21" t="s">
        <v>29</v>
      </c>
      <c r="B96" s="209">
        <v>99.214213444951497</v>
      </c>
      <c r="C96" s="209">
        <v>96.908627050785356</v>
      </c>
      <c r="D96" s="209">
        <v>127.53846368019202</v>
      </c>
      <c r="E96" s="209">
        <v>191.48480673815868</v>
      </c>
      <c r="F96" s="209">
        <v>217.50518507005887</v>
      </c>
      <c r="G96" s="209">
        <v>181.85159120635655</v>
      </c>
      <c r="H96" s="209">
        <v>180.18755824288775</v>
      </c>
      <c r="I96" s="209">
        <v>203.90355136412597</v>
      </c>
      <c r="J96" s="209">
        <v>216.41713951854103</v>
      </c>
      <c r="K96" s="209">
        <v>183.6121555937579</v>
      </c>
      <c r="L96" s="209">
        <v>117.13795492249579</v>
      </c>
      <c r="M96" s="209">
        <v>129.13993256651992</v>
      </c>
      <c r="N96" s="209">
        <v>117.45815653482754</v>
      </c>
      <c r="O96" s="209">
        <v>123.85918834910092</v>
      </c>
      <c r="P96" s="209">
        <v>107.88817499050043</v>
      </c>
      <c r="Q96" s="209">
        <v>100.36731139271308</v>
      </c>
      <c r="R96" s="209">
        <v>108.17668370569669</v>
      </c>
      <c r="S96" s="209">
        <v>98.046806591779159</v>
      </c>
      <c r="T96" s="209">
        <v>103.0879952869816</v>
      </c>
      <c r="U96" s="209">
        <v>121.79508518917157</v>
      </c>
      <c r="V96" s="209">
        <v>110.66703107214465</v>
      </c>
      <c r="W96" s="209">
        <v>121.62718112816265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5081.7159378759106</v>
      </c>
      <c r="C98" s="205">
        <f t="shared" si="7"/>
        <v>5410.3784511683425</v>
      </c>
      <c r="D98" s="205">
        <f t="shared" si="7"/>
        <v>5238.5684507886481</v>
      </c>
      <c r="E98" s="205">
        <f t="shared" si="7"/>
        <v>5329.3174495745207</v>
      </c>
      <c r="F98" s="205">
        <f t="shared" si="7"/>
        <v>5955.1615924023909</v>
      </c>
      <c r="G98" s="205">
        <f t="shared" si="7"/>
        <v>6118.2616146254868</v>
      </c>
      <c r="H98" s="205">
        <f t="shared" si="7"/>
        <v>6393.9861227365036</v>
      </c>
      <c r="I98" s="205">
        <f t="shared" si="7"/>
        <v>6464.1203796488126</v>
      </c>
      <c r="J98" s="205">
        <f t="shared" si="7"/>
        <v>6381.4573292057512</v>
      </c>
      <c r="K98" s="205">
        <f t="shared" si="7"/>
        <v>5083.1054756123049</v>
      </c>
      <c r="L98" s="205">
        <f t="shared" si="7"/>
        <v>4958.503783084072</v>
      </c>
      <c r="M98" s="205">
        <f t="shared" si="7"/>
        <v>4576.5380596068944</v>
      </c>
      <c r="N98" s="205">
        <f t="shared" si="7"/>
        <v>4044.3083152484824</v>
      </c>
      <c r="O98" s="205">
        <f t="shared" si="7"/>
        <v>4130.2149339885564</v>
      </c>
      <c r="P98" s="205">
        <f t="shared" si="7"/>
        <v>4211.6519917219457</v>
      </c>
      <c r="Q98" s="205">
        <f t="shared" si="7"/>
        <v>4101.0823069415692</v>
      </c>
      <c r="R98" s="205">
        <f t="shared" si="7"/>
        <v>3969.7183263207926</v>
      </c>
      <c r="S98" s="205">
        <f t="shared" si="7"/>
        <v>4376.7218320327265</v>
      </c>
      <c r="T98" s="205">
        <f t="shared" si="7"/>
        <v>4292.6030560892332</v>
      </c>
      <c r="U98" s="205">
        <f t="shared" si="7"/>
        <v>4337.0051198505535</v>
      </c>
      <c r="V98" s="205">
        <f t="shared" si="7"/>
        <v>4315.0889067494454</v>
      </c>
      <c r="W98" s="205">
        <f t="shared" si="7"/>
        <v>4196.8125751960561</v>
      </c>
    </row>
    <row r="99" spans="1:23" ht="12" customHeight="1" x14ac:dyDescent="0.25">
      <c r="A99" s="25" t="s">
        <v>16</v>
      </c>
      <c r="B99" s="211">
        <f>ISI!B$54</f>
        <v>123.13598401553079</v>
      </c>
      <c r="C99" s="211">
        <f>ISI!C$54</f>
        <v>78.53142430631317</v>
      </c>
      <c r="D99" s="211">
        <f>ISI!D$54</f>
        <v>53.878478081142894</v>
      </c>
      <c r="E99" s="211">
        <f>ISI!E$54</f>
        <v>55.934649367361082</v>
      </c>
      <c r="F99" s="211">
        <f>ISI!F$54</f>
        <v>50.114528345795009</v>
      </c>
      <c r="G99" s="211">
        <f>ISI!G$54</f>
        <v>72.225015646162234</v>
      </c>
      <c r="H99" s="211">
        <f>ISI!H$54</f>
        <v>89.639183368534276</v>
      </c>
      <c r="I99" s="211">
        <f>ISI!I$54</f>
        <v>83.438492943092342</v>
      </c>
      <c r="J99" s="211">
        <f>ISI!J$54</f>
        <v>90.853650533374704</v>
      </c>
      <c r="K99" s="211">
        <f>ISI!K$54</f>
        <v>48.200085078542543</v>
      </c>
      <c r="L99" s="211">
        <f>ISI!L$54</f>
        <v>76.242968596944252</v>
      </c>
      <c r="M99" s="211">
        <f>ISI!M$54</f>
        <v>63.931387722111168</v>
      </c>
      <c r="N99" s="211">
        <f>ISI!N$54</f>
        <v>21.004884685754593</v>
      </c>
      <c r="O99" s="211">
        <f>ISI!O$54</f>
        <v>46.576608075534516</v>
      </c>
      <c r="P99" s="211">
        <f>ISI!P$54</f>
        <v>38.146832412801778</v>
      </c>
      <c r="Q99" s="211">
        <f>ISI!Q$54</f>
        <v>35.329665704607862</v>
      </c>
      <c r="R99" s="211">
        <f>ISI!R$54</f>
        <v>5.1575971842785258</v>
      </c>
      <c r="S99" s="211">
        <f>ISI!S$54</f>
        <v>7.9285282873033998</v>
      </c>
      <c r="T99" s="211">
        <f>ISI!T$54</f>
        <v>36.397011071083568</v>
      </c>
      <c r="U99" s="211">
        <f>ISI!U$54</f>
        <v>22.14641134995486</v>
      </c>
      <c r="V99" s="211">
        <f>ISI!V$54</f>
        <v>17.075477367482318</v>
      </c>
      <c r="W99" s="211">
        <f>ISI!W$54</f>
        <v>43.42177932696373</v>
      </c>
    </row>
    <row r="100" spans="1:23" ht="12" customHeight="1" x14ac:dyDescent="0.25">
      <c r="A100" s="14" t="s">
        <v>41</v>
      </c>
      <c r="B100" s="206">
        <f>ISI!B$55</f>
        <v>0</v>
      </c>
      <c r="C100" s="206">
        <f>ISI!C$55</f>
        <v>0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123.13598401553079</v>
      </c>
      <c r="C101" s="206">
        <f>ISI!C$56</f>
        <v>78.53142430631317</v>
      </c>
      <c r="D101" s="206">
        <f>ISI!D$56</f>
        <v>53.878478081142894</v>
      </c>
      <c r="E101" s="206">
        <f>ISI!E$56</f>
        <v>55.934649367361082</v>
      </c>
      <c r="F101" s="206">
        <f>ISI!F$56</f>
        <v>50.114528345795009</v>
      </c>
      <c r="G101" s="206">
        <f>ISI!G$56</f>
        <v>72.225015646162234</v>
      </c>
      <c r="H101" s="206">
        <f>ISI!H$56</f>
        <v>89.639183368534276</v>
      </c>
      <c r="I101" s="206">
        <f>ISI!I$56</f>
        <v>83.438492943092342</v>
      </c>
      <c r="J101" s="206">
        <f>ISI!J$56</f>
        <v>90.853650533374704</v>
      </c>
      <c r="K101" s="206">
        <f>ISI!K$56</f>
        <v>48.200085078542543</v>
      </c>
      <c r="L101" s="206">
        <f>ISI!L$56</f>
        <v>76.242968596944252</v>
      </c>
      <c r="M101" s="206">
        <f>ISI!M$56</f>
        <v>63.931387722111168</v>
      </c>
      <c r="N101" s="206">
        <f>ISI!N$56</f>
        <v>21.004884685754593</v>
      </c>
      <c r="O101" s="206">
        <f>ISI!O$56</f>
        <v>46.576608075534516</v>
      </c>
      <c r="P101" s="206">
        <f>ISI!P$56</f>
        <v>38.146832412801778</v>
      </c>
      <c r="Q101" s="206">
        <f>ISI!Q$56</f>
        <v>35.329665704607862</v>
      </c>
      <c r="R101" s="206">
        <f>ISI!R$56</f>
        <v>5.1575971842785258</v>
      </c>
      <c r="S101" s="206">
        <f>ISI!S$56</f>
        <v>7.9285282873033998</v>
      </c>
      <c r="T101" s="206">
        <f>ISI!T$56</f>
        <v>36.397011071083568</v>
      </c>
      <c r="U101" s="206">
        <f>ISI!U$56</f>
        <v>22.14641134995486</v>
      </c>
      <c r="V101" s="206">
        <f>ISI!V$56</f>
        <v>17.075477367482318</v>
      </c>
      <c r="W101" s="206">
        <f>ISI!W$56</f>
        <v>43.42177932696373</v>
      </c>
    </row>
    <row r="102" spans="1:23" ht="12" customHeight="1" x14ac:dyDescent="0.25">
      <c r="A102" s="13" t="s">
        <v>20</v>
      </c>
      <c r="B102" s="207">
        <f>NFM!B$73</f>
        <v>19.254776401342859</v>
      </c>
      <c r="C102" s="207">
        <f>NFM!C$73</f>
        <v>21.210310802214149</v>
      </c>
      <c r="D102" s="207">
        <f>NFM!D$73</f>
        <v>21.624319080803769</v>
      </c>
      <c r="E102" s="207">
        <f>NFM!E$73</f>
        <v>18.101117880914849</v>
      </c>
      <c r="F102" s="207">
        <f>NFM!F$73</f>
        <v>24.442448762368759</v>
      </c>
      <c r="G102" s="207">
        <f>NFM!G$73</f>
        <v>20.906389802800138</v>
      </c>
      <c r="H102" s="207">
        <f>NFM!H$73</f>
        <v>21.311187480374539</v>
      </c>
      <c r="I102" s="207">
        <f>NFM!I$73</f>
        <v>21.83953104032582</v>
      </c>
      <c r="J102" s="207">
        <f>NFM!J$73</f>
        <v>23.988169440436138</v>
      </c>
      <c r="K102" s="207">
        <f>NFM!K$73</f>
        <v>17.696152082134649</v>
      </c>
      <c r="L102" s="207">
        <f>NFM!L$73</f>
        <v>13.057755120923259</v>
      </c>
      <c r="M102" s="207">
        <f>NFM!M$73</f>
        <v>17.52507864239838</v>
      </c>
      <c r="N102" s="207">
        <f>NFM!N$73</f>
        <v>19.689999841282429</v>
      </c>
      <c r="O102" s="207">
        <f>NFM!O$73</f>
        <v>19.975726801232529</v>
      </c>
      <c r="P102" s="207">
        <f>NFM!P$73</f>
        <v>20.584784157455765</v>
      </c>
      <c r="Q102" s="207">
        <f>NFM!Q$73</f>
        <v>11.501574120685573</v>
      </c>
      <c r="R102" s="207">
        <f>NFM!R$73</f>
        <v>11.566823399395386</v>
      </c>
      <c r="S102" s="207">
        <f>NFM!S$73</f>
        <v>21.029642280257594</v>
      </c>
      <c r="T102" s="207">
        <f>NFM!T$73</f>
        <v>27.053959322278082</v>
      </c>
      <c r="U102" s="207">
        <f>NFM!U$73</f>
        <v>27.511525081440055</v>
      </c>
      <c r="V102" s="207">
        <f>NFM!V$73</f>
        <v>26.159373721757728</v>
      </c>
      <c r="W102" s="207">
        <f>NFM!W$73</f>
        <v>31.12202772073347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19.254776401342859</v>
      </c>
      <c r="C104" s="206">
        <f>NFM!C$75</f>
        <v>21.210310802214149</v>
      </c>
      <c r="D104" s="206">
        <f>NFM!D$75</f>
        <v>21.624319080803769</v>
      </c>
      <c r="E104" s="206">
        <f>NFM!E$75</f>
        <v>18.101117880914849</v>
      </c>
      <c r="F104" s="206">
        <f>NFM!F$75</f>
        <v>24.442448762368759</v>
      </c>
      <c r="G104" s="206">
        <f>NFM!G$75</f>
        <v>20.906389802800138</v>
      </c>
      <c r="H104" s="206">
        <f>NFM!H$75</f>
        <v>21.311187480374539</v>
      </c>
      <c r="I104" s="206">
        <f>NFM!I$75</f>
        <v>21.83953104032582</v>
      </c>
      <c r="J104" s="206">
        <f>NFM!J$75</f>
        <v>23.988169440436138</v>
      </c>
      <c r="K104" s="206">
        <f>NFM!K$75</f>
        <v>17.696152082134649</v>
      </c>
      <c r="L104" s="206">
        <f>NFM!L$75</f>
        <v>13.057755120923259</v>
      </c>
      <c r="M104" s="206">
        <f>NFM!M$75</f>
        <v>17.52507864239838</v>
      </c>
      <c r="N104" s="206">
        <f>NFM!N$75</f>
        <v>19.689999841282429</v>
      </c>
      <c r="O104" s="206">
        <f>NFM!O$75</f>
        <v>19.975726801232529</v>
      </c>
      <c r="P104" s="206">
        <f>NFM!P$75</f>
        <v>20.232245656391541</v>
      </c>
      <c r="Q104" s="206">
        <f>NFM!Q$75</f>
        <v>10.951934260737969</v>
      </c>
      <c r="R104" s="206">
        <f>NFM!R$75</f>
        <v>8.8215625239940714</v>
      </c>
      <c r="S104" s="206">
        <f>NFM!S$75</f>
        <v>19.497908050089709</v>
      </c>
      <c r="T104" s="206">
        <f>NFM!T$75</f>
        <v>24.106597819335839</v>
      </c>
      <c r="U104" s="206">
        <f>NFM!U$75</f>
        <v>24.92949369264295</v>
      </c>
      <c r="V104" s="206">
        <f>NFM!V$75</f>
        <v>23.88432102210751</v>
      </c>
      <c r="W104" s="206">
        <f>NFM!W$75</f>
        <v>28.023596265393131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19.254776401342859</v>
      </c>
      <c r="C106" s="214">
        <f>NFM!C$77</f>
        <v>21.210310802214149</v>
      </c>
      <c r="D106" s="214">
        <f>NFM!D$77</f>
        <v>21.624319080803769</v>
      </c>
      <c r="E106" s="214">
        <f>NFM!E$77</f>
        <v>18.101117880914849</v>
      </c>
      <c r="F106" s="214">
        <f>NFM!F$77</f>
        <v>24.442448762368759</v>
      </c>
      <c r="G106" s="214">
        <f>NFM!G$77</f>
        <v>20.906389802800138</v>
      </c>
      <c r="H106" s="214">
        <f>NFM!H$77</f>
        <v>21.311187480374539</v>
      </c>
      <c r="I106" s="214">
        <f>NFM!I$77</f>
        <v>21.83953104032582</v>
      </c>
      <c r="J106" s="214">
        <f>NFM!J$77</f>
        <v>23.988169440436138</v>
      </c>
      <c r="K106" s="214">
        <f>NFM!K$77</f>
        <v>17.696152082134649</v>
      </c>
      <c r="L106" s="214">
        <f>NFM!L$77</f>
        <v>13.057755120923259</v>
      </c>
      <c r="M106" s="214">
        <f>NFM!M$77</f>
        <v>17.52507864239838</v>
      </c>
      <c r="N106" s="214">
        <f>NFM!N$77</f>
        <v>19.689999841282429</v>
      </c>
      <c r="O106" s="214">
        <f>NFM!O$77</f>
        <v>19.975726801232529</v>
      </c>
      <c r="P106" s="214">
        <f>NFM!P$77</f>
        <v>20.232245656391541</v>
      </c>
      <c r="Q106" s="214">
        <f>NFM!Q$77</f>
        <v>10.951934260737969</v>
      </c>
      <c r="R106" s="214">
        <f>NFM!R$77</f>
        <v>8.8215625239940714</v>
      </c>
      <c r="S106" s="214">
        <f>NFM!S$77</f>
        <v>19.497908050089709</v>
      </c>
      <c r="T106" s="214">
        <f>NFM!T$77</f>
        <v>24.106597819335839</v>
      </c>
      <c r="U106" s="214">
        <f>NFM!U$77</f>
        <v>24.92949369264295</v>
      </c>
      <c r="V106" s="214">
        <f>NFM!V$77</f>
        <v>23.88432102210751</v>
      </c>
      <c r="W106" s="214">
        <f>NFM!W$77</f>
        <v>28.023596265393131</v>
      </c>
    </row>
    <row r="107" spans="1:23" ht="12" customHeight="1" x14ac:dyDescent="0.25">
      <c r="A107" s="14" t="s">
        <v>45</v>
      </c>
      <c r="B107" s="206">
        <f>NFM!B$78</f>
        <v>0</v>
      </c>
      <c r="C107" s="206">
        <f>NFM!C$78</f>
        <v>0</v>
      </c>
      <c r="D107" s="206">
        <f>NFM!D$78</f>
        <v>0</v>
      </c>
      <c r="E107" s="206">
        <f>NFM!E$78</f>
        <v>0</v>
      </c>
      <c r="F107" s="206">
        <f>NFM!F$78</f>
        <v>0</v>
      </c>
      <c r="G107" s="206">
        <f>NFM!G$78</f>
        <v>0</v>
      </c>
      <c r="H107" s="206">
        <f>NFM!H$78</f>
        <v>0</v>
      </c>
      <c r="I107" s="206">
        <f>NFM!I$78</f>
        <v>0</v>
      </c>
      <c r="J107" s="206">
        <f>NFM!J$78</f>
        <v>0</v>
      </c>
      <c r="K107" s="206">
        <f>NFM!K$78</f>
        <v>0</v>
      </c>
      <c r="L107" s="206">
        <f>NFM!L$78</f>
        <v>0</v>
      </c>
      <c r="M107" s="206">
        <f>NFM!M$78</f>
        <v>0</v>
      </c>
      <c r="N107" s="206">
        <f>NFM!N$78</f>
        <v>0</v>
      </c>
      <c r="O107" s="206">
        <f>NFM!O$78</f>
        <v>0</v>
      </c>
      <c r="P107" s="206">
        <f>NFM!P$78</f>
        <v>0.35253850106422463</v>
      </c>
      <c r="Q107" s="206">
        <f>NFM!Q$78</f>
        <v>0.549639859947603</v>
      </c>
      <c r="R107" s="206">
        <f>NFM!R$78</f>
        <v>2.7452608754013146</v>
      </c>
      <c r="S107" s="206">
        <f>NFM!S$78</f>
        <v>1.5317342301678858</v>
      </c>
      <c r="T107" s="206">
        <f>NFM!T$78</f>
        <v>2.9473615029422415</v>
      </c>
      <c r="U107" s="206">
        <f>NFM!U$78</f>
        <v>2.5820313887971071</v>
      </c>
      <c r="V107" s="206">
        <f>NFM!V$78</f>
        <v>2.2750526996502169</v>
      </c>
      <c r="W107" s="206">
        <f>NFM!W$78</f>
        <v>3.0984314553403376</v>
      </c>
    </row>
    <row r="108" spans="1:23" ht="12" customHeight="1" x14ac:dyDescent="0.25">
      <c r="A108" s="13" t="s">
        <v>21</v>
      </c>
      <c r="B108" s="207">
        <f>CHI!B$79</f>
        <v>1271.1955028480099</v>
      </c>
      <c r="C108" s="207">
        <f>CHI!C$79</f>
        <v>1143.3873315277856</v>
      </c>
      <c r="D108" s="207">
        <f>CHI!D$79</f>
        <v>975.15920520016073</v>
      </c>
      <c r="E108" s="207">
        <f>CHI!E$79</f>
        <v>1060.9817850486704</v>
      </c>
      <c r="F108" s="207">
        <f>CHI!F$79</f>
        <v>1337.0647885871167</v>
      </c>
      <c r="G108" s="207">
        <f>CHI!G$79</f>
        <v>1142.6639729661811</v>
      </c>
      <c r="H108" s="207">
        <f>CHI!H$79</f>
        <v>1246.636381277769</v>
      </c>
      <c r="I108" s="207">
        <f>CHI!I$79</f>
        <v>1239.620127036721</v>
      </c>
      <c r="J108" s="207">
        <f>CHI!J$79</f>
        <v>1167.025804922205</v>
      </c>
      <c r="K108" s="207">
        <f>CHI!K$79</f>
        <v>973.40728743997443</v>
      </c>
      <c r="L108" s="207">
        <f>CHI!L$79</f>
        <v>1009.3158084308949</v>
      </c>
      <c r="M108" s="207">
        <f>CHI!M$79</f>
        <v>956.08532324156533</v>
      </c>
      <c r="N108" s="207">
        <f>CHI!N$79</f>
        <v>748.88910839009588</v>
      </c>
      <c r="O108" s="207">
        <f>CHI!O$79</f>
        <v>756.96934272529086</v>
      </c>
      <c r="P108" s="207">
        <f>CHI!P$79</f>
        <v>809.21889976697935</v>
      </c>
      <c r="Q108" s="207">
        <f>CHI!Q$79</f>
        <v>833.39214567633462</v>
      </c>
      <c r="R108" s="207">
        <f>CHI!R$79</f>
        <v>807.01066537503823</v>
      </c>
      <c r="S108" s="207">
        <f>CHI!S$79</f>
        <v>859.66468488208181</v>
      </c>
      <c r="T108" s="207">
        <f>CHI!T$79</f>
        <v>777.03261952755656</v>
      </c>
      <c r="U108" s="207">
        <f>CHI!U$79</f>
        <v>868.34667072381785</v>
      </c>
      <c r="V108" s="207">
        <f>CHI!V$79</f>
        <v>825.55184973302903</v>
      </c>
      <c r="W108" s="207">
        <f>CHI!W$79</f>
        <v>575.98116485793219</v>
      </c>
    </row>
    <row r="109" spans="1:23" ht="12" customHeight="1" x14ac:dyDescent="0.25">
      <c r="A109" s="14" t="s">
        <v>57</v>
      </c>
      <c r="B109" s="206">
        <f>CHI!B$80</f>
        <v>878.57923122066916</v>
      </c>
      <c r="C109" s="206">
        <f>CHI!C$80</f>
        <v>767.52791871592854</v>
      </c>
      <c r="D109" s="206">
        <f>CHI!D$80</f>
        <v>695.92679764608067</v>
      </c>
      <c r="E109" s="206">
        <f>CHI!E$80</f>
        <v>733.69649054255376</v>
      </c>
      <c r="F109" s="206">
        <f>CHI!F$80</f>
        <v>894.56318063258732</v>
      </c>
      <c r="G109" s="206">
        <f>CHI!G$80</f>
        <v>840.89764075205051</v>
      </c>
      <c r="H109" s="206">
        <f>CHI!H$80</f>
        <v>880.23746645456811</v>
      </c>
      <c r="I109" s="206">
        <f>CHI!I$80</f>
        <v>908.53093359384866</v>
      </c>
      <c r="J109" s="206">
        <f>CHI!J$80</f>
        <v>879.18853930626437</v>
      </c>
      <c r="K109" s="206">
        <f>CHI!K$80</f>
        <v>680.33881312111498</v>
      </c>
      <c r="L109" s="206">
        <f>CHI!L$80</f>
        <v>752.42273770759084</v>
      </c>
      <c r="M109" s="206">
        <f>CHI!M$80</f>
        <v>737.78122681651894</v>
      </c>
      <c r="N109" s="206">
        <f>CHI!N$80</f>
        <v>607.26338111106611</v>
      </c>
      <c r="O109" s="206">
        <f>CHI!O$80</f>
        <v>630.89144512706605</v>
      </c>
      <c r="P109" s="206">
        <f>CHI!P$80</f>
        <v>657.8760703289812</v>
      </c>
      <c r="Q109" s="206">
        <f>CHI!Q$80</f>
        <v>664.1809185547595</v>
      </c>
      <c r="R109" s="206">
        <f>CHI!R$80</f>
        <v>633.07501828414729</v>
      </c>
      <c r="S109" s="206">
        <f>CHI!S$80</f>
        <v>642.21292114061612</v>
      </c>
      <c r="T109" s="206">
        <f>CHI!T$80</f>
        <v>565.20942114429488</v>
      </c>
      <c r="U109" s="206">
        <f>CHI!U$80</f>
        <v>696.81936108767218</v>
      </c>
      <c r="V109" s="206">
        <f>CHI!V$80</f>
        <v>694.30493030261812</v>
      </c>
      <c r="W109" s="206">
        <f>CHI!W$80</f>
        <v>481.65392362416935</v>
      </c>
    </row>
    <row r="110" spans="1:23" ht="12" customHeight="1" x14ac:dyDescent="0.25">
      <c r="A110" s="14" t="s">
        <v>47</v>
      </c>
      <c r="B110" s="206">
        <f>CHI!B$81</f>
        <v>309.51362147464829</v>
      </c>
      <c r="C110" s="206">
        <f>CHI!C$81</f>
        <v>290.03242990601564</v>
      </c>
      <c r="D110" s="206">
        <f>CHI!D$81</f>
        <v>214.17650481813405</v>
      </c>
      <c r="E110" s="206">
        <f>CHI!E$81</f>
        <v>268.28451458056753</v>
      </c>
      <c r="F110" s="206">
        <f>CHI!F$81</f>
        <v>380.82222081609478</v>
      </c>
      <c r="G110" s="206">
        <f>CHI!G$81</f>
        <v>250.04779450930545</v>
      </c>
      <c r="H110" s="206">
        <f>CHI!H$81</f>
        <v>326.50733346799285</v>
      </c>
      <c r="I110" s="206">
        <f>CHI!I$81</f>
        <v>290.43110576775575</v>
      </c>
      <c r="J110" s="206">
        <f>CHI!J$81</f>
        <v>233.35567776189782</v>
      </c>
      <c r="K110" s="206">
        <f>CHI!K$81</f>
        <v>251.18600477476392</v>
      </c>
      <c r="L110" s="206">
        <f>CHI!L$81</f>
        <v>208.88166636606931</v>
      </c>
      <c r="M110" s="206">
        <f>CHI!M$81</f>
        <v>171.9569648839981</v>
      </c>
      <c r="N110" s="206">
        <f>CHI!N$81</f>
        <v>90.145103055517055</v>
      </c>
      <c r="O110" s="206">
        <f>CHI!O$81</f>
        <v>74.738281352234665</v>
      </c>
      <c r="P110" s="206">
        <f>CHI!P$81</f>
        <v>96.281295210787761</v>
      </c>
      <c r="Q110" s="206">
        <f>CHI!Q$81</f>
        <v>101.89245569309915</v>
      </c>
      <c r="R110" s="206">
        <f>CHI!R$81</f>
        <v>101.91185169031317</v>
      </c>
      <c r="S110" s="206">
        <f>CHI!S$81</f>
        <v>138.83298769295641</v>
      </c>
      <c r="T110" s="206">
        <f>CHI!T$81</f>
        <v>127.94028534970735</v>
      </c>
      <c r="U110" s="206">
        <f>CHI!U$81</f>
        <v>129.80787266247592</v>
      </c>
      <c r="V110" s="206">
        <f>CHI!V$81</f>
        <v>95.879317989866166</v>
      </c>
      <c r="W110" s="206">
        <f>CHI!W$81</f>
        <v>62.315553800749754</v>
      </c>
    </row>
    <row r="111" spans="1:23" ht="12" customHeight="1" x14ac:dyDescent="0.25">
      <c r="A111" s="14" t="s">
        <v>48</v>
      </c>
      <c r="B111" s="206">
        <f>CHI!B$82</f>
        <v>83.102650152692391</v>
      </c>
      <c r="C111" s="206">
        <f>CHI!C$82</f>
        <v>85.826982905841248</v>
      </c>
      <c r="D111" s="206">
        <f>CHI!D$82</f>
        <v>65.055902735946049</v>
      </c>
      <c r="E111" s="206">
        <f>CHI!E$82</f>
        <v>59.000779925549047</v>
      </c>
      <c r="F111" s="206">
        <f>CHI!F$82</f>
        <v>61.679387138434492</v>
      </c>
      <c r="G111" s="206">
        <f>CHI!G$82</f>
        <v>51.71853770482516</v>
      </c>
      <c r="H111" s="206">
        <f>CHI!H$82</f>
        <v>39.891581355208068</v>
      </c>
      <c r="I111" s="206">
        <f>CHI!I$82</f>
        <v>40.658087675116469</v>
      </c>
      <c r="J111" s="206">
        <f>CHI!J$82</f>
        <v>54.481587854042843</v>
      </c>
      <c r="K111" s="206">
        <f>CHI!K$82</f>
        <v>41.882469544095557</v>
      </c>
      <c r="L111" s="206">
        <f>CHI!L$82</f>
        <v>48.011404357234682</v>
      </c>
      <c r="M111" s="206">
        <f>CHI!M$82</f>
        <v>46.347131541048277</v>
      </c>
      <c r="N111" s="206">
        <f>CHI!N$82</f>
        <v>51.480624223512649</v>
      </c>
      <c r="O111" s="206">
        <f>CHI!O$82</f>
        <v>51.339616245990094</v>
      </c>
      <c r="P111" s="206">
        <f>CHI!P$82</f>
        <v>55.061534227210309</v>
      </c>
      <c r="Q111" s="206">
        <f>CHI!Q$82</f>
        <v>67.31877142847604</v>
      </c>
      <c r="R111" s="206">
        <f>CHI!R$82</f>
        <v>72.023795400577754</v>
      </c>
      <c r="S111" s="206">
        <f>CHI!S$82</f>
        <v>78.618776048509261</v>
      </c>
      <c r="T111" s="206">
        <f>CHI!T$82</f>
        <v>83.882913033554388</v>
      </c>
      <c r="U111" s="206">
        <f>CHI!U$82</f>
        <v>41.719436973669772</v>
      </c>
      <c r="V111" s="206">
        <f>CHI!V$82</f>
        <v>35.367601440544703</v>
      </c>
      <c r="W111" s="206">
        <f>CHI!W$82</f>
        <v>32.011687433013087</v>
      </c>
    </row>
    <row r="112" spans="1:23" ht="12" customHeight="1" x14ac:dyDescent="0.25">
      <c r="A112" s="13" t="s">
        <v>22</v>
      </c>
      <c r="B112" s="207">
        <f>NMM!B$59</f>
        <v>2512.197934457547</v>
      </c>
      <c r="C112" s="207">
        <f>NMM!C$59</f>
        <v>2940.1416491667437</v>
      </c>
      <c r="D112" s="207">
        <f>NMM!D$59</f>
        <v>2899.9906643865138</v>
      </c>
      <c r="E112" s="207">
        <f>NMM!E$59</f>
        <v>2862.2922793410607</v>
      </c>
      <c r="F112" s="207">
        <f>NMM!F$59</f>
        <v>3187.4797816737105</v>
      </c>
      <c r="G112" s="207">
        <f>NMM!G$59</f>
        <v>3350.5201930022149</v>
      </c>
      <c r="H112" s="207">
        <f>NMM!H$59</f>
        <v>3460.5909197361484</v>
      </c>
      <c r="I112" s="207">
        <f>NMM!I$59</f>
        <v>3560.6510470239418</v>
      </c>
      <c r="J112" s="207">
        <f>NMM!J$59</f>
        <v>3465.2848371390601</v>
      </c>
      <c r="K112" s="207">
        <f>NMM!K$59</f>
        <v>2707.8793837306339</v>
      </c>
      <c r="L112" s="207">
        <f>NMM!L$59</f>
        <v>2579.7372041416265</v>
      </c>
      <c r="M112" s="207">
        <f>NMM!M$59</f>
        <v>2299.40219925785</v>
      </c>
      <c r="N112" s="207">
        <f>NMM!N$59</f>
        <v>2155.8945728094345</v>
      </c>
      <c r="O112" s="207">
        <f>NMM!O$59</f>
        <v>2341.5440957879628</v>
      </c>
      <c r="P112" s="207">
        <f>NMM!P$59</f>
        <v>2409.7486972202259</v>
      </c>
      <c r="Q112" s="207">
        <f>NMM!Q$59</f>
        <v>2310.2896225700315</v>
      </c>
      <c r="R112" s="207">
        <f>NMM!R$59</f>
        <v>2183.6843314532989</v>
      </c>
      <c r="S112" s="207">
        <f>NMM!S$59</f>
        <v>2570.6963256375434</v>
      </c>
      <c r="T112" s="207">
        <f>NMM!T$59</f>
        <v>2514.3986731801228</v>
      </c>
      <c r="U112" s="207">
        <f>NMM!U$59</f>
        <v>2437.8680574446225</v>
      </c>
      <c r="V112" s="207">
        <f>NMM!V$59</f>
        <v>2506.4860859807482</v>
      </c>
      <c r="W112" s="207">
        <f>NMM!W$59</f>
        <v>2583.3979693229057</v>
      </c>
    </row>
    <row r="113" spans="1:23" ht="12" customHeight="1" x14ac:dyDescent="0.25">
      <c r="A113" s="14" t="s">
        <v>49</v>
      </c>
      <c r="B113" s="206">
        <f>NMM!B$60</f>
        <v>2170.2219142795216</v>
      </c>
      <c r="C113" s="206">
        <f>NMM!C$60</f>
        <v>2486.7035967720276</v>
      </c>
      <c r="D113" s="206">
        <f>NMM!D$60</f>
        <v>2477.7900829813025</v>
      </c>
      <c r="E113" s="206">
        <f>NMM!E$60</f>
        <v>2531.0741142029483</v>
      </c>
      <c r="F113" s="206">
        <f>NMM!F$60</f>
        <v>2601.4581891352836</v>
      </c>
      <c r="G113" s="206">
        <f>NMM!G$60</f>
        <v>2657.7845405286275</v>
      </c>
      <c r="H113" s="206">
        <f>NMM!H$60</f>
        <v>2801.3264892435654</v>
      </c>
      <c r="I113" s="206">
        <f>NMM!I$60</f>
        <v>2831.9794814439806</v>
      </c>
      <c r="J113" s="206">
        <f>NMM!J$60</f>
        <v>2755.0485975982274</v>
      </c>
      <c r="K113" s="206">
        <f>NMM!K$60</f>
        <v>2163.2686196587515</v>
      </c>
      <c r="L113" s="206">
        <f>NMM!L$60</f>
        <v>2037.8455865681908</v>
      </c>
      <c r="M113" s="206">
        <f>NMM!M$60</f>
        <v>1856.4274933096488</v>
      </c>
      <c r="N113" s="206">
        <f>NMM!N$60</f>
        <v>1720.8119393713073</v>
      </c>
      <c r="O113" s="206">
        <f>NMM!O$60</f>
        <v>1913.8761905550857</v>
      </c>
      <c r="P113" s="206">
        <f>NMM!P$60</f>
        <v>2007.8580461244303</v>
      </c>
      <c r="Q113" s="206">
        <f>NMM!Q$60</f>
        <v>1894.786556235128</v>
      </c>
      <c r="R113" s="206">
        <f>NMM!R$60</f>
        <v>1798.1381662059812</v>
      </c>
      <c r="S113" s="206">
        <f>NMM!S$60</f>
        <v>2059.243408165773</v>
      </c>
      <c r="T113" s="206">
        <f>NMM!T$60</f>
        <v>2093.5791215886156</v>
      </c>
      <c r="U113" s="206">
        <f>NMM!U$60</f>
        <v>2062.7835704980598</v>
      </c>
      <c r="V113" s="206">
        <f>NMM!V$60</f>
        <v>2111.3036680912865</v>
      </c>
      <c r="W113" s="206">
        <f>NMM!W$60</f>
        <v>2146.1307038838067</v>
      </c>
    </row>
    <row r="114" spans="1:23" ht="12" customHeight="1" x14ac:dyDescent="0.25">
      <c r="A114" s="14" t="s">
        <v>50</v>
      </c>
      <c r="B114" s="206">
        <f>NMM!B$61</f>
        <v>290.49193201589969</v>
      </c>
      <c r="C114" s="206">
        <f>NMM!C$61</f>
        <v>394.92830799629195</v>
      </c>
      <c r="D114" s="206">
        <f>NMM!D$61</f>
        <v>363.32742317505517</v>
      </c>
      <c r="E114" s="206">
        <f>NMM!E$61</f>
        <v>266.13061603829868</v>
      </c>
      <c r="F114" s="206">
        <f>NMM!F$61</f>
        <v>508.23591323861831</v>
      </c>
      <c r="G114" s="206">
        <f>NMM!G$61</f>
        <v>612.4294973415507</v>
      </c>
      <c r="H114" s="206">
        <f>NMM!H$61</f>
        <v>591.57157615355459</v>
      </c>
      <c r="I114" s="206">
        <f>NMM!I$61</f>
        <v>667.2428455724297</v>
      </c>
      <c r="J114" s="206">
        <f>NMM!J$61</f>
        <v>639.41507246154322</v>
      </c>
      <c r="K114" s="206">
        <f>NMM!K$61</f>
        <v>470.7355541113115</v>
      </c>
      <c r="L114" s="206">
        <f>NMM!L$61</f>
        <v>463.55084592328433</v>
      </c>
      <c r="M114" s="206">
        <f>NMM!M$61</f>
        <v>368.41412257008517</v>
      </c>
      <c r="N114" s="206">
        <f>NMM!N$61</f>
        <v>364.29734108173858</v>
      </c>
      <c r="O114" s="206">
        <f>NMM!O$61</f>
        <v>356.64865689225451</v>
      </c>
      <c r="P114" s="206">
        <f>NMM!P$61</f>
        <v>329.80006932600816</v>
      </c>
      <c r="Q114" s="206">
        <f>NMM!Q$61</f>
        <v>347.99904876407703</v>
      </c>
      <c r="R114" s="206">
        <f>NMM!R$61</f>
        <v>315.87376133412675</v>
      </c>
      <c r="S114" s="206">
        <f>NMM!S$61</f>
        <v>440.92320547485332</v>
      </c>
      <c r="T114" s="206">
        <f>NMM!T$61</f>
        <v>347.65576725536084</v>
      </c>
      <c r="U114" s="206">
        <f>NMM!U$61</f>
        <v>306.32964785723794</v>
      </c>
      <c r="V114" s="206">
        <f>NMM!V$61</f>
        <v>332.70141878740367</v>
      </c>
      <c r="W114" s="206">
        <f>NMM!W$61</f>
        <v>371.76130896612023</v>
      </c>
    </row>
    <row r="115" spans="1:23" ht="12" customHeight="1" x14ac:dyDescent="0.25">
      <c r="A115" s="14" t="s">
        <v>58</v>
      </c>
      <c r="B115" s="206">
        <f>NMM!B$62</f>
        <v>51.484088162125566</v>
      </c>
      <c r="C115" s="206">
        <f>NMM!C$62</f>
        <v>58.509744398424303</v>
      </c>
      <c r="D115" s="206">
        <f>NMM!D$62</f>
        <v>58.873158230156179</v>
      </c>
      <c r="E115" s="206">
        <f>NMM!E$62</f>
        <v>65.087549099813941</v>
      </c>
      <c r="F115" s="206">
        <f>NMM!F$62</f>
        <v>77.785679299808479</v>
      </c>
      <c r="G115" s="206">
        <f>NMM!G$62</f>
        <v>80.306155132036437</v>
      </c>
      <c r="H115" s="206">
        <f>NMM!H$62</f>
        <v>67.692854339028202</v>
      </c>
      <c r="I115" s="206">
        <f>NMM!I$62</f>
        <v>61.428720007531382</v>
      </c>
      <c r="J115" s="206">
        <f>NMM!J$62</f>
        <v>70.82116707928941</v>
      </c>
      <c r="K115" s="206">
        <f>NMM!K$62</f>
        <v>73.875209960570686</v>
      </c>
      <c r="L115" s="206">
        <f>NMM!L$62</f>
        <v>78.340771650151567</v>
      </c>
      <c r="M115" s="206">
        <f>NMM!M$62</f>
        <v>74.560583378115965</v>
      </c>
      <c r="N115" s="206">
        <f>NMM!N$62</f>
        <v>70.785292356388553</v>
      </c>
      <c r="O115" s="206">
        <f>NMM!O$62</f>
        <v>71.019248340622454</v>
      </c>
      <c r="P115" s="206">
        <f>NMM!P$62</f>
        <v>72.090581769787519</v>
      </c>
      <c r="Q115" s="206">
        <f>NMM!Q$62</f>
        <v>67.504017570826377</v>
      </c>
      <c r="R115" s="206">
        <f>NMM!R$62</f>
        <v>69.672403913190962</v>
      </c>
      <c r="S115" s="206">
        <f>NMM!S$62</f>
        <v>70.529711996917456</v>
      </c>
      <c r="T115" s="206">
        <f>NMM!T$62</f>
        <v>73.163784336146563</v>
      </c>
      <c r="U115" s="206">
        <f>NMM!U$62</f>
        <v>68.754839089324648</v>
      </c>
      <c r="V115" s="206">
        <f>NMM!V$62</f>
        <v>62.480999102058078</v>
      </c>
      <c r="W115" s="206">
        <f>NMM!W$62</f>
        <v>65.505956472978809</v>
      </c>
    </row>
    <row r="116" spans="1:23" ht="12" customHeight="1" x14ac:dyDescent="0.25">
      <c r="A116" s="13" t="s">
        <v>23</v>
      </c>
      <c r="B116" s="207">
        <f>PPA!B$57</f>
        <v>109.49711435835275</v>
      </c>
      <c r="C116" s="207">
        <f>PPA!C$57</f>
        <v>111.31609139830707</v>
      </c>
      <c r="D116" s="207">
        <f>PPA!D$57</f>
        <v>121.52516723795758</v>
      </c>
      <c r="E116" s="207">
        <f>PPA!E$57</f>
        <v>125.30815451836251</v>
      </c>
      <c r="F116" s="207">
        <f>PPA!F$57</f>
        <v>141.48503027810406</v>
      </c>
      <c r="G116" s="207">
        <f>PPA!G$57</f>
        <v>148.60967147773454</v>
      </c>
      <c r="H116" s="207">
        <f>PPA!H$57</f>
        <v>151.82274383829403</v>
      </c>
      <c r="I116" s="207">
        <f>PPA!I$57</f>
        <v>146.70804491817501</v>
      </c>
      <c r="J116" s="207">
        <f>PPA!J$57</f>
        <v>132.83730683813712</v>
      </c>
      <c r="K116" s="207">
        <f>PPA!K$57</f>
        <v>136.72804571818025</v>
      </c>
      <c r="L116" s="207">
        <f>PPA!L$57</f>
        <v>147.00484583791288</v>
      </c>
      <c r="M116" s="207">
        <f>PPA!M$57</f>
        <v>133.52079167829487</v>
      </c>
      <c r="N116" s="207">
        <f>PPA!N$57</f>
        <v>113.89646699841997</v>
      </c>
      <c r="O116" s="207">
        <f>PPA!O$57</f>
        <v>79.074963358212969</v>
      </c>
      <c r="P116" s="207">
        <f>PPA!P$57</f>
        <v>74.635325278014875</v>
      </c>
      <c r="Q116" s="207">
        <f>PPA!Q$57</f>
        <v>81.340047358067466</v>
      </c>
      <c r="R116" s="207">
        <f>PPA!R$57</f>
        <v>119.86119899775258</v>
      </c>
      <c r="S116" s="207">
        <f>PPA!S$57</f>
        <v>94.933681197892653</v>
      </c>
      <c r="T116" s="207">
        <f>PPA!T$57</f>
        <v>91.960143118065133</v>
      </c>
      <c r="U116" s="207">
        <f>PPA!U$57</f>
        <v>108.18649295803034</v>
      </c>
      <c r="V116" s="207">
        <f>PPA!V$57</f>
        <v>109.41038891794383</v>
      </c>
      <c r="W116" s="207">
        <f>PPA!W$57</f>
        <v>118.01956247785633</v>
      </c>
    </row>
    <row r="117" spans="1:23" ht="12" customHeight="1" x14ac:dyDescent="0.25">
      <c r="A117" s="14" t="s">
        <v>52</v>
      </c>
      <c r="B117" s="206">
        <f>PPA!B$58</f>
        <v>21.566307048103472</v>
      </c>
      <c r="C117" s="206">
        <f>PPA!C$58</f>
        <v>18.85956759325466</v>
      </c>
      <c r="D117" s="206">
        <f>PPA!D$58</f>
        <v>20.561237643734081</v>
      </c>
      <c r="E117" s="206">
        <f>PPA!E$58</f>
        <v>21.571828809385739</v>
      </c>
      <c r="F117" s="206">
        <f>PPA!F$58</f>
        <v>23.212129053730191</v>
      </c>
      <c r="G117" s="206">
        <f>PPA!G$58</f>
        <v>19.07725026072394</v>
      </c>
      <c r="H117" s="206">
        <f>PPA!H$58</f>
        <v>21.888049053150841</v>
      </c>
      <c r="I117" s="206">
        <f>PPA!I$58</f>
        <v>20.463199698488729</v>
      </c>
      <c r="J117" s="206">
        <f>PPA!J$58</f>
        <v>19.065966198307681</v>
      </c>
      <c r="K117" s="206">
        <f>PPA!K$58</f>
        <v>17.481505809698511</v>
      </c>
      <c r="L117" s="206">
        <f>PPA!L$58</f>
        <v>20.564581358973481</v>
      </c>
      <c r="M117" s="206">
        <f>PPA!M$58</f>
        <v>18.723384202485249</v>
      </c>
      <c r="N117" s="206">
        <f>PPA!N$58</f>
        <v>13.13074159317779</v>
      </c>
      <c r="O117" s="206">
        <f>PPA!O$58</f>
        <v>8.4609609645133936</v>
      </c>
      <c r="P117" s="206">
        <f>PPA!P$58</f>
        <v>7.1988286932279326</v>
      </c>
      <c r="Q117" s="206">
        <f>PPA!Q$58</f>
        <v>7.5554392247812618</v>
      </c>
      <c r="R117" s="206">
        <f>PPA!R$58</f>
        <v>9.5371228669186685</v>
      </c>
      <c r="S117" s="206">
        <f>PPA!S$58</f>
        <v>8.817183220108852</v>
      </c>
      <c r="T117" s="206">
        <f>PPA!T$58</f>
        <v>8.4315755721961594</v>
      </c>
      <c r="U117" s="206">
        <f>PPA!U$58</f>
        <v>11.83369960019097</v>
      </c>
      <c r="V117" s="206">
        <f>PPA!V$58</f>
        <v>11.07229516275877</v>
      </c>
      <c r="W117" s="206">
        <f>PPA!W$58</f>
        <v>11.832697364596291</v>
      </c>
    </row>
    <row r="118" spans="1:23" ht="12" customHeight="1" x14ac:dyDescent="0.25">
      <c r="A118" s="14" t="s">
        <v>59</v>
      </c>
      <c r="B118" s="206">
        <f>PPA!B$59</f>
        <v>82.792141011702981</v>
      </c>
      <c r="C118" s="206">
        <f>PPA!C$59</f>
        <v>87.754024135493552</v>
      </c>
      <c r="D118" s="206">
        <f>PPA!D$59</f>
        <v>95.658225891342866</v>
      </c>
      <c r="E118" s="206">
        <f>PPA!E$59</f>
        <v>97.322195398996001</v>
      </c>
      <c r="F118" s="206">
        <f>PPA!F$59</f>
        <v>110.3319835406007</v>
      </c>
      <c r="G118" s="206">
        <f>PPA!G$59</f>
        <v>123.9339227668091</v>
      </c>
      <c r="H118" s="206">
        <f>PPA!H$59</f>
        <v>124.2446844758496</v>
      </c>
      <c r="I118" s="206">
        <f>PPA!I$59</f>
        <v>120.0308224483917</v>
      </c>
      <c r="J118" s="206">
        <f>PPA!J$59</f>
        <v>106.7558722391085</v>
      </c>
      <c r="K118" s="206">
        <f>PPA!K$59</f>
        <v>113.61375866183459</v>
      </c>
      <c r="L118" s="206">
        <f>PPA!L$59</f>
        <v>120.2893869351784</v>
      </c>
      <c r="M118" s="206">
        <f>PPA!M$59</f>
        <v>108.9547761549607</v>
      </c>
      <c r="N118" s="206">
        <f>PPA!N$59</f>
        <v>94.834713627710983</v>
      </c>
      <c r="O118" s="206">
        <f>PPA!O$59</f>
        <v>66.401817161240274</v>
      </c>
      <c r="P118" s="206">
        <f>PPA!P$59</f>
        <v>63.124994790646753</v>
      </c>
      <c r="Q118" s="206">
        <f>PPA!Q$59</f>
        <v>68.310319605648274</v>
      </c>
      <c r="R118" s="206">
        <f>PPA!R$59</f>
        <v>103.8488958550368</v>
      </c>
      <c r="S118" s="206">
        <f>PPA!S$59</f>
        <v>79.910735143773039</v>
      </c>
      <c r="T118" s="206">
        <f>PPA!T$59</f>
        <v>78.157176264901494</v>
      </c>
      <c r="U118" s="206">
        <f>PPA!U$59</f>
        <v>87.911707969499219</v>
      </c>
      <c r="V118" s="206">
        <f>PPA!V$59</f>
        <v>92.372421424225024</v>
      </c>
      <c r="W118" s="206">
        <f>PPA!W$59</f>
        <v>99.620434969501318</v>
      </c>
    </row>
    <row r="119" spans="1:23" ht="12" customHeight="1" x14ac:dyDescent="0.25">
      <c r="A119" s="14" t="s">
        <v>60</v>
      </c>
      <c r="B119" s="206">
        <f>PPA!B$60</f>
        <v>5.1386662985463047</v>
      </c>
      <c r="C119" s="206">
        <f>PPA!C$60</f>
        <v>4.7024996695588497</v>
      </c>
      <c r="D119" s="206">
        <f>PPA!D$60</f>
        <v>5.305703702880618</v>
      </c>
      <c r="E119" s="206">
        <f>PPA!E$60</f>
        <v>6.4141303099807709</v>
      </c>
      <c r="F119" s="206">
        <f>PPA!F$60</f>
        <v>7.9409176837731774</v>
      </c>
      <c r="G119" s="206">
        <f>PPA!G$60</f>
        <v>5.5984984502015029</v>
      </c>
      <c r="H119" s="206">
        <f>PPA!H$60</f>
        <v>5.6900103092935899</v>
      </c>
      <c r="I119" s="206">
        <f>PPA!I$60</f>
        <v>6.2140227712945526</v>
      </c>
      <c r="J119" s="206">
        <f>PPA!J$60</f>
        <v>7.0154684007209394</v>
      </c>
      <c r="K119" s="206">
        <f>PPA!K$60</f>
        <v>5.6327812466471494</v>
      </c>
      <c r="L119" s="206">
        <f>PPA!L$60</f>
        <v>6.1508775437610073</v>
      </c>
      <c r="M119" s="206">
        <f>PPA!M$60</f>
        <v>5.8426313208489091</v>
      </c>
      <c r="N119" s="206">
        <f>PPA!N$60</f>
        <v>5.9310117775311957</v>
      </c>
      <c r="O119" s="206">
        <f>PPA!O$60</f>
        <v>4.2121852324593023</v>
      </c>
      <c r="P119" s="206">
        <f>PPA!P$60</f>
        <v>4.3115017941401819</v>
      </c>
      <c r="Q119" s="206">
        <f>PPA!Q$60</f>
        <v>5.474288527637925</v>
      </c>
      <c r="R119" s="206">
        <f>PPA!R$60</f>
        <v>6.4751802757971131</v>
      </c>
      <c r="S119" s="206">
        <f>PPA!S$60</f>
        <v>6.2057628340107689</v>
      </c>
      <c r="T119" s="206">
        <f>PPA!T$60</f>
        <v>5.3713912809674884</v>
      </c>
      <c r="U119" s="206">
        <f>PPA!U$60</f>
        <v>8.4410853883401593</v>
      </c>
      <c r="V119" s="206">
        <f>PPA!V$60</f>
        <v>5.9656723309600466</v>
      </c>
      <c r="W119" s="206">
        <f>PPA!W$60</f>
        <v>6.5664301437587254</v>
      </c>
    </row>
    <row r="120" spans="1:23" ht="12" customHeight="1" x14ac:dyDescent="0.25">
      <c r="A120" s="15" t="s">
        <v>61</v>
      </c>
      <c r="B120" s="208">
        <f>FBT!B$33</f>
        <v>450.02049995869532</v>
      </c>
      <c r="C120" s="208">
        <f>FBT!C$33</f>
        <v>499.47662867828979</v>
      </c>
      <c r="D120" s="208">
        <f>FBT!D$33</f>
        <v>529.3840019980953</v>
      </c>
      <c r="E120" s="208">
        <f>FBT!E$33</f>
        <v>487.46226863835727</v>
      </c>
      <c r="F120" s="208">
        <f>FBT!F$33</f>
        <v>500.60047271871031</v>
      </c>
      <c r="G120" s="208">
        <f>FBT!G$33</f>
        <v>551.84685047854964</v>
      </c>
      <c r="H120" s="208">
        <f>FBT!H$33</f>
        <v>556.26201203742198</v>
      </c>
      <c r="I120" s="208">
        <f>FBT!I$33</f>
        <v>514.20483539864426</v>
      </c>
      <c r="J120" s="208">
        <f>FBT!J$33</f>
        <v>616.6706011174183</v>
      </c>
      <c r="K120" s="208">
        <f>FBT!K$33</f>
        <v>478.49977031851603</v>
      </c>
      <c r="L120" s="208">
        <f>FBT!L$33</f>
        <v>480.77406815865129</v>
      </c>
      <c r="M120" s="208">
        <f>FBT!M$33</f>
        <v>471.3988661975792</v>
      </c>
      <c r="N120" s="208">
        <f>FBT!N$33</f>
        <v>409.81686107776</v>
      </c>
      <c r="O120" s="208">
        <f>FBT!O$33</f>
        <v>356.86703144819472</v>
      </c>
      <c r="P120" s="208">
        <f>FBT!P$33</f>
        <v>371.13127556765733</v>
      </c>
      <c r="Q120" s="208">
        <f>FBT!Q$33</f>
        <v>336.99434231818702</v>
      </c>
      <c r="R120" s="208">
        <f>FBT!R$33</f>
        <v>359.55013091886599</v>
      </c>
      <c r="S120" s="208">
        <f>FBT!S$33</f>
        <v>331.08834263847132</v>
      </c>
      <c r="T120" s="208">
        <f>FBT!T$33</f>
        <v>322.93107911762741</v>
      </c>
      <c r="U120" s="208">
        <f>FBT!U$33</f>
        <v>325.15008467865789</v>
      </c>
      <c r="V120" s="208">
        <f>FBT!V$33</f>
        <v>288.30966012112202</v>
      </c>
      <c r="W120" s="208">
        <f>FBT!W$33</f>
        <v>242.64869892211411</v>
      </c>
    </row>
    <row r="121" spans="1:23" ht="12" customHeight="1" x14ac:dyDescent="0.25">
      <c r="A121" s="12" t="s">
        <v>62</v>
      </c>
      <c r="B121" s="206">
        <f>TRE!B$33</f>
        <v>15.110781121172771</v>
      </c>
      <c r="C121" s="206">
        <f>TRE!C$33</f>
        <v>14.629102202028079</v>
      </c>
      <c r="D121" s="206">
        <f>TRE!D$33</f>
        <v>16.931405161473279</v>
      </c>
      <c r="E121" s="206">
        <f>TRE!E$33</f>
        <v>15.68410236224716</v>
      </c>
      <c r="F121" s="206">
        <f>TRE!F$33</f>
        <v>17.660594162403662</v>
      </c>
      <c r="G121" s="206">
        <f>TRE!G$33</f>
        <v>36.026931241339163</v>
      </c>
      <c r="H121" s="206">
        <f>TRE!H$33</f>
        <v>50.097156013820857</v>
      </c>
      <c r="I121" s="206">
        <f>TRE!I$33</f>
        <v>58.160924358722141</v>
      </c>
      <c r="J121" s="206">
        <f>TRE!J$33</f>
        <v>18.81932220086308</v>
      </c>
      <c r="K121" s="206">
        <f>TRE!K$33</f>
        <v>23.640498718604409</v>
      </c>
      <c r="L121" s="206">
        <f>TRE!L$33</f>
        <v>15.1380064811185</v>
      </c>
      <c r="M121" s="206">
        <f>TRE!M$33</f>
        <v>22.00935275894496</v>
      </c>
      <c r="N121" s="206">
        <f>TRE!N$33</f>
        <v>21.715732078169129</v>
      </c>
      <c r="O121" s="206">
        <f>TRE!O$33</f>
        <v>17.14614623854278</v>
      </c>
      <c r="P121" s="206">
        <f>TRE!P$33</f>
        <v>9.7308604788563962</v>
      </c>
      <c r="Q121" s="206">
        <f>TRE!Q$33</f>
        <v>14.1265954775326</v>
      </c>
      <c r="R121" s="206">
        <f>TRE!R$33</f>
        <v>11.81516544114224</v>
      </c>
      <c r="S121" s="206">
        <f>TRE!S$33</f>
        <v>9.6661900812868673</v>
      </c>
      <c r="T121" s="206">
        <f>TRE!T$33</f>
        <v>12.30458723893476</v>
      </c>
      <c r="U121" s="206">
        <f>TRE!U$33</f>
        <v>8.0623112388833107</v>
      </c>
      <c r="V121" s="206">
        <f>TRE!V$33</f>
        <v>8.8040933986718262</v>
      </c>
      <c r="W121" s="206">
        <f>TRE!W$33</f>
        <v>10.412351638488101</v>
      </c>
    </row>
    <row r="122" spans="1:23" ht="12" customHeight="1" x14ac:dyDescent="0.25">
      <c r="A122" s="12" t="s">
        <v>63</v>
      </c>
      <c r="B122" s="206">
        <f>MAE!B$33</f>
        <v>49.894225918503047</v>
      </c>
      <c r="C122" s="206">
        <f>MAE!C$33</f>
        <v>46.417956118110098</v>
      </c>
      <c r="D122" s="206">
        <f>MAE!D$33</f>
        <v>38.322701639303837</v>
      </c>
      <c r="E122" s="206">
        <f>MAE!E$33</f>
        <v>53.277130078242891</v>
      </c>
      <c r="F122" s="206">
        <f>MAE!F$33</f>
        <v>69.310663918482163</v>
      </c>
      <c r="G122" s="206">
        <f>MAE!G$33</f>
        <v>70.08969275922297</v>
      </c>
      <c r="H122" s="206">
        <f>MAE!H$33</f>
        <v>71.864620093210988</v>
      </c>
      <c r="I122" s="206">
        <f>MAE!I$33</f>
        <v>81.069733078098238</v>
      </c>
      <c r="J122" s="206">
        <f>MAE!J$33</f>
        <v>65.975101198660312</v>
      </c>
      <c r="K122" s="206">
        <f>MAE!K$33</f>
        <v>67.095224389918002</v>
      </c>
      <c r="L122" s="206">
        <f>MAE!L$33</f>
        <v>64.648251718153944</v>
      </c>
      <c r="M122" s="206">
        <f>MAE!M$33</f>
        <v>65.860332359393212</v>
      </c>
      <c r="N122" s="206">
        <f>MAE!N$33</f>
        <v>58.218182213712751</v>
      </c>
      <c r="O122" s="206">
        <f>MAE!O$33</f>
        <v>51.56321800376638</v>
      </c>
      <c r="P122" s="206">
        <f>MAE!P$33</f>
        <v>64.207452238483171</v>
      </c>
      <c r="Q122" s="206">
        <f>MAE!Q$33</f>
        <v>59.920408798797787</v>
      </c>
      <c r="R122" s="206">
        <f>MAE!R$33</f>
        <v>60.340146478712548</v>
      </c>
      <c r="S122" s="206">
        <f>MAE!S$33</f>
        <v>70.207405799453767</v>
      </c>
      <c r="T122" s="206">
        <f>MAE!T$33</f>
        <v>62.375897518573787</v>
      </c>
      <c r="U122" s="206">
        <f>MAE!U$33</f>
        <v>58.601571839381563</v>
      </c>
      <c r="V122" s="206">
        <f>MAE!V$33</f>
        <v>57.172239718751641</v>
      </c>
      <c r="W122" s="206">
        <f>MAE!W$33</f>
        <v>68.30726327871551</v>
      </c>
    </row>
    <row r="123" spans="1:23" ht="12" customHeight="1" x14ac:dyDescent="0.25">
      <c r="A123" s="12" t="s">
        <v>64</v>
      </c>
      <c r="B123" s="206">
        <f>TEL!B$33</f>
        <v>97.655405758450655</v>
      </c>
      <c r="C123" s="206">
        <f>TEL!C$33</f>
        <v>103.417493038537</v>
      </c>
      <c r="D123" s="206">
        <f>TEL!D$33</f>
        <v>100.5865844384214</v>
      </c>
      <c r="E123" s="206">
        <f>TEL!E$33</f>
        <v>92.11817879849653</v>
      </c>
      <c r="F123" s="206">
        <f>TEL!F$33</f>
        <v>90.614529357613662</v>
      </c>
      <c r="G123" s="206">
        <f>TEL!G$33</f>
        <v>88.092316797818597</v>
      </c>
      <c r="H123" s="206">
        <f>TEL!H$33</f>
        <v>72.850857838694182</v>
      </c>
      <c r="I123" s="206">
        <f>TEL!I$33</f>
        <v>66.722028118016965</v>
      </c>
      <c r="J123" s="206">
        <f>TEL!J$33</f>
        <v>54.344496238642058</v>
      </c>
      <c r="K123" s="206">
        <f>TEL!K$33</f>
        <v>52.961599438521823</v>
      </c>
      <c r="L123" s="206">
        <f>TEL!L$33</f>
        <v>44.619437518142767</v>
      </c>
      <c r="M123" s="206">
        <f>TEL!M$33</f>
        <v>39.775600797786709</v>
      </c>
      <c r="N123" s="206">
        <f>TEL!N$33</f>
        <v>40.532950798794637</v>
      </c>
      <c r="O123" s="206">
        <f>TEL!O$33</f>
        <v>32.808219478575168</v>
      </c>
      <c r="P123" s="206">
        <f>TEL!P$33</f>
        <v>31.545969477912251</v>
      </c>
      <c r="Q123" s="206">
        <f>TEL!Q$33</f>
        <v>30.501708838286671</v>
      </c>
      <c r="R123" s="206">
        <f>TEL!R$33</f>
        <v>29.093492518080328</v>
      </c>
      <c r="S123" s="206">
        <f>TEL!S$33</f>
        <v>28.14971183852418</v>
      </c>
      <c r="T123" s="206">
        <f>TEL!T$33</f>
        <v>26.233879318777351</v>
      </c>
      <c r="U123" s="206">
        <f>TEL!U$33</f>
        <v>26.783478358800231</v>
      </c>
      <c r="V123" s="206">
        <f>TEL!V$33</f>
        <v>22.858083357745141</v>
      </c>
      <c r="W123" s="206">
        <f>TEL!W$33</f>
        <v>23.258022478052869</v>
      </c>
    </row>
    <row r="124" spans="1:23" ht="12" customHeight="1" x14ac:dyDescent="0.25">
      <c r="A124" s="12" t="s">
        <v>65</v>
      </c>
      <c r="B124" s="206">
        <f>WWP!B$33</f>
        <v>19.160981279582629</v>
      </c>
      <c r="C124" s="206">
        <f>WWP!C$33</f>
        <v>21.772020599508881</v>
      </c>
      <c r="D124" s="206">
        <f>WWP!D$33</f>
        <v>22.448729879595209</v>
      </c>
      <c r="E124" s="206">
        <f>WWP!E$33</f>
        <v>21.269422799331</v>
      </c>
      <c r="F124" s="206">
        <f>WWP!F$33</f>
        <v>45.065466719287421</v>
      </c>
      <c r="G124" s="206">
        <f>WWP!G$33</f>
        <v>42.386086078947322</v>
      </c>
      <c r="H124" s="206">
        <f>WWP!H$33</f>
        <v>38.321633519509653</v>
      </c>
      <c r="I124" s="206">
        <f>WWP!I$33</f>
        <v>26.7609754805748</v>
      </c>
      <c r="J124" s="206">
        <f>WWP!J$33</f>
        <v>28.32651216094126</v>
      </c>
      <c r="K124" s="206">
        <f>WWP!K$33</f>
        <v>19.57439304073084</v>
      </c>
      <c r="L124" s="206">
        <f>WWP!L$33</f>
        <v>28.687170600937129</v>
      </c>
      <c r="M124" s="206">
        <f>WWP!M$33</f>
        <v>26.769184560908538</v>
      </c>
      <c r="N124" s="206">
        <f>WWP!N$33</f>
        <v>13.950984240430589</v>
      </c>
      <c r="O124" s="206">
        <f>WWP!O$33</f>
        <v>9.9548049604594251</v>
      </c>
      <c r="P124" s="206">
        <f>WWP!P$33</f>
        <v>7.9081563605240994</v>
      </c>
      <c r="Q124" s="206">
        <f>WWP!Q$33</f>
        <v>6.6436048802350021</v>
      </c>
      <c r="R124" s="206">
        <f>WWP!R$33</f>
        <v>6.6193815601529842</v>
      </c>
      <c r="S124" s="206">
        <f>WWP!S$33</f>
        <v>7.8895897201462786</v>
      </c>
      <c r="T124" s="206">
        <f>WWP!T$33</f>
        <v>11.856038400191609</v>
      </c>
      <c r="U124" s="206">
        <f>WWP!U$33</f>
        <v>9.5244037201297882</v>
      </c>
      <c r="V124" s="206">
        <f>WWP!V$33</f>
        <v>10.23695748010744</v>
      </c>
      <c r="W124" s="206">
        <f>WWP!W$33</f>
        <v>10.95615648007194</v>
      </c>
    </row>
    <row r="125" spans="1:23" ht="12" customHeight="1" x14ac:dyDescent="0.25">
      <c r="A125" s="12" t="s">
        <v>66</v>
      </c>
      <c r="B125" s="206">
        <f>OIS!B$33</f>
        <v>338.88116447972629</v>
      </c>
      <c r="C125" s="206">
        <f>OIS!C$33</f>
        <v>352.93322219992501</v>
      </c>
      <c r="D125" s="206">
        <f>OIS!D$33</f>
        <v>368.37867264007332</v>
      </c>
      <c r="E125" s="206">
        <f>OIS!E$33</f>
        <v>445.66245179960691</v>
      </c>
      <c r="F125" s="206">
        <f>OIS!F$33</f>
        <v>382.35600827884252</v>
      </c>
      <c r="G125" s="206">
        <f>OIS!G$33</f>
        <v>483.34853015959538</v>
      </c>
      <c r="H125" s="206">
        <f>OIS!H$33</f>
        <v>511.32491577620442</v>
      </c>
      <c r="I125" s="206">
        <f>OIS!I$33</f>
        <v>537.17299524062423</v>
      </c>
      <c r="J125" s="206">
        <f>OIS!J$33</f>
        <v>590.75813772030392</v>
      </c>
      <c r="K125" s="206">
        <f>OIS!K$33</f>
        <v>460.84868928015339</v>
      </c>
      <c r="L125" s="206">
        <f>OIS!L$33</f>
        <v>409.59262908005098</v>
      </c>
      <c r="M125" s="206">
        <f>OIS!M$33</f>
        <v>395.83267632031152</v>
      </c>
      <c r="N125" s="206">
        <f>OIS!N$33</f>
        <v>361.77477827995398</v>
      </c>
      <c r="O125" s="206">
        <f>OIS!O$33</f>
        <v>346.71215639984769</v>
      </c>
      <c r="P125" s="206">
        <f>OIS!P$33</f>
        <v>307.50404039997801</v>
      </c>
      <c r="Q125" s="206">
        <f>OIS!Q$33</f>
        <v>312.29875007903189</v>
      </c>
      <c r="R125" s="206">
        <f>OIS!R$33</f>
        <v>301.08174479996347</v>
      </c>
      <c r="S125" s="206">
        <f>OIS!S$33</f>
        <v>304.64664876063802</v>
      </c>
      <c r="T125" s="206">
        <f>OIS!T$33</f>
        <v>329.97290222293577</v>
      </c>
      <c r="U125" s="206">
        <f>OIS!U$33</f>
        <v>351.76934268144532</v>
      </c>
      <c r="V125" s="206">
        <f>OIS!V$33</f>
        <v>355.86823212177438</v>
      </c>
      <c r="W125" s="206">
        <f>OIS!W$33</f>
        <v>407.41753680107661</v>
      </c>
    </row>
    <row r="126" spans="1:23" ht="12" customHeight="1" x14ac:dyDescent="0.25">
      <c r="A126" s="28" t="s">
        <v>86</v>
      </c>
      <c r="B126" s="216">
        <f>Ind_Summary_emi!B43</f>
        <v>75.711567278996867</v>
      </c>
      <c r="C126" s="216">
        <f>Ind_Summary_emi!C43</f>
        <v>77.145221130579699</v>
      </c>
      <c r="D126" s="216">
        <f>Ind_Summary_emi!D43</f>
        <v>90.338521045108195</v>
      </c>
      <c r="E126" s="216">
        <f>Ind_Summary_emi!E43</f>
        <v>91.225908941868624</v>
      </c>
      <c r="F126" s="216">
        <f>Ind_Summary_emi!F43</f>
        <v>108.96727959995511</v>
      </c>
      <c r="G126" s="216">
        <f>Ind_Summary_emi!G43</f>
        <v>111.54596421491949</v>
      </c>
      <c r="H126" s="216">
        <f>Ind_Summary_emi!H43</f>
        <v>123.264511756522</v>
      </c>
      <c r="I126" s="216">
        <f>Ind_Summary_emi!I43</f>
        <v>127.771645011876</v>
      </c>
      <c r="J126" s="216">
        <f>Ind_Summary_emi!J43</f>
        <v>126.57338969570981</v>
      </c>
      <c r="K126" s="216">
        <f>Ind_Summary_emi!K43</f>
        <v>96.574346376394132</v>
      </c>
      <c r="L126" s="216">
        <f>Ind_Summary_emi!L43</f>
        <v>89.685637398715443</v>
      </c>
      <c r="M126" s="216">
        <f>Ind_Summary_emi!M43</f>
        <v>84.427266069750956</v>
      </c>
      <c r="N126" s="216">
        <f>Ind_Summary_emi!N43</f>
        <v>78.923793834674569</v>
      </c>
      <c r="O126" s="216">
        <f>Ind_Summary_emi!O43</f>
        <v>71.022620710936266</v>
      </c>
      <c r="P126" s="216">
        <f>Ind_Summary_emi!P43</f>
        <v>67.289698363056019</v>
      </c>
      <c r="Q126" s="216">
        <f>Ind_Summary_emi!Q43</f>
        <v>68.743841119771346</v>
      </c>
      <c r="R126" s="216">
        <f>Ind_Summary_emi!R43</f>
        <v>73.937648194111901</v>
      </c>
      <c r="S126" s="216">
        <f>Ind_Summary_emi!S43</f>
        <v>70.821080909126906</v>
      </c>
      <c r="T126" s="216">
        <f>Ind_Summary_emi!T43</f>
        <v>80.08626605308676</v>
      </c>
      <c r="U126" s="216">
        <f>Ind_Summary_emi!U43</f>
        <v>93.054769775390412</v>
      </c>
      <c r="V126" s="216">
        <f>Ind_Summary_emi!V43</f>
        <v>87.156464830312188</v>
      </c>
      <c r="W126" s="216">
        <f>Ind_Summary_emi!W43</f>
        <v>81.870041891145377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197.73754828053688</v>
      </c>
      <c r="C128" s="205">
        <f t="shared" si="8"/>
        <v>197.68646684249228</v>
      </c>
      <c r="D128" s="205">
        <f t="shared" si="8"/>
        <v>183.82259409120886</v>
      </c>
      <c r="E128" s="205">
        <f t="shared" si="8"/>
        <v>178.91070664868553</v>
      </c>
      <c r="F128" s="205">
        <f t="shared" si="8"/>
        <v>185.30841170259481</v>
      </c>
      <c r="G128" s="205">
        <f t="shared" si="8"/>
        <v>181.04009870849941</v>
      </c>
      <c r="H128" s="205">
        <f t="shared" si="8"/>
        <v>177.54596890114632</v>
      </c>
      <c r="I128" s="205">
        <f t="shared" si="8"/>
        <v>174.21817856327468</v>
      </c>
      <c r="J128" s="205">
        <f t="shared" si="8"/>
        <v>170.62377171019071</v>
      </c>
      <c r="K128" s="205">
        <f t="shared" si="8"/>
        <v>161.61847354497081</v>
      </c>
      <c r="L128" s="205">
        <f t="shared" si="8"/>
        <v>178.48616679108275</v>
      </c>
      <c r="M128" s="205">
        <f t="shared" si="8"/>
        <v>169.48816902549663</v>
      </c>
      <c r="N128" s="205">
        <f t="shared" si="8"/>
        <v>161.19329134440673</v>
      </c>
      <c r="O128" s="205">
        <f t="shared" si="8"/>
        <v>161.80206042487492</v>
      </c>
      <c r="P128" s="205">
        <f t="shared" si="8"/>
        <v>158.61288185049111</v>
      </c>
      <c r="Q128" s="205">
        <f t="shared" si="8"/>
        <v>153.69433452500252</v>
      </c>
      <c r="R128" s="205">
        <f t="shared" si="8"/>
        <v>146.36045973965258</v>
      </c>
      <c r="S128" s="205">
        <f t="shared" si="8"/>
        <v>155.92116638864857</v>
      </c>
      <c r="T128" s="205">
        <f t="shared" si="8"/>
        <v>153.58532434768597</v>
      </c>
      <c r="U128" s="205">
        <f t="shared" si="8"/>
        <v>147.04018914026838</v>
      </c>
      <c r="V128" s="205">
        <f t="shared" si="8"/>
        <v>151.90268415307054</v>
      </c>
      <c r="W128" s="205">
        <f t="shared" si="8"/>
        <v>143.0089850866475</v>
      </c>
    </row>
    <row r="129" spans="1:23" ht="12" customHeight="1" x14ac:dyDescent="0.25">
      <c r="A129" s="12" t="s">
        <v>16</v>
      </c>
      <c r="B129" s="206">
        <f t="shared" ref="B129:W129" si="9">IF(B52=0,"",B52/B4*1000)</f>
        <v>6725.8880349311121</v>
      </c>
      <c r="C129" s="206">
        <f t="shared" si="9"/>
        <v>5424.219347043665</v>
      </c>
      <c r="D129" s="206">
        <f t="shared" si="9"/>
        <v>2785.0613248820364</v>
      </c>
      <c r="E129" s="206">
        <f t="shared" si="9"/>
        <v>2550.3447537794682</v>
      </c>
      <c r="F129" s="206">
        <f t="shared" si="9"/>
        <v>2851.5489115843038</v>
      </c>
      <c r="G129" s="206">
        <f t="shared" si="9"/>
        <v>2531.9235747145335</v>
      </c>
      <c r="H129" s="206">
        <f t="shared" si="9"/>
        <v>2577.2959859196185</v>
      </c>
      <c r="I129" s="206">
        <f t="shared" si="9"/>
        <v>2870.5518972338173</v>
      </c>
      <c r="J129" s="206">
        <f t="shared" si="9"/>
        <v>4405.2162736210457</v>
      </c>
      <c r="K129" s="206">
        <f t="shared" si="9"/>
        <v>17158.266095437539</v>
      </c>
      <c r="L129" s="206">
        <f t="shared" si="9"/>
        <v>919.22099132733661</v>
      </c>
      <c r="M129" s="206">
        <f t="shared" si="9"/>
        <v>764.60280512828558</v>
      </c>
      <c r="N129" s="206">
        <f t="shared" si="9"/>
        <v>1304.4756882364018</v>
      </c>
      <c r="O129" s="206">
        <f t="shared" si="9"/>
        <v>688.09897990497063</v>
      </c>
      <c r="P129" s="206">
        <f t="shared" si="9"/>
        <v>461.80344047389843</v>
      </c>
      <c r="Q129" s="206">
        <f t="shared" si="9"/>
        <v>621.51778905190565</v>
      </c>
      <c r="R129" s="206">
        <f t="shared" si="9"/>
        <v>170.89584806542999</v>
      </c>
      <c r="S129" s="206">
        <f t="shared" si="9"/>
        <v>186.82539523083415</v>
      </c>
      <c r="T129" s="206">
        <f t="shared" si="9"/>
        <v>488.0042537553789</v>
      </c>
      <c r="U129" s="206">
        <f t="shared" si="9"/>
        <v>305.3107907517122</v>
      </c>
      <c r="V129" s="206">
        <f t="shared" si="9"/>
        <v>705.71942518892229</v>
      </c>
      <c r="W129" s="206">
        <f t="shared" si="9"/>
        <v>1890.5086758809925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196.01655458391431</v>
      </c>
      <c r="C130" s="207">
        <f t="shared" si="10"/>
        <v>222.75551308282783</v>
      </c>
      <c r="D130" s="207">
        <f t="shared" si="10"/>
        <v>174.06587399346992</v>
      </c>
      <c r="E130" s="207">
        <f t="shared" si="10"/>
        <v>194.31172381853349</v>
      </c>
      <c r="F130" s="207">
        <f t="shared" si="10"/>
        <v>244.3810532866143</v>
      </c>
      <c r="G130" s="207">
        <f t="shared" si="10"/>
        <v>182.75198552603493</v>
      </c>
      <c r="H130" s="207">
        <f t="shared" si="10"/>
        <v>155.266507929402</v>
      </c>
      <c r="I130" s="207">
        <f t="shared" si="10"/>
        <v>196.67871402605874</v>
      </c>
      <c r="J130" s="207">
        <f t="shared" si="10"/>
        <v>251.48019960903594</v>
      </c>
      <c r="K130" s="207">
        <f t="shared" si="10"/>
        <v>231.59679828360936</v>
      </c>
      <c r="L130" s="207">
        <f t="shared" si="10"/>
        <v>307.9336450383334</v>
      </c>
      <c r="M130" s="207">
        <f t="shared" si="10"/>
        <v>349.05299476903588</v>
      </c>
      <c r="N130" s="207">
        <f t="shared" si="10"/>
        <v>255.72538803130089</v>
      </c>
      <c r="O130" s="207">
        <f t="shared" si="10"/>
        <v>478.14707501960356</v>
      </c>
      <c r="P130" s="207">
        <f t="shared" si="10"/>
        <v>855.97965984105269</v>
      </c>
      <c r="Q130" s="207">
        <f t="shared" si="10"/>
        <v>346.33708714426234</v>
      </c>
      <c r="R130" s="207">
        <f t="shared" si="10"/>
        <v>296.03806522857332</v>
      </c>
      <c r="S130" s="207">
        <f t="shared" si="10"/>
        <v>762.8962978948565</v>
      </c>
      <c r="T130" s="207">
        <f t="shared" si="10"/>
        <v>1264.7905628020233</v>
      </c>
      <c r="U130" s="207">
        <f t="shared" si="10"/>
        <v>377.27331647079757</v>
      </c>
      <c r="V130" s="207">
        <f t="shared" si="10"/>
        <v>922.77658375953308</v>
      </c>
      <c r="W130" s="207">
        <f t="shared" si="10"/>
        <v>1916.3986879029283</v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>
        <f t="shared" ref="B132:W132" si="12">IF(B57=0,"",B57/B7*1000)</f>
        <v>196.01655458391431</v>
      </c>
      <c r="C132" s="206">
        <f t="shared" si="12"/>
        <v>222.75551308282783</v>
      </c>
      <c r="D132" s="206">
        <f t="shared" si="12"/>
        <v>174.06587399346992</v>
      </c>
      <c r="E132" s="206">
        <f t="shared" si="12"/>
        <v>194.31172381853349</v>
      </c>
      <c r="F132" s="206">
        <f t="shared" si="12"/>
        <v>244.3810532866143</v>
      </c>
      <c r="G132" s="206">
        <f t="shared" si="12"/>
        <v>182.75198552603493</v>
      </c>
      <c r="H132" s="206">
        <f t="shared" si="12"/>
        <v>155.266507929402</v>
      </c>
      <c r="I132" s="206">
        <f t="shared" si="12"/>
        <v>196.67871402605874</v>
      </c>
      <c r="J132" s="206">
        <f t="shared" si="12"/>
        <v>251.48019960903594</v>
      </c>
      <c r="K132" s="206">
        <f t="shared" si="12"/>
        <v>231.59679828360936</v>
      </c>
      <c r="L132" s="206">
        <f t="shared" si="12"/>
        <v>307.9336450383334</v>
      </c>
      <c r="M132" s="206">
        <f t="shared" si="12"/>
        <v>349.05299476903588</v>
      </c>
      <c r="N132" s="206">
        <f t="shared" si="12"/>
        <v>255.72538803130089</v>
      </c>
      <c r="O132" s="206">
        <f t="shared" si="12"/>
        <v>478.14707501960356</v>
      </c>
      <c r="P132" s="206">
        <f t="shared" si="12"/>
        <v>866.42103680644402</v>
      </c>
      <c r="Q132" s="206">
        <f t="shared" si="12"/>
        <v>331.96028650565955</v>
      </c>
      <c r="R132" s="206">
        <f t="shared" si="12"/>
        <v>283.56893664313708</v>
      </c>
      <c r="S132" s="206">
        <f t="shared" si="12"/>
        <v>919.7126938084939</v>
      </c>
      <c r="T132" s="206">
        <f t="shared" si="12"/>
        <v>2142.0326355707198</v>
      </c>
      <c r="U132" s="206">
        <f t="shared" si="12"/>
        <v>392.72634627619288</v>
      </c>
      <c r="V132" s="206">
        <f t="shared" si="12"/>
        <v>1138.3971789627294</v>
      </c>
      <c r="W132" s="206">
        <f t="shared" si="12"/>
        <v>2541.5134318822775</v>
      </c>
    </row>
    <row r="133" spans="1:23" ht="12" customHeight="1" x14ac:dyDescent="0.25">
      <c r="A133" s="14" t="s">
        <v>45</v>
      </c>
      <c r="B133" s="206" t="str">
        <f t="shared" ref="B133:W133" si="13">IF(B60=0,"",B60/B8*1000)</f>
        <v/>
      </c>
      <c r="C133" s="206" t="str">
        <f t="shared" si="13"/>
        <v/>
      </c>
      <c r="D133" s="206" t="str">
        <f t="shared" si="13"/>
        <v/>
      </c>
      <c r="E133" s="206" t="str">
        <f t="shared" si="13"/>
        <v/>
      </c>
      <c r="F133" s="206" t="str">
        <f t="shared" si="13"/>
        <v/>
      </c>
      <c r="G133" s="206" t="str">
        <f t="shared" si="13"/>
        <v/>
      </c>
      <c r="H133" s="206" t="str">
        <f t="shared" si="13"/>
        <v/>
      </c>
      <c r="I133" s="206" t="str">
        <f t="shared" si="13"/>
        <v/>
      </c>
      <c r="J133" s="206" t="str">
        <f t="shared" si="13"/>
        <v/>
      </c>
      <c r="K133" s="206" t="str">
        <f t="shared" si="13"/>
        <v/>
      </c>
      <c r="L133" s="206" t="str">
        <f t="shared" si="13"/>
        <v/>
      </c>
      <c r="M133" s="206" t="str">
        <f t="shared" si="13"/>
        <v/>
      </c>
      <c r="N133" s="206" t="str">
        <f t="shared" si="13"/>
        <v/>
      </c>
      <c r="O133" s="206" t="str">
        <f t="shared" si="13"/>
        <v/>
      </c>
      <c r="P133" s="206">
        <f t="shared" si="13"/>
        <v>524.88663418268209</v>
      </c>
      <c r="Q133" s="206">
        <f t="shared" si="13"/>
        <v>1932.9142291844526</v>
      </c>
      <c r="R133" s="206">
        <f t="shared" si="13"/>
        <v>342.68701849080645</v>
      </c>
      <c r="S133" s="206">
        <f t="shared" si="13"/>
        <v>250.900380558092</v>
      </c>
      <c r="T133" s="206">
        <f t="shared" si="13"/>
        <v>305.64228095637122</v>
      </c>
      <c r="U133" s="206">
        <f t="shared" si="13"/>
        <v>277.61339944579242</v>
      </c>
      <c r="V133" s="206">
        <f t="shared" si="13"/>
        <v>320.92893694444928</v>
      </c>
      <c r="W133" s="206">
        <f t="shared" si="13"/>
        <v>617.10605441648158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310.13123774431466</v>
      </c>
      <c r="C134" s="207">
        <f t="shared" si="14"/>
        <v>290.64353802923949</v>
      </c>
      <c r="D134" s="207">
        <f t="shared" si="14"/>
        <v>303.67630752361083</v>
      </c>
      <c r="E134" s="207">
        <f t="shared" si="14"/>
        <v>393.45812707527466</v>
      </c>
      <c r="F134" s="207">
        <f t="shared" si="14"/>
        <v>508.9241004049648</v>
      </c>
      <c r="G134" s="207">
        <f t="shared" si="14"/>
        <v>411.94200028897325</v>
      </c>
      <c r="H134" s="207">
        <f t="shared" si="14"/>
        <v>624.58951192644236</v>
      </c>
      <c r="I134" s="207">
        <f t="shared" si="14"/>
        <v>573.69943673681666</v>
      </c>
      <c r="J134" s="207">
        <f t="shared" si="14"/>
        <v>423.2863955911123</v>
      </c>
      <c r="K134" s="207">
        <f t="shared" si="14"/>
        <v>480.42174736082978</v>
      </c>
      <c r="L134" s="207">
        <f t="shared" si="14"/>
        <v>386.4669444991784</v>
      </c>
      <c r="M134" s="207">
        <f t="shared" si="14"/>
        <v>363.86538599195916</v>
      </c>
      <c r="N134" s="207">
        <f t="shared" si="14"/>
        <v>231.32928561280013</v>
      </c>
      <c r="O134" s="207">
        <f t="shared" si="14"/>
        <v>247.74823590970729</v>
      </c>
      <c r="P134" s="207">
        <f t="shared" si="14"/>
        <v>239.61550215570026</v>
      </c>
      <c r="Q134" s="207">
        <f t="shared" si="14"/>
        <v>253.22674267335049</v>
      </c>
      <c r="R134" s="207">
        <f t="shared" si="14"/>
        <v>260.5260192988888</v>
      </c>
      <c r="S134" s="207">
        <f t="shared" si="14"/>
        <v>306.20095284642764</v>
      </c>
      <c r="T134" s="207">
        <f t="shared" si="14"/>
        <v>297.46894603967371</v>
      </c>
      <c r="U134" s="207">
        <f t="shared" si="14"/>
        <v>308.0058407983334</v>
      </c>
      <c r="V134" s="207">
        <f t="shared" si="14"/>
        <v>280.75852860233556</v>
      </c>
      <c r="W134" s="207">
        <f t="shared" si="14"/>
        <v>241.90836974535941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1485.8853043284557</v>
      </c>
      <c r="C135" s="206">
        <f t="shared" si="15"/>
        <v>1437.2342601356765</v>
      </c>
      <c r="D135" s="206">
        <f t="shared" si="15"/>
        <v>1463.7620320649619</v>
      </c>
      <c r="E135" s="206">
        <f t="shared" si="15"/>
        <v>1736.1608517231887</v>
      </c>
      <c r="F135" s="206">
        <f t="shared" si="15"/>
        <v>1851.2437350651712</v>
      </c>
      <c r="G135" s="206">
        <f t="shared" si="15"/>
        <v>1511.292241873351</v>
      </c>
      <c r="H135" s="206">
        <f t="shared" si="15"/>
        <v>1671.4201522917203</v>
      </c>
      <c r="I135" s="206">
        <f t="shared" si="15"/>
        <v>1676.7890798618098</v>
      </c>
      <c r="J135" s="206">
        <f t="shared" si="15"/>
        <v>1547.2181604768264</v>
      </c>
      <c r="K135" s="206">
        <f t="shared" si="15"/>
        <v>1289.6275046418461</v>
      </c>
      <c r="L135" s="206">
        <f t="shared" si="15"/>
        <v>1329.809283891326</v>
      </c>
      <c r="M135" s="206">
        <f t="shared" si="15"/>
        <v>1523.6089371234195</v>
      </c>
      <c r="N135" s="206">
        <f t="shared" si="15"/>
        <v>2354.6346960411815</v>
      </c>
      <c r="O135" s="206">
        <f t="shared" si="15"/>
        <v>2933.8110084982081</v>
      </c>
      <c r="P135" s="206">
        <f t="shared" si="15"/>
        <v>4908.1508113654527</v>
      </c>
      <c r="Q135" s="206">
        <f t="shared" si="15"/>
        <v>2537.5452453266457</v>
      </c>
      <c r="R135" s="206">
        <f t="shared" si="15"/>
        <v>2004.7181306569216</v>
      </c>
      <c r="S135" s="206">
        <f t="shared" si="15"/>
        <v>2482.3222485602269</v>
      </c>
      <c r="T135" s="206">
        <f t="shared" si="15"/>
        <v>15130.080855439868</v>
      </c>
      <c r="U135" s="206">
        <f t="shared" si="15"/>
        <v>1825.6018987210412</v>
      </c>
      <c r="V135" s="206">
        <f t="shared" si="15"/>
        <v>2239.2754466752626</v>
      </c>
      <c r="W135" s="206">
        <f t="shared" si="15"/>
        <v>2336.7714706985257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528.04123823639054</v>
      </c>
      <c r="C136" s="206">
        <f t="shared" si="16"/>
        <v>481.9463308529746</v>
      </c>
      <c r="D136" s="206">
        <f t="shared" si="16"/>
        <v>509.84093693434727</v>
      </c>
      <c r="E136" s="206">
        <f t="shared" si="16"/>
        <v>765.87829472555393</v>
      </c>
      <c r="F136" s="206">
        <f t="shared" si="16"/>
        <v>1062.0078498772714</v>
      </c>
      <c r="G136" s="206">
        <f t="shared" si="16"/>
        <v>711.26397288357498</v>
      </c>
      <c r="H136" s="206">
        <f t="shared" si="16"/>
        <v>1211.4328774844334</v>
      </c>
      <c r="I136" s="206">
        <f t="shared" si="16"/>
        <v>1044.952651382245</v>
      </c>
      <c r="J136" s="206">
        <f t="shared" si="16"/>
        <v>781.57167026110335</v>
      </c>
      <c r="K136" s="206">
        <f t="shared" si="16"/>
        <v>1007.0292027177834</v>
      </c>
      <c r="L136" s="206">
        <f t="shared" si="16"/>
        <v>742.24733770555179</v>
      </c>
      <c r="M136" s="206">
        <f t="shared" si="16"/>
        <v>594.99662580301094</v>
      </c>
      <c r="N136" s="206">
        <f t="shared" si="16"/>
        <v>266.48140413105284</v>
      </c>
      <c r="O136" s="206">
        <f t="shared" si="16"/>
        <v>269.56908417551682</v>
      </c>
      <c r="P136" s="206">
        <f t="shared" si="16"/>
        <v>333.71196406178956</v>
      </c>
      <c r="Q136" s="206">
        <f t="shared" si="16"/>
        <v>350.2343761019614</v>
      </c>
      <c r="R136" s="206">
        <f t="shared" si="16"/>
        <v>396.15244793854703</v>
      </c>
      <c r="S136" s="206">
        <f t="shared" si="16"/>
        <v>535.91034410010036</v>
      </c>
      <c r="T136" s="206">
        <f t="shared" si="16"/>
        <v>555.59412878174373</v>
      </c>
      <c r="U136" s="206">
        <f t="shared" si="16"/>
        <v>424.32498633105877</v>
      </c>
      <c r="V136" s="206">
        <f t="shared" si="16"/>
        <v>289.7323358384001</v>
      </c>
      <c r="W136" s="206">
        <f t="shared" si="16"/>
        <v>248.1539170463295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71.365707110851034</v>
      </c>
      <c r="C137" s="206">
        <f t="shared" si="17"/>
        <v>71.365707110851048</v>
      </c>
      <c r="D137" s="206">
        <f t="shared" si="17"/>
        <v>71.365707110851062</v>
      </c>
      <c r="E137" s="206">
        <f t="shared" si="17"/>
        <v>71.365707110851048</v>
      </c>
      <c r="F137" s="206">
        <f t="shared" si="17"/>
        <v>71.365707110851048</v>
      </c>
      <c r="G137" s="206">
        <f t="shared" si="17"/>
        <v>71.365707110851019</v>
      </c>
      <c r="H137" s="206">
        <f t="shared" si="17"/>
        <v>71.365707110851019</v>
      </c>
      <c r="I137" s="206">
        <f t="shared" si="17"/>
        <v>71.365707110851091</v>
      </c>
      <c r="J137" s="206">
        <f t="shared" si="17"/>
        <v>71.365707110851076</v>
      </c>
      <c r="K137" s="206">
        <f t="shared" si="17"/>
        <v>71.365707110851048</v>
      </c>
      <c r="L137" s="206">
        <f t="shared" si="17"/>
        <v>71.365707110851062</v>
      </c>
      <c r="M137" s="206">
        <f t="shared" si="17"/>
        <v>71.365707110851034</v>
      </c>
      <c r="N137" s="206">
        <f t="shared" si="17"/>
        <v>71.365707110851048</v>
      </c>
      <c r="O137" s="206">
        <f t="shared" si="17"/>
        <v>71.365707110851062</v>
      </c>
      <c r="P137" s="206">
        <f t="shared" si="17"/>
        <v>71.365707110851034</v>
      </c>
      <c r="Q137" s="206">
        <f t="shared" si="17"/>
        <v>89.449506145070998</v>
      </c>
      <c r="R137" s="206">
        <f t="shared" si="17"/>
        <v>97.442464078363585</v>
      </c>
      <c r="S137" s="206">
        <f t="shared" si="17"/>
        <v>111.11352924526852</v>
      </c>
      <c r="T137" s="206">
        <f t="shared" si="17"/>
        <v>122.60156232775537</v>
      </c>
      <c r="U137" s="206">
        <f t="shared" si="17"/>
        <v>74.365125275518665</v>
      </c>
      <c r="V137" s="206">
        <f t="shared" si="17"/>
        <v>51.78243916300724</v>
      </c>
      <c r="W137" s="206">
        <f t="shared" si="17"/>
        <v>51.782439163007204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1212.1556447088556</v>
      </c>
      <c r="C138" s="207">
        <f t="shared" si="18"/>
        <v>1330.9573576628375</v>
      </c>
      <c r="D138" s="207">
        <f t="shared" si="18"/>
        <v>1130.2971798753867</v>
      </c>
      <c r="E138" s="207">
        <f t="shared" si="18"/>
        <v>1016.0861282594134</v>
      </c>
      <c r="F138" s="207">
        <f t="shared" si="18"/>
        <v>1040.5747486773266</v>
      </c>
      <c r="G138" s="207">
        <f t="shared" si="18"/>
        <v>1118.2638412803276</v>
      </c>
      <c r="H138" s="207">
        <f t="shared" si="18"/>
        <v>1044.6647828561925</v>
      </c>
      <c r="I138" s="207">
        <f t="shared" si="18"/>
        <v>1008.1787142832501</v>
      </c>
      <c r="J138" s="207">
        <f t="shared" si="18"/>
        <v>1034.7760691364429</v>
      </c>
      <c r="K138" s="207">
        <f t="shared" si="18"/>
        <v>1008.3599949442752</v>
      </c>
      <c r="L138" s="207">
        <f t="shared" si="18"/>
        <v>1304.0787634445833</v>
      </c>
      <c r="M138" s="207">
        <f t="shared" si="18"/>
        <v>1168.0956281710162</v>
      </c>
      <c r="N138" s="207">
        <f t="shared" si="18"/>
        <v>1108.3561360072838</v>
      </c>
      <c r="O138" s="207">
        <f t="shared" si="18"/>
        <v>1179.6706568856182</v>
      </c>
      <c r="P138" s="207">
        <f t="shared" si="18"/>
        <v>1121.5729326329958</v>
      </c>
      <c r="Q138" s="207">
        <f t="shared" si="18"/>
        <v>1068.2468822278654</v>
      </c>
      <c r="R138" s="207">
        <f t="shared" si="18"/>
        <v>938.54396976925568</v>
      </c>
      <c r="S138" s="207">
        <f t="shared" si="18"/>
        <v>1094.5163659590755</v>
      </c>
      <c r="T138" s="207">
        <f t="shared" si="18"/>
        <v>1063.7836585966249</v>
      </c>
      <c r="U138" s="207">
        <f t="shared" si="18"/>
        <v>1094.1243043320744</v>
      </c>
      <c r="V138" s="207">
        <f t="shared" si="18"/>
        <v>924.64065849763313</v>
      </c>
      <c r="W138" s="207">
        <f t="shared" si="18"/>
        <v>949.82339780212044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1241.7347130104322</v>
      </c>
      <c r="C139" s="206">
        <f t="shared" si="19"/>
        <v>1353.0869459231967</v>
      </c>
      <c r="D139" s="206">
        <f t="shared" si="19"/>
        <v>1151.1323717371361</v>
      </c>
      <c r="E139" s="206">
        <f t="shared" si="19"/>
        <v>1065.0263771989748</v>
      </c>
      <c r="F139" s="206">
        <f t="shared" si="19"/>
        <v>1059.9411752733865</v>
      </c>
      <c r="G139" s="206">
        <f t="shared" si="19"/>
        <v>1133.680849278308</v>
      </c>
      <c r="H139" s="206">
        <f t="shared" si="19"/>
        <v>1043.4906796680978</v>
      </c>
      <c r="I139" s="206">
        <f t="shared" si="19"/>
        <v>986.71866834075047</v>
      </c>
      <c r="J139" s="206">
        <f t="shared" si="19"/>
        <v>1051.8004062310122</v>
      </c>
      <c r="K139" s="206">
        <f t="shared" si="19"/>
        <v>1044.0922929812323</v>
      </c>
      <c r="L139" s="206">
        <f t="shared" si="19"/>
        <v>1459.0314086032192</v>
      </c>
      <c r="M139" s="206">
        <f t="shared" si="19"/>
        <v>1431.1244000681929</v>
      </c>
      <c r="N139" s="206">
        <f t="shared" si="19"/>
        <v>1345.5592781370883</v>
      </c>
      <c r="O139" s="206">
        <f t="shared" si="19"/>
        <v>1563.4056217969955</v>
      </c>
      <c r="P139" s="206">
        <f t="shared" si="19"/>
        <v>1477.6454682552162</v>
      </c>
      <c r="Q139" s="206">
        <f t="shared" si="19"/>
        <v>1227.18818776747</v>
      </c>
      <c r="R139" s="206">
        <f t="shared" si="19"/>
        <v>1189.7955539610878</v>
      </c>
      <c r="S139" s="206">
        <f t="shared" si="19"/>
        <v>1262.5335807505508</v>
      </c>
      <c r="T139" s="206">
        <f t="shared" si="19"/>
        <v>1423.6665019342906</v>
      </c>
      <c r="U139" s="206">
        <f t="shared" si="19"/>
        <v>1487.6727730976254</v>
      </c>
      <c r="V139" s="206">
        <f t="shared" si="19"/>
        <v>1167.792231223629</v>
      </c>
      <c r="W139" s="206">
        <f t="shared" si="19"/>
        <v>1218.4306727915859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1884.0969113924909</v>
      </c>
      <c r="C140" s="206">
        <f t="shared" si="20"/>
        <v>1965.8300669252474</v>
      </c>
      <c r="D140" s="206">
        <f t="shared" si="20"/>
        <v>1712.2179627056059</v>
      </c>
      <c r="E140" s="206">
        <f t="shared" si="20"/>
        <v>1646.7811448554864</v>
      </c>
      <c r="F140" s="206">
        <f t="shared" si="20"/>
        <v>1542.0989407506288</v>
      </c>
      <c r="G140" s="206">
        <f t="shared" si="20"/>
        <v>1610.8447521135552</v>
      </c>
      <c r="H140" s="206">
        <f t="shared" si="20"/>
        <v>1473.3957676107698</v>
      </c>
      <c r="I140" s="206">
        <f t="shared" si="20"/>
        <v>1372.4142337032451</v>
      </c>
      <c r="J140" s="206">
        <f t="shared" si="20"/>
        <v>1462.9355811760133</v>
      </c>
      <c r="K140" s="206">
        <f t="shared" si="20"/>
        <v>1450.9850475677868</v>
      </c>
      <c r="L140" s="206">
        <f t="shared" si="20"/>
        <v>1649.7587634247554</v>
      </c>
      <c r="M140" s="206">
        <f t="shared" si="20"/>
        <v>1403.5572583962387</v>
      </c>
      <c r="N140" s="206">
        <f t="shared" si="20"/>
        <v>1413.8662784879859</v>
      </c>
      <c r="O140" s="206">
        <f t="shared" si="20"/>
        <v>1291.1137153021753</v>
      </c>
      <c r="P140" s="206">
        <f t="shared" si="20"/>
        <v>1224.2541362886868</v>
      </c>
      <c r="Q140" s="206">
        <f t="shared" si="20"/>
        <v>1383.8292741990392</v>
      </c>
      <c r="R140" s="206">
        <f t="shared" si="20"/>
        <v>1082.3390375572667</v>
      </c>
      <c r="S140" s="206">
        <f t="shared" si="20"/>
        <v>1560.922029731405</v>
      </c>
      <c r="T140" s="206">
        <f t="shared" si="20"/>
        <v>1171.9578646635534</v>
      </c>
      <c r="U140" s="206">
        <f t="shared" si="20"/>
        <v>1213.2837179079856</v>
      </c>
      <c r="V140" s="206">
        <f t="shared" si="20"/>
        <v>1011.0185722018812</v>
      </c>
      <c r="W140" s="206">
        <f t="shared" si="20"/>
        <v>999.07024307444567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258.75782077353665</v>
      </c>
      <c r="C141" s="206">
        <f t="shared" si="21"/>
        <v>284.18059055958605</v>
      </c>
      <c r="D141" s="206">
        <f t="shared" si="21"/>
        <v>245.67517604640966</v>
      </c>
      <c r="E141" s="206">
        <f t="shared" si="21"/>
        <v>231.92079767508301</v>
      </c>
      <c r="F141" s="206">
        <f t="shared" si="21"/>
        <v>227.17621333970155</v>
      </c>
      <c r="G141" s="206">
        <f t="shared" si="21"/>
        <v>243.25436829961555</v>
      </c>
      <c r="H141" s="206">
        <f t="shared" si="21"/>
        <v>224.1315242282682</v>
      </c>
      <c r="I141" s="206">
        <f t="shared" si="21"/>
        <v>210.93765636155453</v>
      </c>
      <c r="J141" s="206">
        <f t="shared" si="21"/>
        <v>217.59501615205269</v>
      </c>
      <c r="K141" s="206">
        <f t="shared" si="21"/>
        <v>250.59362869096469</v>
      </c>
      <c r="L141" s="206">
        <f t="shared" si="21"/>
        <v>329.6696262910221</v>
      </c>
      <c r="M141" s="206">
        <f t="shared" si="21"/>
        <v>280.42288822772986</v>
      </c>
      <c r="N141" s="206">
        <f t="shared" si="21"/>
        <v>263.12849345169371</v>
      </c>
      <c r="O141" s="206">
        <f t="shared" si="21"/>
        <v>271.65008816964553</v>
      </c>
      <c r="P141" s="206">
        <f t="shared" si="21"/>
        <v>268.54513979223475</v>
      </c>
      <c r="Q141" s="206">
        <f t="shared" si="21"/>
        <v>272.47256551337449</v>
      </c>
      <c r="R141" s="206">
        <f t="shared" si="21"/>
        <v>235.30440949290551</v>
      </c>
      <c r="S141" s="206">
        <f t="shared" si="21"/>
        <v>232.46169653982173</v>
      </c>
      <c r="T141" s="206">
        <f t="shared" si="21"/>
        <v>250.29974151244838</v>
      </c>
      <c r="U141" s="206">
        <f t="shared" si="21"/>
        <v>233.77962581928347</v>
      </c>
      <c r="V141" s="206">
        <f t="shared" si="21"/>
        <v>215.92891558350755</v>
      </c>
      <c r="W141" s="206">
        <f t="shared" si="21"/>
        <v>217.77419376313293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254.25154105897298</v>
      </c>
      <c r="C142" s="207">
        <f t="shared" si="22"/>
        <v>256.81452592675123</v>
      </c>
      <c r="D142" s="207">
        <f t="shared" si="22"/>
        <v>282.03415389093811</v>
      </c>
      <c r="E142" s="207">
        <f t="shared" si="22"/>
        <v>279.35883613382725</v>
      </c>
      <c r="F142" s="207">
        <f t="shared" si="22"/>
        <v>317.08373201564081</v>
      </c>
      <c r="G142" s="207">
        <f t="shared" si="22"/>
        <v>321.68249347042399</v>
      </c>
      <c r="H142" s="207">
        <f t="shared" si="22"/>
        <v>349.68587787728615</v>
      </c>
      <c r="I142" s="207">
        <f t="shared" si="22"/>
        <v>302.03252753419599</v>
      </c>
      <c r="J142" s="207">
        <f t="shared" si="22"/>
        <v>263.34177212665219</v>
      </c>
      <c r="K142" s="207">
        <f t="shared" si="22"/>
        <v>322.87737477042663</v>
      </c>
      <c r="L142" s="207">
        <f t="shared" si="22"/>
        <v>369.00155209965999</v>
      </c>
      <c r="M142" s="207">
        <f t="shared" si="22"/>
        <v>332.96567372067324</v>
      </c>
      <c r="N142" s="207">
        <f t="shared" si="22"/>
        <v>335.64073948443661</v>
      </c>
      <c r="O142" s="207">
        <f t="shared" si="22"/>
        <v>234.15554037390086</v>
      </c>
      <c r="P142" s="207">
        <f t="shared" si="22"/>
        <v>207.25471287013008</v>
      </c>
      <c r="Q142" s="207">
        <f t="shared" si="22"/>
        <v>204.28270242317231</v>
      </c>
      <c r="R142" s="207">
        <f t="shared" si="22"/>
        <v>272.1315061008504</v>
      </c>
      <c r="S142" s="207">
        <f t="shared" si="22"/>
        <v>246.9049334136935</v>
      </c>
      <c r="T142" s="207">
        <f t="shared" si="22"/>
        <v>233.78195930214133</v>
      </c>
      <c r="U142" s="207">
        <f t="shared" si="22"/>
        <v>213.11564758619014</v>
      </c>
      <c r="V142" s="207">
        <f t="shared" si="22"/>
        <v>227.52453010245</v>
      </c>
      <c r="W142" s="207">
        <f t="shared" si="22"/>
        <v>185.01445650315654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1340.4143859058818</v>
      </c>
      <c r="C143" s="206">
        <f t="shared" si="23"/>
        <v>1442.2025181423851</v>
      </c>
      <c r="D143" s="206">
        <f t="shared" si="23"/>
        <v>1591.3793528449266</v>
      </c>
      <c r="E143" s="206">
        <f t="shared" si="23"/>
        <v>1799.6819172172268</v>
      </c>
      <c r="F143" s="206">
        <f t="shared" si="23"/>
        <v>2035.4001523292191</v>
      </c>
      <c r="G143" s="206">
        <f t="shared" si="23"/>
        <v>2330.8341136025692</v>
      </c>
      <c r="H143" s="206">
        <f t="shared" si="23"/>
        <v>2656.5646164856112</v>
      </c>
      <c r="I143" s="206">
        <f t="shared" si="23"/>
        <v>2323.9891202515914</v>
      </c>
      <c r="J143" s="206">
        <f t="shared" si="23"/>
        <v>2060.3661089714255</v>
      </c>
      <c r="K143" s="206">
        <f t="shared" si="23"/>
        <v>2899.9921270982845</v>
      </c>
      <c r="L143" s="206">
        <f t="shared" si="23"/>
        <v>3491.6993389427384</v>
      </c>
      <c r="M143" s="206">
        <f t="shared" si="23"/>
        <v>3084.9729459892087</v>
      </c>
      <c r="N143" s="206">
        <f t="shared" si="23"/>
        <v>3035.2334078915919</v>
      </c>
      <c r="O143" s="206">
        <f t="shared" si="23"/>
        <v>2056.5921219280726</v>
      </c>
      <c r="P143" s="206">
        <f t="shared" si="23"/>
        <v>1710.1630709933636</v>
      </c>
      <c r="Q143" s="206">
        <f t="shared" si="23"/>
        <v>1714.1052749765461</v>
      </c>
      <c r="R143" s="206">
        <f t="shared" si="23"/>
        <v>2190.6535779909414</v>
      </c>
      <c r="S143" s="206">
        <f t="shared" si="23"/>
        <v>2227.8247511694699</v>
      </c>
      <c r="T143" s="206">
        <f t="shared" si="23"/>
        <v>1943.3782693094099</v>
      </c>
      <c r="U143" s="206">
        <f t="shared" si="23"/>
        <v>1729.3090415122865</v>
      </c>
      <c r="V143" s="206">
        <f t="shared" si="23"/>
        <v>1657.653343773522</v>
      </c>
      <c r="W143" s="206">
        <f t="shared" si="23"/>
        <v>1117.2780196046633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343.71232252100634</v>
      </c>
      <c r="C144" s="206">
        <f t="shared" si="24"/>
        <v>353.19482018933144</v>
      </c>
      <c r="D144" s="206">
        <f t="shared" si="24"/>
        <v>406.48991253066441</v>
      </c>
      <c r="E144" s="206">
        <f t="shared" si="24"/>
        <v>443.79740683231455</v>
      </c>
      <c r="F144" s="206">
        <f t="shared" si="24"/>
        <v>507.91613177433538</v>
      </c>
      <c r="G144" s="206">
        <f t="shared" si="24"/>
        <v>519.11818044041615</v>
      </c>
      <c r="H144" s="206">
        <f t="shared" si="24"/>
        <v>596.74546462752653</v>
      </c>
      <c r="I144" s="206">
        <f t="shared" si="24"/>
        <v>503.76361453865314</v>
      </c>
      <c r="J144" s="206">
        <f t="shared" si="24"/>
        <v>434.86726092129027</v>
      </c>
      <c r="K144" s="206">
        <f t="shared" si="24"/>
        <v>625.76742108370399</v>
      </c>
      <c r="L144" s="206">
        <f t="shared" si="24"/>
        <v>744.07102934509908</v>
      </c>
      <c r="M144" s="206">
        <f t="shared" si="24"/>
        <v>676.34696112906431</v>
      </c>
      <c r="N144" s="206">
        <f t="shared" si="24"/>
        <v>682.04309907099241</v>
      </c>
      <c r="O144" s="206">
        <f t="shared" si="24"/>
        <v>440.90730845123068</v>
      </c>
      <c r="P144" s="206">
        <f t="shared" si="24"/>
        <v>374.65918214100594</v>
      </c>
      <c r="Q144" s="206">
        <f t="shared" si="24"/>
        <v>356.48203874903442</v>
      </c>
      <c r="R144" s="206">
        <f t="shared" si="24"/>
        <v>505.65994648649269</v>
      </c>
      <c r="S144" s="206">
        <f t="shared" si="24"/>
        <v>463.56793730158512</v>
      </c>
      <c r="T144" s="206">
        <f t="shared" si="24"/>
        <v>415.90625015445568</v>
      </c>
      <c r="U144" s="206">
        <f t="shared" si="24"/>
        <v>376.64084000459673</v>
      </c>
      <c r="V144" s="206">
        <f t="shared" si="24"/>
        <v>374.88960886964566</v>
      </c>
      <c r="W144" s="206">
        <f t="shared" si="24"/>
        <v>247.66297548020447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88.306196318441494</v>
      </c>
      <c r="C145" s="206">
        <f t="shared" si="25"/>
        <v>88.306196318441565</v>
      </c>
      <c r="D145" s="206">
        <f t="shared" si="25"/>
        <v>88.306196318441536</v>
      </c>
      <c r="E145" s="206">
        <f t="shared" si="25"/>
        <v>88.306196318441536</v>
      </c>
      <c r="F145" s="206">
        <f t="shared" si="25"/>
        <v>88.30619631844155</v>
      </c>
      <c r="G145" s="206">
        <f t="shared" si="25"/>
        <v>88.306196318441508</v>
      </c>
      <c r="H145" s="206">
        <f t="shared" si="25"/>
        <v>88.306196318441508</v>
      </c>
      <c r="I145" s="206">
        <f t="shared" si="25"/>
        <v>88.306196318441522</v>
      </c>
      <c r="J145" s="206">
        <f t="shared" si="25"/>
        <v>88.30619631844155</v>
      </c>
      <c r="K145" s="206">
        <f t="shared" si="25"/>
        <v>88.30619631844155</v>
      </c>
      <c r="L145" s="206">
        <f t="shared" si="25"/>
        <v>88.306196318441508</v>
      </c>
      <c r="M145" s="206">
        <f t="shared" si="25"/>
        <v>88.306196318441565</v>
      </c>
      <c r="N145" s="206">
        <f t="shared" si="25"/>
        <v>88.306196318441579</v>
      </c>
      <c r="O145" s="206">
        <f t="shared" si="25"/>
        <v>88.306196318441508</v>
      </c>
      <c r="P145" s="206">
        <f t="shared" si="25"/>
        <v>88.306196318441565</v>
      </c>
      <c r="Q145" s="206">
        <f t="shared" si="25"/>
        <v>98.046966741613332</v>
      </c>
      <c r="R145" s="206">
        <f t="shared" si="25"/>
        <v>100.46950243688927</v>
      </c>
      <c r="S145" s="206">
        <f t="shared" si="25"/>
        <v>107.70961671931396</v>
      </c>
      <c r="T145" s="206">
        <f t="shared" si="25"/>
        <v>98.524296162221162</v>
      </c>
      <c r="U145" s="206">
        <f t="shared" si="25"/>
        <v>84.313511539923269</v>
      </c>
      <c r="V145" s="206">
        <f t="shared" si="25"/>
        <v>85.970273174880859</v>
      </c>
      <c r="W145" s="206">
        <f t="shared" si="25"/>
        <v>85.970273174880873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150.81794857243449</v>
      </c>
      <c r="C146" s="208">
        <f t="shared" si="26"/>
        <v>167.71760311657033</v>
      </c>
      <c r="D146" s="208">
        <f t="shared" si="26"/>
        <v>168.02999777176558</v>
      </c>
      <c r="E146" s="208">
        <f t="shared" si="26"/>
        <v>160.92682770242033</v>
      </c>
      <c r="F146" s="208">
        <f t="shared" si="26"/>
        <v>158.03994951358337</v>
      </c>
      <c r="G146" s="208">
        <f t="shared" si="26"/>
        <v>163.75583084395794</v>
      </c>
      <c r="H146" s="208">
        <f t="shared" si="26"/>
        <v>162.43680348933827</v>
      </c>
      <c r="I146" s="208">
        <f t="shared" si="26"/>
        <v>155.90716095551741</v>
      </c>
      <c r="J146" s="208">
        <f t="shared" si="26"/>
        <v>183.33589495910309</v>
      </c>
      <c r="K146" s="208">
        <f t="shared" si="26"/>
        <v>155.64568680527023</v>
      </c>
      <c r="L146" s="208">
        <f t="shared" si="26"/>
        <v>160.94805128969196</v>
      </c>
      <c r="M146" s="208">
        <f t="shared" si="26"/>
        <v>150.35152384015842</v>
      </c>
      <c r="N146" s="208">
        <f t="shared" si="26"/>
        <v>141.12771707945416</v>
      </c>
      <c r="O146" s="208">
        <f t="shared" si="26"/>
        <v>133.54890266752707</v>
      </c>
      <c r="P146" s="208">
        <f t="shared" si="26"/>
        <v>143.70689038525288</v>
      </c>
      <c r="Q146" s="208">
        <f t="shared" si="26"/>
        <v>136.46353670247558</v>
      </c>
      <c r="R146" s="208">
        <f t="shared" si="26"/>
        <v>140.96725756479819</v>
      </c>
      <c r="S146" s="208">
        <f t="shared" si="26"/>
        <v>134.29934356078729</v>
      </c>
      <c r="T146" s="208">
        <f t="shared" si="26"/>
        <v>131.23390889499322</v>
      </c>
      <c r="U146" s="208">
        <f t="shared" si="26"/>
        <v>131.58881325615596</v>
      </c>
      <c r="V146" s="208">
        <f t="shared" si="26"/>
        <v>142.87745750028887</v>
      </c>
      <c r="W146" s="208">
        <f t="shared" si="26"/>
        <v>133.64452940442345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68.750876652944754</v>
      </c>
      <c r="C147" s="206">
        <f t="shared" si="27"/>
        <v>82.997517687604173</v>
      </c>
      <c r="D147" s="206">
        <f t="shared" si="27"/>
        <v>80.206628083235628</v>
      </c>
      <c r="E147" s="206">
        <f t="shared" si="27"/>
        <v>80.781079633374517</v>
      </c>
      <c r="F147" s="206">
        <f t="shared" si="27"/>
        <v>74.943093832583813</v>
      </c>
      <c r="G147" s="206">
        <f t="shared" si="27"/>
        <v>105.23061680797092</v>
      </c>
      <c r="H147" s="206">
        <f t="shared" si="27"/>
        <v>99.796475336100158</v>
      </c>
      <c r="I147" s="206">
        <f t="shared" si="27"/>
        <v>116.35039807750218</v>
      </c>
      <c r="J147" s="206">
        <f t="shared" si="27"/>
        <v>69.120996496451554</v>
      </c>
      <c r="K147" s="206">
        <f t="shared" si="27"/>
        <v>71.177986527089928</v>
      </c>
      <c r="L147" s="206">
        <f t="shared" si="27"/>
        <v>60.790280247349315</v>
      </c>
      <c r="M147" s="206">
        <f t="shared" si="27"/>
        <v>72.749453023436558</v>
      </c>
      <c r="N147" s="206">
        <f t="shared" si="27"/>
        <v>78.146188757608073</v>
      </c>
      <c r="O147" s="206">
        <f t="shared" si="27"/>
        <v>147.55951857450137</v>
      </c>
      <c r="P147" s="206">
        <f t="shared" si="27"/>
        <v>82.225100802912365</v>
      </c>
      <c r="Q147" s="206">
        <f t="shared" si="27"/>
        <v>100.73699009137439</v>
      </c>
      <c r="R147" s="206">
        <f t="shared" si="27"/>
        <v>82.881481300977143</v>
      </c>
      <c r="S147" s="206">
        <f t="shared" si="27"/>
        <v>88.806541140961997</v>
      </c>
      <c r="T147" s="206">
        <f t="shared" si="27"/>
        <v>107.00380907411706</v>
      </c>
      <c r="U147" s="206">
        <f t="shared" si="27"/>
        <v>39.610697654388545</v>
      </c>
      <c r="V147" s="206">
        <f t="shared" si="27"/>
        <v>63.485717335652282</v>
      </c>
      <c r="W147" s="206">
        <f t="shared" si="27"/>
        <v>58.041697930824064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37.580553554635017</v>
      </c>
      <c r="C148" s="206">
        <f t="shared" si="28"/>
        <v>30.662177127225792</v>
      </c>
      <c r="D148" s="206">
        <f t="shared" si="28"/>
        <v>26.029043947272815</v>
      </c>
      <c r="E148" s="206">
        <f t="shared" si="28"/>
        <v>30.243464518360462</v>
      </c>
      <c r="F148" s="206">
        <f t="shared" si="28"/>
        <v>36.275228212626125</v>
      </c>
      <c r="G148" s="206">
        <f t="shared" si="28"/>
        <v>37.855266736222902</v>
      </c>
      <c r="H148" s="206">
        <f t="shared" si="28"/>
        <v>36.950156245795284</v>
      </c>
      <c r="I148" s="206">
        <f t="shared" si="28"/>
        <v>37.969006477754547</v>
      </c>
      <c r="J148" s="206">
        <f t="shared" si="28"/>
        <v>38.060173667367884</v>
      </c>
      <c r="K148" s="206">
        <f t="shared" si="28"/>
        <v>39.276933652583494</v>
      </c>
      <c r="L148" s="206">
        <f t="shared" si="28"/>
        <v>45.44540066969131</v>
      </c>
      <c r="M148" s="206">
        <f t="shared" si="28"/>
        <v>46.861920396600176</v>
      </c>
      <c r="N148" s="206">
        <f t="shared" si="28"/>
        <v>48.057599200451655</v>
      </c>
      <c r="O148" s="206">
        <f t="shared" si="28"/>
        <v>47.534579368083357</v>
      </c>
      <c r="P148" s="206">
        <f t="shared" si="28"/>
        <v>53.561024958671936</v>
      </c>
      <c r="Q148" s="206">
        <f t="shared" si="28"/>
        <v>49.158189563067133</v>
      </c>
      <c r="R148" s="206">
        <f t="shared" si="28"/>
        <v>45.111140106181793</v>
      </c>
      <c r="S148" s="206">
        <f t="shared" si="28"/>
        <v>46.259485439055595</v>
      </c>
      <c r="T148" s="206">
        <f t="shared" si="28"/>
        <v>42.261025839023148</v>
      </c>
      <c r="U148" s="206">
        <f t="shared" si="28"/>
        <v>46.534915142150702</v>
      </c>
      <c r="V148" s="206">
        <f t="shared" si="28"/>
        <v>39.986379906618673</v>
      </c>
      <c r="W148" s="206">
        <f t="shared" si="28"/>
        <v>39.259820303541645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111.02710765784609</v>
      </c>
      <c r="C149" s="206">
        <f t="shared" si="29"/>
        <v>114.05016359267569</v>
      </c>
      <c r="D149" s="206">
        <f t="shared" si="29"/>
        <v>105.64303951020267</v>
      </c>
      <c r="E149" s="206">
        <f t="shared" si="29"/>
        <v>101.21897556863068</v>
      </c>
      <c r="F149" s="206">
        <f t="shared" si="29"/>
        <v>110.58713626683634</v>
      </c>
      <c r="G149" s="206">
        <f t="shared" si="29"/>
        <v>109.63363043622813</v>
      </c>
      <c r="H149" s="206">
        <f t="shared" si="29"/>
        <v>98.087105550964864</v>
      </c>
      <c r="I149" s="206">
        <f t="shared" si="29"/>
        <v>94.863405150882357</v>
      </c>
      <c r="J149" s="206">
        <f t="shared" si="29"/>
        <v>88.406941056340457</v>
      </c>
      <c r="K149" s="206">
        <f t="shared" si="29"/>
        <v>98.718372073514573</v>
      </c>
      <c r="L149" s="206">
        <f t="shared" si="29"/>
        <v>91.314281587773905</v>
      </c>
      <c r="M149" s="206">
        <f t="shared" si="29"/>
        <v>86.370948072825186</v>
      </c>
      <c r="N149" s="206">
        <f t="shared" si="29"/>
        <v>94.819624621318923</v>
      </c>
      <c r="O149" s="206">
        <f t="shared" si="29"/>
        <v>86.801486616239117</v>
      </c>
      <c r="P149" s="206">
        <f t="shared" si="29"/>
        <v>83.311139156242206</v>
      </c>
      <c r="Q149" s="206">
        <f t="shared" si="29"/>
        <v>94.021683130153676</v>
      </c>
      <c r="R149" s="206">
        <f t="shared" si="29"/>
        <v>82.033053409002648</v>
      </c>
      <c r="S149" s="206">
        <f t="shared" si="29"/>
        <v>77.448804143058538</v>
      </c>
      <c r="T149" s="206">
        <f t="shared" si="29"/>
        <v>72.914247744675379</v>
      </c>
      <c r="U149" s="206">
        <f t="shared" si="29"/>
        <v>65.914701006174354</v>
      </c>
      <c r="V149" s="206">
        <f t="shared" si="29"/>
        <v>69.723008410632531</v>
      </c>
      <c r="W149" s="206">
        <f t="shared" si="29"/>
        <v>70.636339493907357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188.49226462921709</v>
      </c>
      <c r="C150" s="206">
        <f t="shared" si="30"/>
        <v>228.86103782809363</v>
      </c>
      <c r="D150" s="206">
        <f t="shared" si="30"/>
        <v>190.64415262678446</v>
      </c>
      <c r="E150" s="206">
        <f t="shared" si="30"/>
        <v>185.304884326115</v>
      </c>
      <c r="F150" s="206">
        <f t="shared" si="30"/>
        <v>231.08161540419931</v>
      </c>
      <c r="G150" s="206">
        <f t="shared" si="30"/>
        <v>238.64938921763309</v>
      </c>
      <c r="H150" s="206">
        <f t="shared" si="30"/>
        <v>288.6638128568689</v>
      </c>
      <c r="I150" s="206">
        <f t="shared" si="30"/>
        <v>193.14260153981473</v>
      </c>
      <c r="J150" s="206">
        <f t="shared" si="30"/>
        <v>170.88491375257485</v>
      </c>
      <c r="K150" s="206">
        <f t="shared" si="30"/>
        <v>195.83360683816949</v>
      </c>
      <c r="L150" s="206">
        <f t="shared" si="30"/>
        <v>236.81754039942916</v>
      </c>
      <c r="M150" s="206">
        <f t="shared" si="30"/>
        <v>251.41794854993012</v>
      </c>
      <c r="N150" s="206">
        <f t="shared" si="30"/>
        <v>228.56467385577608</v>
      </c>
      <c r="O150" s="206">
        <f t="shared" si="30"/>
        <v>218.57548249276763</v>
      </c>
      <c r="P150" s="206">
        <f t="shared" si="30"/>
        <v>180.60911111471628</v>
      </c>
      <c r="Q150" s="206">
        <f t="shared" si="30"/>
        <v>209.56138688969969</v>
      </c>
      <c r="R150" s="206">
        <f t="shared" si="30"/>
        <v>225.76070727967766</v>
      </c>
      <c r="S150" s="206">
        <f t="shared" si="30"/>
        <v>285.69362265538803</v>
      </c>
      <c r="T150" s="206">
        <f t="shared" si="30"/>
        <v>293.02634666343062</v>
      </c>
      <c r="U150" s="206">
        <f t="shared" si="30"/>
        <v>305.1314923687035</v>
      </c>
      <c r="V150" s="206">
        <f t="shared" si="30"/>
        <v>533.95965716647186</v>
      </c>
      <c r="W150" s="206">
        <f t="shared" si="30"/>
        <v>410.43608340828399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85.876541444540081</v>
      </c>
      <c r="C151" s="209">
        <f t="shared" si="31"/>
        <v>76.832916273408628</v>
      </c>
      <c r="D151" s="209">
        <f t="shared" si="31"/>
        <v>74.001652729408107</v>
      </c>
      <c r="E151" s="209">
        <f t="shared" si="31"/>
        <v>76.03456907621856</v>
      </c>
      <c r="F151" s="209">
        <f t="shared" si="31"/>
        <v>64.019972646512983</v>
      </c>
      <c r="G151" s="209">
        <f t="shared" si="31"/>
        <v>66.741980687415207</v>
      </c>
      <c r="H151" s="209">
        <f t="shared" si="31"/>
        <v>62.695226261084407</v>
      </c>
      <c r="I151" s="209">
        <f t="shared" si="31"/>
        <v>65.589367914899611</v>
      </c>
      <c r="J151" s="209">
        <f t="shared" si="31"/>
        <v>67.509238112021194</v>
      </c>
      <c r="K151" s="209">
        <f t="shared" si="31"/>
        <v>61.810904310779556</v>
      </c>
      <c r="L151" s="209">
        <f t="shared" si="31"/>
        <v>73.074075544115715</v>
      </c>
      <c r="M151" s="209">
        <f t="shared" si="31"/>
        <v>72.243078685653145</v>
      </c>
      <c r="N151" s="209">
        <f t="shared" si="31"/>
        <v>79.361898369163697</v>
      </c>
      <c r="O151" s="209">
        <f t="shared" si="31"/>
        <v>75.749165839654765</v>
      </c>
      <c r="P151" s="209">
        <f t="shared" si="31"/>
        <v>71.831258873182975</v>
      </c>
      <c r="Q151" s="209">
        <f t="shared" si="31"/>
        <v>65.262027802287307</v>
      </c>
      <c r="R151" s="209">
        <f t="shared" si="31"/>
        <v>61.526656871792177</v>
      </c>
      <c r="S151" s="209">
        <f t="shared" si="31"/>
        <v>60.175104540867764</v>
      </c>
      <c r="T151" s="209">
        <f t="shared" si="31"/>
        <v>58.851655691189841</v>
      </c>
      <c r="U151" s="209">
        <f t="shared" si="31"/>
        <v>56.295006110191302</v>
      </c>
      <c r="V151" s="209">
        <f t="shared" si="31"/>
        <v>55.965646319691004</v>
      </c>
      <c r="W151" s="209">
        <f t="shared" si="31"/>
        <v>55.060819042751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3.8055664965288312</v>
      </c>
      <c r="C153" s="217">
        <f t="shared" si="32"/>
        <v>3.8626915915655138</v>
      </c>
      <c r="D153" s="217">
        <f t="shared" si="32"/>
        <v>3.8716676854140202</v>
      </c>
      <c r="E153" s="217">
        <f t="shared" si="32"/>
        <v>3.7966618597977111</v>
      </c>
      <c r="F153" s="217">
        <f t="shared" si="32"/>
        <v>3.9086576698081337</v>
      </c>
      <c r="G153" s="217">
        <f t="shared" si="32"/>
        <v>3.9832521579081543</v>
      </c>
      <c r="H153" s="217">
        <f t="shared" si="32"/>
        <v>3.9954728509292812</v>
      </c>
      <c r="I153" s="217">
        <f t="shared" si="32"/>
        <v>3.9820057467687304</v>
      </c>
      <c r="J153" s="217">
        <f t="shared" si="32"/>
        <v>3.9186718237416391</v>
      </c>
      <c r="K153" s="217">
        <f t="shared" si="32"/>
        <v>3.7068183317087526</v>
      </c>
      <c r="L153" s="217">
        <f t="shared" si="32"/>
        <v>3.7306504774838443</v>
      </c>
      <c r="M153" s="217">
        <f t="shared" si="32"/>
        <v>3.6726557861500817</v>
      </c>
      <c r="N153" s="217">
        <f t="shared" si="32"/>
        <v>3.6793140356325074</v>
      </c>
      <c r="O153" s="217">
        <f t="shared" si="32"/>
        <v>3.8415558677479713</v>
      </c>
      <c r="P153" s="217">
        <f t="shared" si="32"/>
        <v>3.9492888164663174</v>
      </c>
      <c r="Q153" s="217">
        <f t="shared" si="32"/>
        <v>3.8830808714383047</v>
      </c>
      <c r="R153" s="217">
        <f t="shared" si="32"/>
        <v>3.7541293006086747</v>
      </c>
      <c r="S153" s="217">
        <f t="shared" si="32"/>
        <v>3.8120828696506717</v>
      </c>
      <c r="T153" s="217">
        <f t="shared" si="32"/>
        <v>3.6946178753288597</v>
      </c>
      <c r="U153" s="217">
        <f t="shared" si="32"/>
        <v>3.699146607348204</v>
      </c>
      <c r="V153" s="217">
        <f t="shared" si="32"/>
        <v>3.6841044498945301</v>
      </c>
      <c r="W153" s="217">
        <f t="shared" si="32"/>
        <v>3.5227080171497156</v>
      </c>
    </row>
    <row r="154" spans="1:23" ht="12" customHeight="1" x14ac:dyDescent="0.25">
      <c r="A154" s="25" t="s">
        <v>16</v>
      </c>
      <c r="B154" s="218">
        <f>ISI!B65</f>
        <v>2.4270135734814948</v>
      </c>
      <c r="C154" s="218">
        <f>ISI!C65</f>
        <v>1.9691439378598887</v>
      </c>
      <c r="D154" s="218">
        <f>ISI!D65</f>
        <v>1.8933232818975694</v>
      </c>
      <c r="E154" s="218">
        <f>ISI!E65</f>
        <v>1.7845297192364187</v>
      </c>
      <c r="F154" s="218">
        <f>ISI!F65</f>
        <v>1.5626108343519485</v>
      </c>
      <c r="G154" s="218">
        <f>ISI!G65</f>
        <v>1.9242311614081786</v>
      </c>
      <c r="H154" s="218">
        <f>ISI!H65</f>
        <v>1.9657863920472269</v>
      </c>
      <c r="I154" s="218">
        <f>ISI!I65</f>
        <v>1.9720842106156409</v>
      </c>
      <c r="J154" s="218">
        <f>ISI!J65</f>
        <v>1.8992144436113028</v>
      </c>
      <c r="K154" s="218">
        <f>ISI!K65</f>
        <v>1.6254537662625981</v>
      </c>
      <c r="L154" s="218">
        <f>ISI!L65</f>
        <v>1.9860053816489129</v>
      </c>
      <c r="M154" s="218">
        <f>ISI!M65</f>
        <v>1.9158544540251161</v>
      </c>
      <c r="N154" s="218">
        <f>ISI!N65</f>
        <v>1.5009849948407443</v>
      </c>
      <c r="O154" s="218">
        <f>ISI!O65</f>
        <v>1.831536075192191</v>
      </c>
      <c r="P154" s="218">
        <f>ISI!P65</f>
        <v>1.5631523978947086</v>
      </c>
      <c r="Q154" s="218">
        <f>ISI!Q65</f>
        <v>1.5065209786152574</v>
      </c>
      <c r="R154" s="218">
        <f>ISI!R65</f>
        <v>0.83431191672799598</v>
      </c>
      <c r="S154" s="218">
        <f>ISI!S65</f>
        <v>1.1605888480974011</v>
      </c>
      <c r="T154" s="218">
        <f>ISI!T65</f>
        <v>1.481728515169884</v>
      </c>
      <c r="U154" s="218">
        <f>ISI!U65</f>
        <v>1.2456606631585885</v>
      </c>
      <c r="V154" s="218">
        <f>ISI!V65</f>
        <v>1.2252606879639396</v>
      </c>
      <c r="W154" s="218">
        <f>ISI!W65</f>
        <v>1.5489655377186995</v>
      </c>
    </row>
    <row r="155" spans="1:23" ht="12" customHeight="1" x14ac:dyDescent="0.25">
      <c r="A155" s="14" t="s">
        <v>41</v>
      </c>
      <c r="B155" s="219" t="str">
        <f>ISI!B66</f>
        <v/>
      </c>
      <c r="C155" s="219" t="str">
        <f>ISI!C66</f>
        <v/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>
        <f>ISI!B67</f>
        <v>2.4270135734814948</v>
      </c>
      <c r="C156" s="219">
        <f>ISI!C67</f>
        <v>1.9691439378598887</v>
      </c>
      <c r="D156" s="219">
        <f>ISI!D67</f>
        <v>1.8933232818975694</v>
      </c>
      <c r="E156" s="219">
        <f>ISI!E67</f>
        <v>1.7845297192364187</v>
      </c>
      <c r="F156" s="219">
        <f>ISI!F67</f>
        <v>1.5626108343519485</v>
      </c>
      <c r="G156" s="219">
        <f>ISI!G67</f>
        <v>1.9242311614081786</v>
      </c>
      <c r="H156" s="219">
        <f>ISI!H67</f>
        <v>1.9657863920472269</v>
      </c>
      <c r="I156" s="219">
        <f>ISI!I67</f>
        <v>1.9720842106156409</v>
      </c>
      <c r="J156" s="219">
        <f>ISI!J67</f>
        <v>1.8992144436113028</v>
      </c>
      <c r="K156" s="219">
        <f>ISI!K67</f>
        <v>1.6254537662625981</v>
      </c>
      <c r="L156" s="219">
        <f>ISI!L67</f>
        <v>1.9860053816489129</v>
      </c>
      <c r="M156" s="219">
        <f>ISI!M67</f>
        <v>1.9158544540251161</v>
      </c>
      <c r="N156" s="219">
        <f>ISI!N67</f>
        <v>1.5009849948407443</v>
      </c>
      <c r="O156" s="219">
        <f>ISI!O67</f>
        <v>1.831536075192191</v>
      </c>
      <c r="P156" s="219">
        <f>ISI!P67</f>
        <v>1.5631523978947086</v>
      </c>
      <c r="Q156" s="219">
        <f>ISI!Q67</f>
        <v>1.5065209786152574</v>
      </c>
      <c r="R156" s="219">
        <f>ISI!R67</f>
        <v>0.83431191672799598</v>
      </c>
      <c r="S156" s="219">
        <f>ISI!S67</f>
        <v>1.1605888480974011</v>
      </c>
      <c r="T156" s="219">
        <f>ISI!T67</f>
        <v>1.481728515169884</v>
      </c>
      <c r="U156" s="219">
        <f>ISI!U67</f>
        <v>1.2456606631585885</v>
      </c>
      <c r="V156" s="219">
        <f>ISI!V67</f>
        <v>1.2252606879639396</v>
      </c>
      <c r="W156" s="219">
        <f>ISI!W67</f>
        <v>1.5489655377186995</v>
      </c>
    </row>
    <row r="157" spans="1:23" ht="12" customHeight="1" x14ac:dyDescent="0.25">
      <c r="A157" s="13" t="s">
        <v>20</v>
      </c>
      <c r="B157" s="220">
        <f>NFM!B96</f>
        <v>1.4823327875368539</v>
      </c>
      <c r="C157" s="220">
        <f>NFM!C96</f>
        <v>1.4741882186682043</v>
      </c>
      <c r="D157" s="220">
        <f>NFM!D96</f>
        <v>1.3840002141274859</v>
      </c>
      <c r="E157" s="220">
        <f>NFM!E96</f>
        <v>1.3608103540103018</v>
      </c>
      <c r="F157" s="220">
        <f>NFM!F96</f>
        <v>1.5965945637695447</v>
      </c>
      <c r="G157" s="220">
        <f>NFM!G96</f>
        <v>1.3854363776599483</v>
      </c>
      <c r="H157" s="220">
        <f>NFM!H96</f>
        <v>1.392778488683843</v>
      </c>
      <c r="I157" s="220">
        <f>NFM!I96</f>
        <v>1.3525701915956958</v>
      </c>
      <c r="J157" s="220">
        <f>NFM!J96</f>
        <v>1.5770360626573459</v>
      </c>
      <c r="K157" s="220">
        <f>NFM!K96</f>
        <v>1.3492041295355675</v>
      </c>
      <c r="L157" s="220">
        <f>NFM!L96</f>
        <v>1.1905958562170236</v>
      </c>
      <c r="M157" s="220">
        <f>NFM!M96</f>
        <v>1.2814386689411275</v>
      </c>
      <c r="N157" s="220">
        <f>NFM!N96</f>
        <v>1.3230493130621765</v>
      </c>
      <c r="O157" s="220">
        <f>NFM!O96</f>
        <v>1.3372573215351349</v>
      </c>
      <c r="P157" s="220">
        <f>NFM!P96</f>
        <v>1.4256426366009256</v>
      </c>
      <c r="Q157" s="220">
        <f>NFM!Q96</f>
        <v>1.525602561885665</v>
      </c>
      <c r="R157" s="220">
        <f>NFM!R96</f>
        <v>1.5911872931202045</v>
      </c>
      <c r="S157" s="220">
        <f>NFM!S96</f>
        <v>1.2926578316379542</v>
      </c>
      <c r="T157" s="220">
        <f>NFM!T96</f>
        <v>1.3712385736553747</v>
      </c>
      <c r="U157" s="220">
        <f>NFM!U96</f>
        <v>1.3537337655843082</v>
      </c>
      <c r="V157" s="220">
        <f>NFM!V96</f>
        <v>1.3371902599983398</v>
      </c>
      <c r="W157" s="220">
        <f>NFM!W96</f>
        <v>1.3970718450195512</v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>
        <f>NFM!B98</f>
        <v>1.4823327875368539</v>
      </c>
      <c r="C159" s="219">
        <f>NFM!C98</f>
        <v>1.4741882186682043</v>
      </c>
      <c r="D159" s="219">
        <f>NFM!D98</f>
        <v>1.3840002141274859</v>
      </c>
      <c r="E159" s="219">
        <f>NFM!E98</f>
        <v>1.3608103540103018</v>
      </c>
      <c r="F159" s="219">
        <f>NFM!F98</f>
        <v>1.5965945637695447</v>
      </c>
      <c r="G159" s="219">
        <f>NFM!G98</f>
        <v>1.3854363776599483</v>
      </c>
      <c r="H159" s="219">
        <f>NFM!H98</f>
        <v>1.392778488683843</v>
      </c>
      <c r="I159" s="219">
        <f>NFM!I98</f>
        <v>1.3525701915956958</v>
      </c>
      <c r="J159" s="219">
        <f>NFM!J98</f>
        <v>1.5770360626573459</v>
      </c>
      <c r="K159" s="219">
        <f>NFM!K98</f>
        <v>1.3492041295355675</v>
      </c>
      <c r="L159" s="219">
        <f>NFM!L98</f>
        <v>1.1905958562170236</v>
      </c>
      <c r="M159" s="219">
        <f>NFM!M98</f>
        <v>1.2814386689411275</v>
      </c>
      <c r="N159" s="219">
        <f>NFM!N98</f>
        <v>1.3230493130621765</v>
      </c>
      <c r="O159" s="219">
        <f>NFM!O98</f>
        <v>1.3372573215351349</v>
      </c>
      <c r="P159" s="219">
        <f>NFM!P98</f>
        <v>1.4279971070533974</v>
      </c>
      <c r="Q159" s="219">
        <f>NFM!Q98</f>
        <v>1.5293450060650413</v>
      </c>
      <c r="R159" s="219">
        <f>NFM!R98</f>
        <v>1.6055359980769788</v>
      </c>
      <c r="S159" s="219">
        <f>NFM!S98</f>
        <v>1.2986460634905188</v>
      </c>
      <c r="T159" s="219">
        <f>NFM!T98</f>
        <v>1.3813059875888569</v>
      </c>
      <c r="U159" s="219">
        <f>NFM!U98</f>
        <v>1.3611367411233981</v>
      </c>
      <c r="V159" s="219">
        <f>NFM!V98</f>
        <v>1.344206030212272</v>
      </c>
      <c r="W159" s="219">
        <f>NFM!W98</f>
        <v>1.4049414163987755</v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>
        <f>NFM!B100</f>
        <v>1.4823327875368539</v>
      </c>
      <c r="C161" s="222">
        <f>NFM!C100</f>
        <v>1.4741882186682043</v>
      </c>
      <c r="D161" s="222">
        <f>NFM!D100</f>
        <v>1.3840002141274859</v>
      </c>
      <c r="E161" s="222">
        <f>NFM!E100</f>
        <v>1.3608103540103018</v>
      </c>
      <c r="F161" s="222">
        <f>NFM!F100</f>
        <v>1.5965945637695447</v>
      </c>
      <c r="G161" s="222">
        <f>NFM!G100</f>
        <v>1.3854363776599483</v>
      </c>
      <c r="H161" s="222">
        <f>NFM!H100</f>
        <v>1.392778488683843</v>
      </c>
      <c r="I161" s="222">
        <f>NFM!I100</f>
        <v>1.3525701915956958</v>
      </c>
      <c r="J161" s="222">
        <f>NFM!J100</f>
        <v>1.5770360626573459</v>
      </c>
      <c r="K161" s="222">
        <f>NFM!K100</f>
        <v>1.3492041295355675</v>
      </c>
      <c r="L161" s="222">
        <f>NFM!L100</f>
        <v>1.1905958562170236</v>
      </c>
      <c r="M161" s="222">
        <f>NFM!M100</f>
        <v>1.2814386689411275</v>
      </c>
      <c r="N161" s="222">
        <f>NFM!N100</f>
        <v>1.3230493130621765</v>
      </c>
      <c r="O161" s="222">
        <f>NFM!O100</f>
        <v>1.3372573215351349</v>
      </c>
      <c r="P161" s="222">
        <f>NFM!P100</f>
        <v>1.4279971070533974</v>
      </c>
      <c r="Q161" s="222">
        <f>NFM!Q100</f>
        <v>1.5293450060650413</v>
      </c>
      <c r="R161" s="222">
        <f>NFM!R100</f>
        <v>1.6055359980769788</v>
      </c>
      <c r="S161" s="222">
        <f>NFM!S100</f>
        <v>1.2986460634905188</v>
      </c>
      <c r="T161" s="222">
        <f>NFM!T100</f>
        <v>1.3813059875888569</v>
      </c>
      <c r="U161" s="222">
        <f>NFM!U100</f>
        <v>1.3611367411233981</v>
      </c>
      <c r="V161" s="222">
        <f>NFM!V100</f>
        <v>1.344206030212272</v>
      </c>
      <c r="W161" s="222">
        <f>NFM!W100</f>
        <v>1.4049414163987755</v>
      </c>
    </row>
    <row r="162" spans="1:23" ht="12" customHeight="1" x14ac:dyDescent="0.25">
      <c r="A162" s="14" t="s">
        <v>45</v>
      </c>
      <c r="B162" s="219" t="str">
        <f>NFM!B101</f>
        <v/>
      </c>
      <c r="C162" s="219" t="str">
        <f>NFM!C101</f>
        <v/>
      </c>
      <c r="D162" s="219" t="str">
        <f>NFM!D101</f>
        <v/>
      </c>
      <c r="E162" s="219" t="str">
        <f>NFM!E101</f>
        <v/>
      </c>
      <c r="F162" s="219" t="str">
        <f>NFM!F101</f>
        <v/>
      </c>
      <c r="G162" s="219" t="str">
        <f>NFM!G101</f>
        <v/>
      </c>
      <c r="H162" s="219" t="str">
        <f>NFM!H101</f>
        <v/>
      </c>
      <c r="I162" s="219" t="str">
        <f>NFM!I101</f>
        <v/>
      </c>
      <c r="J162" s="219" t="str">
        <f>NFM!J101</f>
        <v/>
      </c>
      <c r="K162" s="219" t="str">
        <f>NFM!K101</f>
        <v/>
      </c>
      <c r="L162" s="219" t="str">
        <f>NFM!L101</f>
        <v/>
      </c>
      <c r="M162" s="219" t="str">
        <f>NFM!M101</f>
        <v/>
      </c>
      <c r="N162" s="219" t="str">
        <f>NFM!N101</f>
        <v/>
      </c>
      <c r="O162" s="219" t="str">
        <f>NFM!O101</f>
        <v/>
      </c>
      <c r="P162" s="219">
        <f>NFM!P101</f>
        <v>1.3024034065517203</v>
      </c>
      <c r="Q162" s="219">
        <f>NFM!Q101</f>
        <v>1.4546729111209185</v>
      </c>
      <c r="R162" s="219">
        <f>NFM!R101</f>
        <v>1.5467671956795457</v>
      </c>
      <c r="S162" s="219">
        <f>NFM!S101</f>
        <v>1.2209899616419568</v>
      </c>
      <c r="T162" s="219">
        <f>NFM!T101</f>
        <v>1.2940955108629806</v>
      </c>
      <c r="U162" s="219">
        <f>NFM!U101</f>
        <v>1.2861934934240506</v>
      </c>
      <c r="V162" s="219">
        <f>NFM!V101</f>
        <v>1.2677267673800068</v>
      </c>
      <c r="W162" s="219">
        <f>NFM!W101</f>
        <v>1.3297073723049451</v>
      </c>
    </row>
    <row r="163" spans="1:23" ht="12" customHeight="1" x14ac:dyDescent="0.25">
      <c r="A163" s="13" t="s">
        <v>21</v>
      </c>
      <c r="B163" s="220">
        <f>CHI!B100</f>
        <v>4.9447441363531457</v>
      </c>
      <c r="C163" s="220">
        <f>CHI!C100</f>
        <v>4.6639783726463735</v>
      </c>
      <c r="D163" s="220">
        <f>CHI!D100</f>
        <v>4.8556989435718396</v>
      </c>
      <c r="E163" s="220">
        <f>CHI!E100</f>
        <v>4.6498340650626231</v>
      </c>
      <c r="F163" s="220">
        <f>CHI!F100</f>
        <v>4.5945465145759306</v>
      </c>
      <c r="G163" s="220">
        <f>CHI!G100</f>
        <v>5.0447610616123937</v>
      </c>
      <c r="H163" s="220">
        <f>CHI!H100</f>
        <v>4.8511309798573414</v>
      </c>
      <c r="I163" s="220">
        <f>CHI!I100</f>
        <v>4.6804892292049365</v>
      </c>
      <c r="J163" s="220">
        <f>CHI!J100</f>
        <v>4.9425287342857924</v>
      </c>
      <c r="K163" s="220">
        <f>CHI!K100</f>
        <v>4.3676856582925545</v>
      </c>
      <c r="L163" s="220">
        <f>CHI!L100</f>
        <v>4.7928603459967238</v>
      </c>
      <c r="M163" s="220">
        <f>CHI!M100</f>
        <v>4.9945165913694334</v>
      </c>
      <c r="N163" s="220">
        <f>CHI!N100</f>
        <v>5.7490193394030884</v>
      </c>
      <c r="O163" s="220">
        <f>CHI!O100</f>
        <v>5.7732648707442644</v>
      </c>
      <c r="P163" s="220">
        <f>CHI!P100</f>
        <v>6.1379148944166984</v>
      </c>
      <c r="Q163" s="220">
        <f>CHI!Q100</f>
        <v>5.9277567959809714</v>
      </c>
      <c r="R163" s="220">
        <f>CHI!R100</f>
        <v>5.7445688533622006</v>
      </c>
      <c r="S163" s="220">
        <f>CHI!S100</f>
        <v>5.5114213937555769</v>
      </c>
      <c r="T163" s="220">
        <f>CHI!T100</f>
        <v>5.3932162720557821</v>
      </c>
      <c r="U163" s="220">
        <f>CHI!U100</f>
        <v>5.7548970701554758</v>
      </c>
      <c r="V163" s="220">
        <f>CHI!V100</f>
        <v>5.0730070196566333</v>
      </c>
      <c r="W163" s="220">
        <f>CHI!W100</f>
        <v>4.5044188758742498</v>
      </c>
    </row>
    <row r="164" spans="1:23" ht="12" customHeight="1" x14ac:dyDescent="0.25">
      <c r="A164" s="14" t="s">
        <v>89</v>
      </c>
      <c r="B164" s="219">
        <f>CHI!B101</f>
        <v>10.945896322968968</v>
      </c>
      <c r="C164" s="219">
        <f>CHI!C101</f>
        <v>9.8259549417356791</v>
      </c>
      <c r="D164" s="219">
        <f>CHI!D101</f>
        <v>10.016965167941979</v>
      </c>
      <c r="E164" s="219">
        <f>CHI!E101</f>
        <v>9.7025630567601677</v>
      </c>
      <c r="F164" s="219">
        <f>CHI!F101</f>
        <v>8.8546003754911489</v>
      </c>
      <c r="G164" s="219">
        <f>CHI!G101</f>
        <v>9.8881590827852239</v>
      </c>
      <c r="H164" s="219">
        <f>CHI!H101</f>
        <v>8.9432776865347563</v>
      </c>
      <c r="I164" s="219">
        <f>CHI!I101</f>
        <v>8.6793242112561924</v>
      </c>
      <c r="J164" s="219">
        <f>CHI!J101</f>
        <v>8.885111236321821</v>
      </c>
      <c r="K164" s="219">
        <f>CHI!K101</f>
        <v>8.8288464545978211</v>
      </c>
      <c r="L164" s="219">
        <f>CHI!L101</f>
        <v>10.100532655402999</v>
      </c>
      <c r="M164" s="219">
        <f>CHI!M101</f>
        <v>9.5086420847509707</v>
      </c>
      <c r="N164" s="219">
        <f>CHI!N101</f>
        <v>10.688290225147913</v>
      </c>
      <c r="O164" s="219">
        <f>CHI!O101</f>
        <v>9.5979985501208969</v>
      </c>
      <c r="P164" s="219">
        <f>CHI!P101</f>
        <v>12.400616750186057</v>
      </c>
      <c r="Q164" s="219">
        <f>CHI!Q101</f>
        <v>12.999773332220569</v>
      </c>
      <c r="R164" s="219">
        <f>CHI!R101</f>
        <v>13.258781072034871</v>
      </c>
      <c r="S164" s="219">
        <f>CHI!S101</f>
        <v>15.450062180914758</v>
      </c>
      <c r="T164" s="219">
        <f>CHI!T101</f>
        <v>19.215472963584993</v>
      </c>
      <c r="U164" s="219">
        <f>CHI!U101</f>
        <v>12.11831413120704</v>
      </c>
      <c r="V164" s="219">
        <f>CHI!V101</f>
        <v>7.6582624957381835</v>
      </c>
      <c r="W164" s="219">
        <f>CHI!W101</f>
        <v>6.700981232530693</v>
      </c>
    </row>
    <row r="165" spans="1:23" ht="12" customHeight="1" x14ac:dyDescent="0.25">
      <c r="A165" s="14" t="s">
        <v>47</v>
      </c>
      <c r="B165" s="219">
        <f>CHI!B102</f>
        <v>2.2029341201432207</v>
      </c>
      <c r="C165" s="219">
        <f>CHI!C102</f>
        <v>2.2315512228543937</v>
      </c>
      <c r="D165" s="219">
        <f>CHI!D102</f>
        <v>2.1040366995877808</v>
      </c>
      <c r="E165" s="219">
        <f>CHI!E102</f>
        <v>2.1288716603226692</v>
      </c>
      <c r="F165" s="219">
        <f>CHI!F102</f>
        <v>2.3207160253972927</v>
      </c>
      <c r="G165" s="219">
        <f>CHI!G102</f>
        <v>2.1174642852438685</v>
      </c>
      <c r="H165" s="219">
        <f>CHI!H102</f>
        <v>2.3034955538598156</v>
      </c>
      <c r="I165" s="219">
        <f>CHI!I102</f>
        <v>2.0549510523527625</v>
      </c>
      <c r="J165" s="219">
        <f>CHI!J102</f>
        <v>2.0804700190956154</v>
      </c>
      <c r="K165" s="219">
        <f>CHI!K102</f>
        <v>1.9953395083123777</v>
      </c>
      <c r="L165" s="219">
        <f>CHI!L102</f>
        <v>1.8655143519867841</v>
      </c>
      <c r="M165" s="219">
        <f>CHI!M102</f>
        <v>1.8934064649313715</v>
      </c>
      <c r="N165" s="219">
        <f>CHI!N102</f>
        <v>1.8867160522129962</v>
      </c>
      <c r="O165" s="219">
        <f>CHI!O102</f>
        <v>1.8809744346880175</v>
      </c>
      <c r="P165" s="219">
        <f>CHI!P102</f>
        <v>1.8785368891086849</v>
      </c>
      <c r="Q165" s="219">
        <f>CHI!Q102</f>
        <v>1.8220977221166197</v>
      </c>
      <c r="R165" s="219">
        <f>CHI!R102</f>
        <v>1.8075875600023914</v>
      </c>
      <c r="S165" s="219">
        <f>CHI!S102</f>
        <v>1.8442400758617186</v>
      </c>
      <c r="T165" s="219">
        <f>CHI!T102</f>
        <v>1.7959189456320781</v>
      </c>
      <c r="U165" s="219">
        <f>CHI!U102</f>
        <v>1.8054089529163628</v>
      </c>
      <c r="V165" s="219">
        <f>CHI!V102</f>
        <v>1.7833170368930507</v>
      </c>
      <c r="W165" s="219">
        <f>CHI!W102</f>
        <v>1.6321342751079653</v>
      </c>
    </row>
    <row r="166" spans="1:23" ht="12" customHeight="1" x14ac:dyDescent="0.25">
      <c r="A166" s="14" t="s">
        <v>48</v>
      </c>
      <c r="B166" s="219">
        <f>CHI!B103</f>
        <v>2.2884538401949062</v>
      </c>
      <c r="C166" s="219">
        <f>CHI!C103</f>
        <v>2.3151730493217904</v>
      </c>
      <c r="D166" s="219">
        <f>CHI!D103</f>
        <v>2.2008222244461675</v>
      </c>
      <c r="E166" s="219">
        <f>CHI!E103</f>
        <v>2.2234654054707095</v>
      </c>
      <c r="F166" s="219">
        <f>CHI!F103</f>
        <v>2.3827010005635247</v>
      </c>
      <c r="G166" s="219">
        <f>CHI!G103</f>
        <v>2.2124738283248111</v>
      </c>
      <c r="H166" s="219">
        <f>CHI!H103</f>
        <v>2.3731235670132218</v>
      </c>
      <c r="I166" s="219">
        <f>CHI!I103</f>
        <v>2.1582529620235777</v>
      </c>
      <c r="J166" s="219">
        <f>CHI!J103</f>
        <v>2.1789560650082858</v>
      </c>
      <c r="K166" s="219">
        <f>CHI!K103</f>
        <v>2.1024582998046304</v>
      </c>
      <c r="L166" s="219">
        <f>CHI!L103</f>
        <v>1.9901945752618611</v>
      </c>
      <c r="M166" s="219">
        <f>CHI!M103</f>
        <v>2.0135546394498647</v>
      </c>
      <c r="N166" s="219">
        <f>CHI!N103</f>
        <v>2.0055409185423212</v>
      </c>
      <c r="O166" s="219">
        <f>CHI!O103</f>
        <v>2.001469280160094</v>
      </c>
      <c r="P166" s="219">
        <f>CHI!P103</f>
        <v>1.9997539165725549</v>
      </c>
      <c r="Q166" s="219">
        <f>CHI!Q103</f>
        <v>2.004767282287101</v>
      </c>
      <c r="R166" s="219">
        <f>CHI!R103</f>
        <v>1.9811393902052354</v>
      </c>
      <c r="S166" s="219">
        <f>CHI!S103</f>
        <v>2.009039865477896</v>
      </c>
      <c r="T166" s="219">
        <f>CHI!T103</f>
        <v>1.9317985714460144</v>
      </c>
      <c r="U166" s="219">
        <f>CHI!U103</f>
        <v>1.9415648339486968</v>
      </c>
      <c r="V166" s="219">
        <f>CHI!V103</f>
        <v>1.9317340514157251</v>
      </c>
      <c r="W166" s="219">
        <f>CHI!W103</f>
        <v>1.7972258623675015</v>
      </c>
    </row>
    <row r="167" spans="1:23" ht="12" customHeight="1" x14ac:dyDescent="0.25">
      <c r="A167" s="13" t="s">
        <v>22</v>
      </c>
      <c r="B167" s="220">
        <f>NMM!B76</f>
        <v>5.897354418957625</v>
      </c>
      <c r="C167" s="220">
        <f>NMM!C76</f>
        <v>6.0063505539588045</v>
      </c>
      <c r="D167" s="220">
        <f>NMM!D76</f>
        <v>6.0893055451758089</v>
      </c>
      <c r="E167" s="220">
        <f>NMM!E76</f>
        <v>6.2370677358801903</v>
      </c>
      <c r="F167" s="220">
        <f>NMM!F76</f>
        <v>6.4658156707023231</v>
      </c>
      <c r="G167" s="220">
        <f>NMM!G76</f>
        <v>6.4490057017792797</v>
      </c>
      <c r="H167" s="220">
        <f>NMM!H76</f>
        <v>6.7710861310518631</v>
      </c>
      <c r="I167" s="220">
        <f>NMM!I76</f>
        <v>6.6732735419549449</v>
      </c>
      <c r="J167" s="220">
        <f>NMM!J76</f>
        <v>6.5388005061371555</v>
      </c>
      <c r="K167" s="220">
        <f>NMM!K76</f>
        <v>6.4707224294156047</v>
      </c>
      <c r="L167" s="220">
        <f>NMM!L76</f>
        <v>6.5879331851677527</v>
      </c>
      <c r="M167" s="220">
        <f>NMM!M76</f>
        <v>6.5990087876492991</v>
      </c>
      <c r="N167" s="220">
        <f>NMM!N76</f>
        <v>6.6784701325419533</v>
      </c>
      <c r="O167" s="220">
        <f>NMM!O76</f>
        <v>6.8977620990063286</v>
      </c>
      <c r="P167" s="220">
        <f>NMM!P76</f>
        <v>7.194747801792496</v>
      </c>
      <c r="Q167" s="220">
        <f>NMM!Q76</f>
        <v>6.9854412005699578</v>
      </c>
      <c r="R167" s="220">
        <f>NMM!R76</f>
        <v>6.8491290948946455</v>
      </c>
      <c r="S167" s="220">
        <f>NMM!S76</f>
        <v>6.859388013476087</v>
      </c>
      <c r="T167" s="220">
        <f>NMM!T76</f>
        <v>6.6790285088984929</v>
      </c>
      <c r="U167" s="220">
        <f>NMM!U76</f>
        <v>6.7278725775676804</v>
      </c>
      <c r="V167" s="220">
        <f>NMM!V76</f>
        <v>6.7922226315256751</v>
      </c>
      <c r="W167" s="220">
        <f>NMM!W76</f>
        <v>6.6641436343060709</v>
      </c>
    </row>
    <row r="168" spans="1:23" ht="12" customHeight="1" x14ac:dyDescent="0.25">
      <c r="A168" s="14" t="s">
        <v>49</v>
      </c>
      <c r="B168" s="219">
        <f>NMM!B77</f>
        <v>7.3521485533654536</v>
      </c>
      <c r="C168" s="219">
        <f>NMM!C77</f>
        <v>7.7055474558677552</v>
      </c>
      <c r="D168" s="219">
        <f>NMM!D77</f>
        <v>7.6911068340970239</v>
      </c>
      <c r="E168" s="219">
        <f>NMM!E77</f>
        <v>7.3977580548228712</v>
      </c>
      <c r="F168" s="219">
        <f>NMM!F77</f>
        <v>8.6912501337607555</v>
      </c>
      <c r="G168" s="219">
        <f>NMM!G77</f>
        <v>8.972402039418883</v>
      </c>
      <c r="H168" s="219">
        <f>NMM!H77</f>
        <v>9.4242793869423149</v>
      </c>
      <c r="I168" s="219">
        <f>NMM!I77</f>
        <v>9.5894752463337909</v>
      </c>
      <c r="J168" s="219">
        <f>NMM!J77</f>
        <v>9.1764719002813706</v>
      </c>
      <c r="K168" s="219">
        <f>NMM!K77</f>
        <v>8.9556416472331879</v>
      </c>
      <c r="L168" s="219">
        <f>NMM!L77</f>
        <v>9.3024295526638845</v>
      </c>
      <c r="M168" s="219">
        <f>NMM!M77</f>
        <v>8.779938207979546</v>
      </c>
      <c r="N168" s="219">
        <f>NMM!N77</f>
        <v>9.1890898230049682</v>
      </c>
      <c r="O168" s="219">
        <f>NMM!O77</f>
        <v>9.1338922662985187</v>
      </c>
      <c r="P168" s="219">
        <f>NMM!P77</f>
        <v>9.4280065354115852</v>
      </c>
      <c r="Q168" s="219">
        <f>NMM!Q77</f>
        <v>9.3941164009634281</v>
      </c>
      <c r="R168" s="219">
        <f>NMM!R77</f>
        <v>9.0239894052010179</v>
      </c>
      <c r="S168" s="219">
        <f>NMM!S77</f>
        <v>9.8374577400811773</v>
      </c>
      <c r="T168" s="219">
        <f>NMM!T77</f>
        <v>8.6769732014274119</v>
      </c>
      <c r="U168" s="219">
        <f>NMM!U77</f>
        <v>8.5988630530646546</v>
      </c>
      <c r="V168" s="219">
        <f>NMM!V77</f>
        <v>8.7993301635034697</v>
      </c>
      <c r="W168" s="219">
        <f>NMM!W77</f>
        <v>8.7447419248031633</v>
      </c>
    </row>
    <row r="169" spans="1:23" ht="12" customHeight="1" x14ac:dyDescent="0.25">
      <c r="A169" s="14" t="s">
        <v>50</v>
      </c>
      <c r="B169" s="219">
        <f>NMM!B78</f>
        <v>2.4718186042825621</v>
      </c>
      <c r="C169" s="219">
        <f>NMM!C78</f>
        <v>2.5977435628028855</v>
      </c>
      <c r="D169" s="219">
        <f>NMM!D78</f>
        <v>2.608017013532665</v>
      </c>
      <c r="E169" s="219">
        <f>NMM!E78</f>
        <v>2.6423482693916673</v>
      </c>
      <c r="F169" s="219">
        <f>NMM!F78</f>
        <v>2.8855843725254711</v>
      </c>
      <c r="G169" s="219">
        <f>NMM!G78</f>
        <v>2.9904744008006605</v>
      </c>
      <c r="H169" s="219">
        <f>NMM!H78</f>
        <v>2.9850582700520571</v>
      </c>
      <c r="I169" s="219">
        <f>NMM!I78</f>
        <v>2.9760645732353432</v>
      </c>
      <c r="J169" s="219">
        <f>NMM!J78</f>
        <v>3.017266896182198</v>
      </c>
      <c r="K169" s="219">
        <f>NMM!K78</f>
        <v>2.974976143464831</v>
      </c>
      <c r="L169" s="219">
        <f>NMM!L78</f>
        <v>3.0149931718505645</v>
      </c>
      <c r="M169" s="219">
        <f>NMM!M78</f>
        <v>3.1102183648396076</v>
      </c>
      <c r="N169" s="219">
        <f>NMM!N78</f>
        <v>3.1037542595910979</v>
      </c>
      <c r="O169" s="219">
        <f>NMM!O78</f>
        <v>3.1940853079406635</v>
      </c>
      <c r="P169" s="219">
        <f>NMM!P78</f>
        <v>3.1992628845279234</v>
      </c>
      <c r="Q169" s="219">
        <f>NMM!Q78</f>
        <v>3.1242145238762169</v>
      </c>
      <c r="R169" s="219">
        <f>NMM!R78</f>
        <v>3.1276042360331724</v>
      </c>
      <c r="S169" s="219">
        <f>NMM!S78</f>
        <v>3.0168120920406256</v>
      </c>
      <c r="T169" s="219">
        <f>NMM!T78</f>
        <v>3.0711550352598511</v>
      </c>
      <c r="U169" s="219">
        <f>NMM!U78</f>
        <v>2.9890418172936921</v>
      </c>
      <c r="V169" s="219">
        <f>NMM!V78</f>
        <v>2.9980194657186701</v>
      </c>
      <c r="W169" s="219">
        <f>NMM!W78</f>
        <v>2.9903867575960579</v>
      </c>
    </row>
    <row r="170" spans="1:23" ht="12" customHeight="1" x14ac:dyDescent="0.25">
      <c r="A170" s="14" t="s">
        <v>58</v>
      </c>
      <c r="B170" s="219">
        <f>NMM!B79</f>
        <v>3.8757243861015795</v>
      </c>
      <c r="C170" s="219">
        <f>NMM!C79</f>
        <v>3.9635263103565799</v>
      </c>
      <c r="D170" s="219">
        <f>NMM!D79</f>
        <v>3.9864026606998042</v>
      </c>
      <c r="E170" s="219">
        <f>NMM!E79</f>
        <v>4.0532347640419584</v>
      </c>
      <c r="F170" s="219">
        <f>NMM!F79</f>
        <v>4.4383991968321901</v>
      </c>
      <c r="G170" s="219">
        <f>NMM!G79</f>
        <v>4.3339783396164444</v>
      </c>
      <c r="H170" s="219">
        <f>NMM!H79</f>
        <v>4.3225725170844518</v>
      </c>
      <c r="I170" s="219">
        <f>NMM!I79</f>
        <v>4.3739687287641802</v>
      </c>
      <c r="J170" s="219">
        <f>NMM!J79</f>
        <v>3.9767016589107054</v>
      </c>
      <c r="K170" s="219">
        <f>NMM!K79</f>
        <v>3.9513200169583551</v>
      </c>
      <c r="L170" s="219">
        <f>NMM!L79</f>
        <v>4.1735662508930282</v>
      </c>
      <c r="M170" s="219">
        <f>NMM!M79</f>
        <v>4.0185526825085027</v>
      </c>
      <c r="N170" s="219">
        <f>NMM!N79</f>
        <v>3.8951531490064428</v>
      </c>
      <c r="O170" s="219">
        <f>NMM!O79</f>
        <v>3.887298906889888</v>
      </c>
      <c r="P170" s="219">
        <f>NMM!P79</f>
        <v>3.8187668519648232</v>
      </c>
      <c r="Q170" s="219">
        <f>NMM!Q79</f>
        <v>3.8262687787955354</v>
      </c>
      <c r="R170" s="219">
        <f>NMM!R79</f>
        <v>3.752054989397144</v>
      </c>
      <c r="S170" s="219">
        <f>NMM!S79</f>
        <v>3.6565909808461941</v>
      </c>
      <c r="T170" s="219">
        <f>NMM!T79</f>
        <v>3.3284227795520591</v>
      </c>
      <c r="U170" s="219">
        <f>NMM!U79</f>
        <v>3.4413581629901109</v>
      </c>
      <c r="V170" s="219">
        <f>NMM!V79</f>
        <v>3.4500661082611788</v>
      </c>
      <c r="W170" s="219">
        <f>NMM!W79</f>
        <v>3.655865790401652</v>
      </c>
    </row>
    <row r="171" spans="1:23" ht="12" customHeight="1" x14ac:dyDescent="0.25">
      <c r="A171" s="13" t="s">
        <v>23</v>
      </c>
      <c r="B171" s="220">
        <f>PPA!B74</f>
        <v>1.5111043288977153</v>
      </c>
      <c r="C171" s="220">
        <f>PPA!C74</f>
        <v>1.4966614215121354</v>
      </c>
      <c r="D171" s="220">
        <f>PPA!D74</f>
        <v>1.4709458169525773</v>
      </c>
      <c r="E171" s="220">
        <f>PPA!E74</f>
        <v>1.4738691753265447</v>
      </c>
      <c r="F171" s="220">
        <f>PPA!F74</f>
        <v>1.5342529087770984</v>
      </c>
      <c r="G171" s="220">
        <f>PPA!G74</f>
        <v>1.6559965499828044</v>
      </c>
      <c r="H171" s="220">
        <f>PPA!H74</f>
        <v>1.6167475582937558</v>
      </c>
      <c r="I171" s="220">
        <f>PPA!I74</f>
        <v>1.6107623937095421</v>
      </c>
      <c r="J171" s="220">
        <f>PPA!J74</f>
        <v>1.5731580904646414</v>
      </c>
      <c r="K171" s="220">
        <f>PPA!K74</f>
        <v>1.6030032578302345</v>
      </c>
      <c r="L171" s="220">
        <f>PPA!L74</f>
        <v>1.5845987329030846</v>
      </c>
      <c r="M171" s="220">
        <f>PPA!M74</f>
        <v>1.5511777399703612</v>
      </c>
      <c r="N171" s="220">
        <f>PPA!N74</f>
        <v>1.4061098179081259</v>
      </c>
      <c r="O171" s="220">
        <f>PPA!O74</f>
        <v>1.41127282526551</v>
      </c>
      <c r="P171" s="220">
        <f>PPA!P74</f>
        <v>1.4002491272460427</v>
      </c>
      <c r="Q171" s="220">
        <f>PPA!Q74</f>
        <v>1.4169890904675613</v>
      </c>
      <c r="R171" s="220">
        <f>PPA!R74</f>
        <v>1.5867162313896004</v>
      </c>
      <c r="S171" s="220">
        <f>PPA!S74</f>
        <v>1.3843691693016602</v>
      </c>
      <c r="T171" s="220">
        <f>PPA!T74</f>
        <v>1.3439667248862719</v>
      </c>
      <c r="U171" s="220">
        <f>PPA!U74</f>
        <v>1.5036783966397445</v>
      </c>
      <c r="V171" s="220">
        <f>PPA!V74</f>
        <v>1.3842049119080557</v>
      </c>
      <c r="W171" s="220">
        <f>PPA!W74</f>
        <v>1.4616569653100842</v>
      </c>
    </row>
    <row r="172" spans="1:23" ht="12" customHeight="1" x14ac:dyDescent="0.25">
      <c r="A172" s="14" t="s">
        <v>52</v>
      </c>
      <c r="B172" s="219">
        <f>PPA!B75</f>
        <v>1.4358625269817116</v>
      </c>
      <c r="C172" s="219">
        <f>PPA!C75</f>
        <v>1.3909531956759078</v>
      </c>
      <c r="D172" s="219">
        <f>PPA!D75</f>
        <v>1.3647172909620906</v>
      </c>
      <c r="E172" s="219">
        <f>PPA!E75</f>
        <v>1.4053777791892397</v>
      </c>
      <c r="F172" s="219">
        <f>PPA!F75</f>
        <v>1.470717240765151</v>
      </c>
      <c r="G172" s="219">
        <f>PPA!G75</f>
        <v>1.5196151049924935</v>
      </c>
      <c r="H172" s="219">
        <f>PPA!H75</f>
        <v>1.483938548595588</v>
      </c>
      <c r="I172" s="219">
        <f>PPA!I75</f>
        <v>1.50791366161213</v>
      </c>
      <c r="J172" s="219">
        <f>PPA!J75</f>
        <v>1.5253841172731921</v>
      </c>
      <c r="K172" s="219">
        <f>PPA!K75</f>
        <v>1.4978370074185858</v>
      </c>
      <c r="L172" s="219">
        <f>PPA!L75</f>
        <v>1.4719796908467315</v>
      </c>
      <c r="M172" s="219">
        <f>PPA!M75</f>
        <v>1.4494481123962037</v>
      </c>
      <c r="N172" s="219">
        <f>PPA!N75</f>
        <v>1.3090968366758351</v>
      </c>
      <c r="O172" s="219">
        <f>PPA!O75</f>
        <v>1.3728918187129511</v>
      </c>
      <c r="P172" s="219">
        <f>PPA!P75</f>
        <v>1.3977352285226556</v>
      </c>
      <c r="Q172" s="219">
        <f>PPA!Q75</f>
        <v>1.5024605041810579</v>
      </c>
      <c r="R172" s="219">
        <f>PPA!R75</f>
        <v>1.5345475817173213</v>
      </c>
      <c r="S172" s="219">
        <f>PPA!S75</f>
        <v>1.4152117643304882</v>
      </c>
      <c r="T172" s="219">
        <f>PPA!T75</f>
        <v>1.3252304328918167</v>
      </c>
      <c r="U172" s="219">
        <f>PPA!U75</f>
        <v>1.5197145472087152</v>
      </c>
      <c r="V172" s="219">
        <f>PPA!V75</f>
        <v>1.3128235730473661</v>
      </c>
      <c r="W172" s="219">
        <f>PPA!W75</f>
        <v>1.4027589245793148</v>
      </c>
    </row>
    <row r="173" spans="1:23" ht="12" customHeight="1" x14ac:dyDescent="0.25">
      <c r="A173" s="14" t="s">
        <v>59</v>
      </c>
      <c r="B173" s="219">
        <f>PPA!B76</f>
        <v>1.8494774290874678</v>
      </c>
      <c r="C173" s="219">
        <f>PPA!C76</f>
        <v>1.8244421762940162</v>
      </c>
      <c r="D173" s="219">
        <f>PPA!D76</f>
        <v>1.7610333153624025</v>
      </c>
      <c r="E173" s="219">
        <f>PPA!E76</f>
        <v>1.7901228950747021</v>
      </c>
      <c r="F173" s="219">
        <f>PPA!F76</f>
        <v>1.772054034534114</v>
      </c>
      <c r="G173" s="219">
        <f>PPA!G76</f>
        <v>1.9396106682840062</v>
      </c>
      <c r="H173" s="219">
        <f>PPA!H76</f>
        <v>1.8926222438525235</v>
      </c>
      <c r="I173" s="219">
        <f>PPA!I76</f>
        <v>1.9260425627460731</v>
      </c>
      <c r="J173" s="219">
        <f>PPA!J76</f>
        <v>1.9265170897530621</v>
      </c>
      <c r="K173" s="219">
        <f>PPA!K76</f>
        <v>1.9265285150568259</v>
      </c>
      <c r="L173" s="219">
        <f>PPA!L76</f>
        <v>1.8614363493270405</v>
      </c>
      <c r="M173" s="219">
        <f>PPA!M76</f>
        <v>1.8684044469355123</v>
      </c>
      <c r="N173" s="219">
        <f>PPA!N76</f>
        <v>1.6527307570131038</v>
      </c>
      <c r="O173" s="219">
        <f>PPA!O76</f>
        <v>1.8310028181002815</v>
      </c>
      <c r="P173" s="219">
        <f>PPA!P76</f>
        <v>1.8768177968783804</v>
      </c>
      <c r="Q173" s="219">
        <f>PPA!Q76</f>
        <v>1.9721189366809706</v>
      </c>
      <c r="R173" s="219">
        <f>PPA!R76</f>
        <v>1.9945446966042935</v>
      </c>
      <c r="S173" s="219">
        <f>PPA!S76</f>
        <v>1.8741696538250625</v>
      </c>
      <c r="T173" s="219">
        <f>PPA!T76</f>
        <v>1.7778214865912434</v>
      </c>
      <c r="U173" s="219">
        <f>PPA!U76</f>
        <v>1.8913175069593329</v>
      </c>
      <c r="V173" s="219">
        <f>PPA!V76</f>
        <v>1.7287625573892222</v>
      </c>
      <c r="W173" s="219">
        <f>PPA!W76</f>
        <v>1.8352831725212384</v>
      </c>
    </row>
    <row r="174" spans="1:23" ht="12" customHeight="1" x14ac:dyDescent="0.25">
      <c r="A174" s="14" t="s">
        <v>60</v>
      </c>
      <c r="B174" s="219">
        <f>PPA!B77</f>
        <v>0.40536181731550341</v>
      </c>
      <c r="C174" s="219">
        <f>PPA!C77</f>
        <v>0.36973890853598806</v>
      </c>
      <c r="D174" s="219">
        <f>PPA!D77</f>
        <v>0.40099478003929873</v>
      </c>
      <c r="E174" s="219">
        <f>PPA!E77</f>
        <v>0.41911008910507108</v>
      </c>
      <c r="F174" s="219">
        <f>PPA!F77</f>
        <v>0.56030555566869467</v>
      </c>
      <c r="G174" s="219">
        <f>PPA!G77</f>
        <v>0.42125530054757343</v>
      </c>
      <c r="H174" s="219">
        <f>PPA!H77</f>
        <v>0.42118713222559612</v>
      </c>
      <c r="I174" s="219">
        <f>PPA!I77</f>
        <v>0.40910205764203461</v>
      </c>
      <c r="J174" s="219">
        <f>PPA!J77</f>
        <v>0.42448919869719892</v>
      </c>
      <c r="K174" s="219">
        <f>PPA!K77</f>
        <v>0.38447831534221777</v>
      </c>
      <c r="L174" s="219">
        <f>PPA!L77</f>
        <v>0.43381672549155281</v>
      </c>
      <c r="M174" s="219">
        <f>PPA!M77</f>
        <v>0.39357292919283665</v>
      </c>
      <c r="N174" s="219">
        <f>PPA!N77</f>
        <v>0.43642095807083886</v>
      </c>
      <c r="O174" s="219">
        <f>PPA!O77</f>
        <v>0.30965560956063132</v>
      </c>
      <c r="P174" s="219">
        <f>PPA!P77</f>
        <v>0.29699565172270681</v>
      </c>
      <c r="Q174" s="219">
        <f>PPA!Q77</f>
        <v>0.30864195000692785</v>
      </c>
      <c r="R174" s="219">
        <f>PPA!R77</f>
        <v>0.37517692746619635</v>
      </c>
      <c r="S174" s="219">
        <f>PPA!S77</f>
        <v>0.31489865268981077</v>
      </c>
      <c r="T174" s="219">
        <f>PPA!T77</f>
        <v>0.29676617861117294</v>
      </c>
      <c r="U174" s="219">
        <f>PPA!U77</f>
        <v>0.47745388143613315</v>
      </c>
      <c r="V174" s="219">
        <f>PPA!V77</f>
        <v>0.34733801856853747</v>
      </c>
      <c r="W174" s="219">
        <f>PPA!W77</f>
        <v>0.36424139759573571</v>
      </c>
    </row>
    <row r="175" spans="1:23" ht="12" customHeight="1" x14ac:dyDescent="0.25">
      <c r="A175" s="15" t="s">
        <v>61</v>
      </c>
      <c r="B175" s="223">
        <f>FBT!B$38</f>
        <v>2.2479222278476363</v>
      </c>
      <c r="C175" s="223">
        <f>FBT!C$38</f>
        <v>2.282268988623652</v>
      </c>
      <c r="D175" s="223">
        <f>FBT!D$38</f>
        <v>2.2804719017061665</v>
      </c>
      <c r="E175" s="223">
        <f>FBT!E$38</f>
        <v>2.1437543261326737</v>
      </c>
      <c r="F175" s="223">
        <f>FBT!F$38</f>
        <v>2.1008753182602748</v>
      </c>
      <c r="G175" s="223">
        <f>FBT!G$38</f>
        <v>2.2051492607384668</v>
      </c>
      <c r="H175" s="223">
        <f>FBT!H$38</f>
        <v>2.1627807895656939</v>
      </c>
      <c r="I175" s="223">
        <f>FBT!I$38</f>
        <v>2.1239417447649034</v>
      </c>
      <c r="J175" s="223">
        <f>FBT!J$38</f>
        <v>2.1286018604494461</v>
      </c>
      <c r="K175" s="223">
        <f>FBT!K$38</f>
        <v>2.0301768690662758</v>
      </c>
      <c r="L175" s="223">
        <f>FBT!L$38</f>
        <v>1.9858152506756348</v>
      </c>
      <c r="M175" s="223">
        <f>FBT!M$38</f>
        <v>1.9862906665393218</v>
      </c>
      <c r="N175" s="223">
        <f>FBT!N$38</f>
        <v>1.8934268708182918</v>
      </c>
      <c r="O175" s="223">
        <f>FBT!O$38</f>
        <v>1.7773792315553127</v>
      </c>
      <c r="P175" s="223">
        <f>FBT!P$38</f>
        <v>1.7712072566147969</v>
      </c>
      <c r="Q175" s="223">
        <f>FBT!Q$38</f>
        <v>1.7173036818556924</v>
      </c>
      <c r="R175" s="223">
        <f>FBT!R$38</f>
        <v>1.7742363027012213</v>
      </c>
      <c r="S175" s="223">
        <f>FBT!S$38</f>
        <v>1.7144250093880882</v>
      </c>
      <c r="T175" s="223">
        <f>FBT!T$38</f>
        <v>1.6772591286184007</v>
      </c>
      <c r="U175" s="223">
        <f>FBT!U$38</f>
        <v>1.6597692713039269</v>
      </c>
      <c r="V175" s="223">
        <f>FBT!V$38</f>
        <v>1.5928317030921593</v>
      </c>
      <c r="W175" s="223">
        <f>FBT!W$38</f>
        <v>1.4431630733210532</v>
      </c>
    </row>
    <row r="176" spans="1:23" ht="12" customHeight="1" x14ac:dyDescent="0.25">
      <c r="A176" s="12" t="s">
        <v>62</v>
      </c>
      <c r="B176" s="219">
        <f>TRE!B$38</f>
        <v>0.88056753103730634</v>
      </c>
      <c r="C176" s="219">
        <f>TRE!C$38</f>
        <v>0.72109135939437297</v>
      </c>
      <c r="D176" s="219">
        <f>TRE!D$38</f>
        <v>0.74888090159782106</v>
      </c>
      <c r="E176" s="219">
        <f>TRE!E$38</f>
        <v>0.70891008908857001</v>
      </c>
      <c r="F176" s="219">
        <f>TRE!F$38</f>
        <v>0.77159900262876868</v>
      </c>
      <c r="G176" s="219">
        <f>TRE!G$38</f>
        <v>1.2882585485695937</v>
      </c>
      <c r="H176" s="219">
        <f>TRE!H$38</f>
        <v>1.5980238962811693</v>
      </c>
      <c r="I176" s="219">
        <f>TRE!I$38</f>
        <v>1.622685422449816</v>
      </c>
      <c r="J176" s="219">
        <f>TRE!J$38</f>
        <v>0.89361161002113942</v>
      </c>
      <c r="K176" s="219">
        <f>TRE!K$38</f>
        <v>1.1624393816030398</v>
      </c>
      <c r="L176" s="219">
        <f>TRE!L$38</f>
        <v>0.91597997635537343</v>
      </c>
      <c r="M176" s="219">
        <f>TRE!M$38</f>
        <v>1.180624204764261</v>
      </c>
      <c r="N176" s="219">
        <f>TRE!N$38</f>
        <v>1.2318804188430454</v>
      </c>
      <c r="O176" s="219">
        <f>TRE!O$38</f>
        <v>1.1973752739853878</v>
      </c>
      <c r="P176" s="219">
        <f>TRE!P$38</f>
        <v>0.94869567750104666</v>
      </c>
      <c r="Q176" s="219">
        <f>TRE!Q$38</f>
        <v>1.1475651020752422</v>
      </c>
      <c r="R176" s="219">
        <f>TRE!R$38</f>
        <v>0.97096081176147719</v>
      </c>
      <c r="S176" s="219">
        <f>TRE!S$38</f>
        <v>0.79123995724437479</v>
      </c>
      <c r="T176" s="219">
        <f>TRE!T$38</f>
        <v>0.94820003703161493</v>
      </c>
      <c r="U176" s="219">
        <f>TRE!U$38</f>
        <v>0.92084144078775265</v>
      </c>
      <c r="V176" s="219">
        <f>TRE!V$38</f>
        <v>1.0535416535637459</v>
      </c>
      <c r="W176" s="219">
        <f>TRE!W$38</f>
        <v>1.0537295146719627</v>
      </c>
    </row>
    <row r="177" spans="1:23" ht="12" customHeight="1" x14ac:dyDescent="0.25">
      <c r="A177" s="12" t="s">
        <v>63</v>
      </c>
      <c r="B177" s="219">
        <f>MAE!B$38</f>
        <v>1.395473187948215</v>
      </c>
      <c r="C177" s="219">
        <f>MAE!C$38</f>
        <v>1.3848428628873772</v>
      </c>
      <c r="D177" s="219">
        <f>MAE!D$38</f>
        <v>1.2519150360387055</v>
      </c>
      <c r="E177" s="219">
        <f>MAE!E$38</f>
        <v>1.3967611485165135</v>
      </c>
      <c r="F177" s="219">
        <f>MAE!F$38</f>
        <v>1.4564826159274136</v>
      </c>
      <c r="G177" s="219">
        <f>MAE!G$38</f>
        <v>1.4145675338087582</v>
      </c>
      <c r="H177" s="219">
        <f>MAE!H$38</f>
        <v>1.3452032352457137</v>
      </c>
      <c r="I177" s="219">
        <f>MAE!I$38</f>
        <v>1.3639613277043432</v>
      </c>
      <c r="J177" s="219">
        <f>MAE!J$38</f>
        <v>1.1101118328147823</v>
      </c>
      <c r="K177" s="219">
        <f>MAE!K$38</f>
        <v>1.2332199543179061</v>
      </c>
      <c r="L177" s="219">
        <f>MAE!L$38</f>
        <v>1.1723656087652776</v>
      </c>
      <c r="M177" s="219">
        <f>MAE!M$38</f>
        <v>1.1652404555650191</v>
      </c>
      <c r="N177" s="219">
        <f>MAE!N$38</f>
        <v>1.0855262502893539</v>
      </c>
      <c r="O177" s="219">
        <f>MAE!O$38</f>
        <v>0.9893492968307489</v>
      </c>
      <c r="P177" s="219">
        <f>MAE!P$38</f>
        <v>1.0166613381078964</v>
      </c>
      <c r="Q177" s="219">
        <f>MAE!Q$38</f>
        <v>0.9404601046568839</v>
      </c>
      <c r="R177" s="219">
        <f>MAE!R$38</f>
        <v>0.88926780142335748</v>
      </c>
      <c r="S177" s="219">
        <f>MAE!S$38</f>
        <v>0.9849469167308782</v>
      </c>
      <c r="T177" s="219">
        <f>MAE!T$38</f>
        <v>0.97461423291243388</v>
      </c>
      <c r="U177" s="219">
        <f>MAE!U$38</f>
        <v>0.92527373949806757</v>
      </c>
      <c r="V177" s="219">
        <f>MAE!V$38</f>
        <v>0.95503447611898218</v>
      </c>
      <c r="W177" s="219">
        <f>MAE!W$38</f>
        <v>1.0621154134231001</v>
      </c>
    </row>
    <row r="178" spans="1:23" ht="12" customHeight="1" x14ac:dyDescent="0.25">
      <c r="A178" s="12" t="s">
        <v>64</v>
      </c>
      <c r="B178" s="219">
        <f>TEL!B$38</f>
        <v>1.7388538145460943</v>
      </c>
      <c r="C178" s="219">
        <f>TEL!C$38</f>
        <v>1.7975570827054037</v>
      </c>
      <c r="D178" s="219">
        <f>TEL!D$38</f>
        <v>1.8459457604147558</v>
      </c>
      <c r="E178" s="219">
        <f>TEL!E$38</f>
        <v>1.8524012653717989</v>
      </c>
      <c r="F178" s="219">
        <f>TEL!F$38</f>
        <v>1.7591999593172627</v>
      </c>
      <c r="G178" s="219">
        <f>TEL!G$38</f>
        <v>1.7995960744185515</v>
      </c>
      <c r="H178" s="219">
        <f>TEL!H$38</f>
        <v>1.6801423757307776</v>
      </c>
      <c r="I178" s="219">
        <f>TEL!I$38</f>
        <v>1.6274143212739027</v>
      </c>
      <c r="J178" s="219">
        <f>TEL!J$38</f>
        <v>1.5090323049631402</v>
      </c>
      <c r="K178" s="219">
        <f>TEL!K$38</f>
        <v>1.5251522233612607</v>
      </c>
      <c r="L178" s="219">
        <f>TEL!L$38</f>
        <v>1.4497434174698711</v>
      </c>
      <c r="M178" s="219">
        <f>TEL!M$38</f>
        <v>1.328835527360799</v>
      </c>
      <c r="N178" s="219">
        <f>TEL!N$38</f>
        <v>1.3457754304841321</v>
      </c>
      <c r="O178" s="219">
        <f>TEL!O$38</f>
        <v>1.2089476432714408</v>
      </c>
      <c r="P178" s="219">
        <f>TEL!P$38</f>
        <v>1.1647489889332208</v>
      </c>
      <c r="Q178" s="219">
        <f>TEL!Q$38</f>
        <v>1.1075842667597338</v>
      </c>
      <c r="R178" s="219">
        <f>TEL!R$38</f>
        <v>1.1466785437828702</v>
      </c>
      <c r="S178" s="219">
        <f>TEL!S$38</f>
        <v>1.120075093426061</v>
      </c>
      <c r="T178" s="219">
        <f>TEL!T$38</f>
        <v>1.0982919652167269</v>
      </c>
      <c r="U178" s="219">
        <f>TEL!U$38</f>
        <v>1.1122643413110664</v>
      </c>
      <c r="V178" s="219">
        <f>TEL!V$38</f>
        <v>1.1069404991342167</v>
      </c>
      <c r="W178" s="219">
        <f>TEL!W$38</f>
        <v>1.0620935593703196</v>
      </c>
    </row>
    <row r="179" spans="1:23" ht="12" customHeight="1" x14ac:dyDescent="0.25">
      <c r="A179" s="12" t="s">
        <v>65</v>
      </c>
      <c r="B179" s="219">
        <f>WWP!B$38</f>
        <v>0.53136995534177456</v>
      </c>
      <c r="C179" s="219">
        <f>WWP!C$38</f>
        <v>0.56879463116603035</v>
      </c>
      <c r="D179" s="219">
        <f>WWP!D$38</f>
        <v>0.6180314378975571</v>
      </c>
      <c r="E179" s="219">
        <f>WWP!E$38</f>
        <v>0.56438162580618711</v>
      </c>
      <c r="F179" s="219">
        <f>WWP!F$38</f>
        <v>0.97150315197885528</v>
      </c>
      <c r="G179" s="219">
        <f>WWP!G$38</f>
        <v>0.88949189379540572</v>
      </c>
      <c r="H179" s="219">
        <f>WWP!H$38</f>
        <v>0.66778232949142846</v>
      </c>
      <c r="I179" s="219">
        <f>WWP!I$38</f>
        <v>0.58811885357993066</v>
      </c>
      <c r="J179" s="219">
        <f>WWP!J$38</f>
        <v>0.73755893518712679</v>
      </c>
      <c r="K179" s="219">
        <f>WWP!K$38</f>
        <v>0.53265336979589928</v>
      </c>
      <c r="L179" s="219">
        <f>WWP!L$38</f>
        <v>0.79383219303535457</v>
      </c>
      <c r="M179" s="219">
        <f>WWP!M$38</f>
        <v>0.66984877776828611</v>
      </c>
      <c r="N179" s="219">
        <f>WWP!N$38</f>
        <v>0.39484173890112956</v>
      </c>
      <c r="O179" s="219">
        <f>WWP!O$38</f>
        <v>0.27545391357242166</v>
      </c>
      <c r="P179" s="219">
        <f>WWP!P$38</f>
        <v>0.22977340027005461</v>
      </c>
      <c r="Q179" s="219">
        <f>WWP!Q$38</f>
        <v>0.14140244639129806</v>
      </c>
      <c r="R179" s="219">
        <f>WWP!R$38</f>
        <v>0.11886043479035016</v>
      </c>
      <c r="S179" s="219">
        <f>WWP!S$38</f>
        <v>0.10491475691683882</v>
      </c>
      <c r="T179" s="219">
        <f>WWP!T$38</f>
        <v>0.15204893261873056</v>
      </c>
      <c r="U179" s="219">
        <f>WWP!U$38</f>
        <v>0.10614767618250413</v>
      </c>
      <c r="V179" s="219">
        <f>WWP!V$38</f>
        <v>0.11355086934767428</v>
      </c>
      <c r="W179" s="219">
        <f>WWP!W$38</f>
        <v>0.11182488901615471</v>
      </c>
    </row>
    <row r="180" spans="1:23" ht="12" customHeight="1" x14ac:dyDescent="0.25">
      <c r="A180" s="16" t="s">
        <v>66</v>
      </c>
      <c r="B180" s="224">
        <f>OIS!B$38</f>
        <v>1.9846112809267917</v>
      </c>
      <c r="C180" s="224">
        <f>OIS!C$38</f>
        <v>2.0895274393700647</v>
      </c>
      <c r="D180" s="224">
        <f>OIS!D$38</f>
        <v>2.1279921137666151</v>
      </c>
      <c r="E180" s="224">
        <f>OIS!E$38</f>
        <v>2.1036045063782964</v>
      </c>
      <c r="F180" s="224">
        <f>OIS!F$38</f>
        <v>1.9775835824656181</v>
      </c>
      <c r="G180" s="224">
        <f>OIS!G$38</f>
        <v>2.1653948612113658</v>
      </c>
      <c r="H180" s="224">
        <f>OIS!H$38</f>
        <v>2.1784252333403873</v>
      </c>
      <c r="I180" s="224">
        <f>OIS!I$38</f>
        <v>2.1358854834105463</v>
      </c>
      <c r="J180" s="224">
        <f>OIS!J$38</f>
        <v>2.1856175373498172</v>
      </c>
      <c r="K180" s="224">
        <f>OIS!K$38</f>
        <v>2.095127066457215</v>
      </c>
      <c r="L180" s="224">
        <f>OIS!L$38</f>
        <v>2.0064741595120807</v>
      </c>
      <c r="M180" s="224">
        <f>OIS!M$38</f>
        <v>2.0753551094586613</v>
      </c>
      <c r="N180" s="224">
        <f>OIS!N$38</f>
        <v>1.9758882682924837</v>
      </c>
      <c r="O180" s="224">
        <f>OIS!O$38</f>
        <v>1.9515145898796111</v>
      </c>
      <c r="P180" s="224">
        <f>OIS!P$38</f>
        <v>1.8857340462221415</v>
      </c>
      <c r="Q180" s="224">
        <f>OIS!Q$38</f>
        <v>2.0869191650673864</v>
      </c>
      <c r="R180" s="224">
        <f>OIS!R$38</f>
        <v>2.070835975132542</v>
      </c>
      <c r="S180" s="224">
        <f>OIS!S$38</f>
        <v>2.048106852429445</v>
      </c>
      <c r="T180" s="224">
        <f>OIS!T$38</f>
        <v>2.0987451301180866</v>
      </c>
      <c r="U180" s="224">
        <f>OIS!U$38</f>
        <v>2.1020696878067957</v>
      </c>
      <c r="V180" s="224">
        <f>OIS!V$38</f>
        <v>2.1316400412119405</v>
      </c>
      <c r="W180" s="224">
        <f>OIS!W$38</f>
        <v>2.2315059620422799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HR: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1335.3375752360721</v>
      </c>
      <c r="C5" s="225">
        <f t="shared" si="0"/>
        <v>1400.6757523640658</v>
      </c>
      <c r="D5" s="225">
        <f t="shared" si="0"/>
        <v>1353.0521926049646</v>
      </c>
      <c r="E5" s="225">
        <f t="shared" si="0"/>
        <v>1403.685038692731</v>
      </c>
      <c r="F5" s="225">
        <f t="shared" si="0"/>
        <v>1523.5822871879886</v>
      </c>
      <c r="G5" s="225">
        <f t="shared" si="0"/>
        <v>1535.9965606188316</v>
      </c>
      <c r="H5" s="225">
        <f t="shared" si="0"/>
        <v>1600.307738606673</v>
      </c>
      <c r="I5" s="225">
        <f t="shared" si="0"/>
        <v>1623.3327601027636</v>
      </c>
      <c r="J5" s="225">
        <f t="shared" si="0"/>
        <v>1628.4745485810072</v>
      </c>
      <c r="K5" s="225">
        <f t="shared" si="0"/>
        <v>1371.2852966464166</v>
      </c>
      <c r="L5" s="225">
        <f t="shared" si="0"/>
        <v>1329.1257953565841</v>
      </c>
      <c r="M5" s="225">
        <f t="shared" si="0"/>
        <v>1246.1113499568262</v>
      </c>
      <c r="N5" s="225">
        <f t="shared" si="0"/>
        <v>1099.2017196902098</v>
      </c>
      <c r="O5" s="225">
        <f t="shared" si="0"/>
        <v>1075.1411865861635</v>
      </c>
      <c r="P5" s="225">
        <f t="shared" si="0"/>
        <v>1066.433018056608</v>
      </c>
      <c r="Q5" s="225">
        <f t="shared" si="0"/>
        <v>1056.1413585556811</v>
      </c>
      <c r="R5" s="225">
        <f t="shared" si="0"/>
        <v>1057.4271711092993</v>
      </c>
      <c r="S5" s="225">
        <f t="shared" si="0"/>
        <v>1148.1182287193269</v>
      </c>
      <c r="T5" s="225">
        <f t="shared" si="0"/>
        <v>1161.8530524509256</v>
      </c>
      <c r="U5" s="225">
        <f t="shared" si="0"/>
        <v>1172.433963887016</v>
      </c>
      <c r="V5" s="225">
        <f t="shared" si="0"/>
        <v>1171.2721410150889</v>
      </c>
      <c r="W5" s="225">
        <f t="shared" si="0"/>
        <v>1191.359759243745</v>
      </c>
    </row>
    <row r="6" spans="1:23" ht="12" customHeight="1" x14ac:dyDescent="0.25">
      <c r="A6" s="202" t="s">
        <v>92</v>
      </c>
      <c r="B6" s="226">
        <v>10.229964681743837</v>
      </c>
      <c r="C6" s="226">
        <v>10.866772903518362</v>
      </c>
      <c r="D6" s="226">
        <v>10.879177580584049</v>
      </c>
      <c r="E6" s="226">
        <v>11.521728848870643</v>
      </c>
      <c r="F6" s="226">
        <v>12.507995490670529</v>
      </c>
      <c r="G6" s="226">
        <v>12.665909175247316</v>
      </c>
      <c r="H6" s="226">
        <v>13.117171359854847</v>
      </c>
      <c r="I6" s="226">
        <v>13.891527681943616</v>
      </c>
      <c r="J6" s="226">
        <v>13.970155679637644</v>
      </c>
      <c r="K6" s="226">
        <v>12.689753064415559</v>
      </c>
      <c r="L6" s="226">
        <v>12.548706570433954</v>
      </c>
      <c r="M6" s="226">
        <v>12.04800307937173</v>
      </c>
      <c r="N6" s="226">
        <v>11.319154654598277</v>
      </c>
      <c r="O6" s="226">
        <v>11.263623442508077</v>
      </c>
      <c r="P6" s="226">
        <v>11.628103675381659</v>
      </c>
      <c r="Q6" s="226">
        <v>12.058706015511287</v>
      </c>
      <c r="R6" s="226">
        <v>12.286120132556697</v>
      </c>
      <c r="S6" s="226">
        <v>12.677732313272079</v>
      </c>
      <c r="T6" s="226">
        <v>12.399031835653169</v>
      </c>
      <c r="U6" s="226">
        <v>12.316467139935199</v>
      </c>
      <c r="V6" s="226">
        <v>11.965807898290794</v>
      </c>
      <c r="W6" s="226">
        <v>12.486065933799258</v>
      </c>
    </row>
    <row r="7" spans="1:23" ht="12" customHeight="1" x14ac:dyDescent="0.25">
      <c r="A7" s="202" t="s">
        <v>93</v>
      </c>
      <c r="B7" s="226">
        <v>17.06040320660107</v>
      </c>
      <c r="C7" s="226">
        <v>17.231961260335879</v>
      </c>
      <c r="D7" s="226">
        <v>17.087202619985934</v>
      </c>
      <c r="E7" s="226">
        <v>18.187389725198003</v>
      </c>
      <c r="F7" s="226">
        <v>18.415901979299107</v>
      </c>
      <c r="G7" s="226">
        <v>18.818768147518188</v>
      </c>
      <c r="H7" s="226">
        <v>19.268615101017076</v>
      </c>
      <c r="I7" s="226">
        <v>21.927785260679578</v>
      </c>
      <c r="J7" s="226">
        <v>20.153111317218759</v>
      </c>
      <c r="K7" s="226">
        <v>18.558232148870765</v>
      </c>
      <c r="L7" s="226">
        <v>19.003872079490293</v>
      </c>
      <c r="M7" s="226">
        <v>17.498332411778893</v>
      </c>
      <c r="N7" s="226">
        <v>14.411219501345927</v>
      </c>
      <c r="O7" s="226">
        <v>14.359928799068392</v>
      </c>
      <c r="P7" s="226">
        <v>14.893199262186023</v>
      </c>
      <c r="Q7" s="226">
        <v>15.858713509473441</v>
      </c>
      <c r="R7" s="226">
        <v>16.114741709641564</v>
      </c>
      <c r="S7" s="226">
        <v>16.642674673541322</v>
      </c>
      <c r="T7" s="226">
        <v>16.236709821218575</v>
      </c>
      <c r="U7" s="226">
        <v>16.282136111623871</v>
      </c>
      <c r="V7" s="226">
        <v>16.026774625654181</v>
      </c>
      <c r="W7" s="226">
        <v>16.110831381276462</v>
      </c>
    </row>
    <row r="8" spans="1:23" ht="12" customHeight="1" x14ac:dyDescent="0.25">
      <c r="A8" s="202" t="s">
        <v>94</v>
      </c>
      <c r="B8" s="226">
        <v>29.161622473660312</v>
      </c>
      <c r="C8" s="226">
        <v>28.829837887079179</v>
      </c>
      <c r="D8" s="226">
        <v>29.070234875607479</v>
      </c>
      <c r="E8" s="226">
        <v>32.18906248787588</v>
      </c>
      <c r="F8" s="226">
        <v>32.022874840563979</v>
      </c>
      <c r="G8" s="226">
        <v>32.048100387337648</v>
      </c>
      <c r="H8" s="226">
        <v>33.652393076557928</v>
      </c>
      <c r="I8" s="226">
        <v>36.575905283527277</v>
      </c>
      <c r="J8" s="226">
        <v>35.591867659368532</v>
      </c>
      <c r="K8" s="226">
        <v>32.30658267049278</v>
      </c>
      <c r="L8" s="226">
        <v>33.564061840527714</v>
      </c>
      <c r="M8" s="226">
        <v>31.73374272556261</v>
      </c>
      <c r="N8" s="226">
        <v>27.063318886732638</v>
      </c>
      <c r="O8" s="226">
        <v>27.406817003047678</v>
      </c>
      <c r="P8" s="226">
        <v>28.47765233550188</v>
      </c>
      <c r="Q8" s="226">
        <v>30.001134863370407</v>
      </c>
      <c r="R8" s="226">
        <v>30.053242455446409</v>
      </c>
      <c r="S8" s="226">
        <v>31.100924972584245</v>
      </c>
      <c r="T8" s="226">
        <v>31.854461654711073</v>
      </c>
      <c r="U8" s="226">
        <v>31.907408751344317</v>
      </c>
      <c r="V8" s="226">
        <v>31.374640398767006</v>
      </c>
      <c r="W8" s="226">
        <v>32.582159193076507</v>
      </c>
    </row>
    <row r="9" spans="1:23" ht="12" customHeight="1" x14ac:dyDescent="0.25">
      <c r="A9" s="202" t="s">
        <v>95</v>
      </c>
      <c r="B9" s="226">
        <v>29.010564318126185</v>
      </c>
      <c r="C9" s="226">
        <v>28.914466996471653</v>
      </c>
      <c r="D9" s="226">
        <v>28.86917459694104</v>
      </c>
      <c r="E9" s="226">
        <v>30.979039672124426</v>
      </c>
      <c r="F9" s="226">
        <v>30.90801931217791</v>
      </c>
      <c r="G9" s="226">
        <v>31.70433219507045</v>
      </c>
      <c r="H9" s="226">
        <v>32.572821126947318</v>
      </c>
      <c r="I9" s="226">
        <v>36.609544327929058</v>
      </c>
      <c r="J9" s="226">
        <v>33.871675642427569</v>
      </c>
      <c r="K9" s="226">
        <v>31.760218217464139</v>
      </c>
      <c r="L9" s="226">
        <v>33.356820456867347</v>
      </c>
      <c r="M9" s="226">
        <v>31.325926421742007</v>
      </c>
      <c r="N9" s="226">
        <v>25.886845620580427</v>
      </c>
      <c r="O9" s="226">
        <v>26.261623078153363</v>
      </c>
      <c r="P9" s="226">
        <v>27.299678654043099</v>
      </c>
      <c r="Q9" s="226">
        <v>29.556167722366766</v>
      </c>
      <c r="R9" s="226">
        <v>30.360495135096127</v>
      </c>
      <c r="S9" s="226">
        <v>31.561928852973644</v>
      </c>
      <c r="T9" s="226">
        <v>31.426985540379079</v>
      </c>
      <c r="U9" s="226">
        <v>31.861399205827496</v>
      </c>
      <c r="V9" s="226">
        <v>31.165245908669679</v>
      </c>
      <c r="W9" s="226">
        <v>31.99681567915092</v>
      </c>
    </row>
    <row r="10" spans="1:23" ht="12" customHeight="1" x14ac:dyDescent="0.25">
      <c r="A10" s="36" t="s">
        <v>96</v>
      </c>
      <c r="B10" s="227">
        <f t="shared" ref="B10:W10" si="1">SUM(B11:B15)</f>
        <v>29.311422944421054</v>
      </c>
      <c r="C10" s="227">
        <f t="shared" si="1"/>
        <v>29.627141155604999</v>
      </c>
      <c r="D10" s="227">
        <f t="shared" si="1"/>
        <v>27.904819619644705</v>
      </c>
      <c r="E10" s="227">
        <f t="shared" si="1"/>
        <v>29.365077749727487</v>
      </c>
      <c r="F10" s="227">
        <f t="shared" si="1"/>
        <v>33.667745993884424</v>
      </c>
      <c r="G10" s="227">
        <f t="shared" si="1"/>
        <v>31.047457131553582</v>
      </c>
      <c r="H10" s="227">
        <f t="shared" si="1"/>
        <v>31.810095252108354</v>
      </c>
      <c r="I10" s="227">
        <f t="shared" si="1"/>
        <v>32.135256846404772</v>
      </c>
      <c r="J10" s="227">
        <f t="shared" si="1"/>
        <v>32.265799886123929</v>
      </c>
      <c r="K10" s="227">
        <f t="shared" si="1"/>
        <v>28.67601777116732</v>
      </c>
      <c r="L10" s="227">
        <f t="shared" si="1"/>
        <v>27.643194915833188</v>
      </c>
      <c r="M10" s="227">
        <f t="shared" si="1"/>
        <v>26.362978904371669</v>
      </c>
      <c r="N10" s="227">
        <f t="shared" si="1"/>
        <v>23.5056038107776</v>
      </c>
      <c r="O10" s="227">
        <f t="shared" si="1"/>
        <v>22.238233516543289</v>
      </c>
      <c r="P10" s="227">
        <f t="shared" si="1"/>
        <v>22.738582244309207</v>
      </c>
      <c r="Q10" s="227">
        <f t="shared" si="1"/>
        <v>24.068875917037726</v>
      </c>
      <c r="R10" s="227">
        <f t="shared" si="1"/>
        <v>24.550939514742495</v>
      </c>
      <c r="S10" s="227">
        <f t="shared" si="1"/>
        <v>25.932500016194869</v>
      </c>
      <c r="T10" s="227">
        <f t="shared" si="1"/>
        <v>24.823663723218893</v>
      </c>
      <c r="U10" s="227">
        <f t="shared" si="1"/>
        <v>25.320156239994404</v>
      </c>
      <c r="V10" s="227">
        <f t="shared" si="1"/>
        <v>24.238276081434684</v>
      </c>
      <c r="W10" s="227">
        <f t="shared" si="1"/>
        <v>23.714102609425858</v>
      </c>
    </row>
    <row r="11" spans="1:23" ht="12" customHeight="1" x14ac:dyDescent="0.25">
      <c r="A11" s="37" t="s">
        <v>83</v>
      </c>
      <c r="B11" s="228">
        <v>3.1494926415399696</v>
      </c>
      <c r="C11" s="228">
        <v>3.7185968887453993</v>
      </c>
      <c r="D11" s="228">
        <v>3.0461413202057059</v>
      </c>
      <c r="E11" s="228">
        <v>3.2816794475634605</v>
      </c>
      <c r="F11" s="228">
        <v>3.742293084539146</v>
      </c>
      <c r="G11" s="228">
        <v>4.0628984451478907</v>
      </c>
      <c r="H11" s="228">
        <v>3.5780403232316984</v>
      </c>
      <c r="I11" s="228">
        <v>3.5276572344847743</v>
      </c>
      <c r="J11" s="228">
        <v>3.6483571078952064</v>
      </c>
      <c r="K11" s="228">
        <v>2.7938775311746942</v>
      </c>
      <c r="L11" s="228">
        <v>2.3789920748395299</v>
      </c>
      <c r="M11" s="228">
        <v>2.3585702991068587</v>
      </c>
      <c r="N11" s="228">
        <v>2.0840186571330714</v>
      </c>
      <c r="O11" s="228">
        <v>1.953784902389939</v>
      </c>
      <c r="P11" s="228">
        <v>1.7937847828356102</v>
      </c>
      <c r="Q11" s="228">
        <v>1.7289161020126298</v>
      </c>
      <c r="R11" s="228">
        <v>1.7455455954954142</v>
      </c>
      <c r="S11" s="228">
        <v>1.7347916385747624</v>
      </c>
      <c r="T11" s="228">
        <v>1.8485282465821431</v>
      </c>
      <c r="U11" s="228">
        <v>1.9337223099862211</v>
      </c>
      <c r="V11" s="228">
        <v>1.9450359481075337</v>
      </c>
      <c r="W11" s="228">
        <v>2.15835824781208</v>
      </c>
    </row>
    <row r="12" spans="1:23" ht="12" customHeight="1" x14ac:dyDescent="0.25">
      <c r="A12" s="37" t="s">
        <v>72</v>
      </c>
      <c r="B12" s="228">
        <v>22.523075760968258</v>
      </c>
      <c r="C12" s="228">
        <v>21.968346533360492</v>
      </c>
      <c r="D12" s="228">
        <v>20.583629423276676</v>
      </c>
      <c r="E12" s="228">
        <v>21.241054310390602</v>
      </c>
      <c r="F12" s="228">
        <v>25.325705454174077</v>
      </c>
      <c r="G12" s="228">
        <v>21.974702669426335</v>
      </c>
      <c r="H12" s="228">
        <v>22.700745249185601</v>
      </c>
      <c r="I12" s="228">
        <v>22.429482823540134</v>
      </c>
      <c r="J12" s="228">
        <v>22.239072381329976</v>
      </c>
      <c r="K12" s="228">
        <v>19.742280330466265</v>
      </c>
      <c r="L12" s="228">
        <v>19.049321093705487</v>
      </c>
      <c r="M12" s="228">
        <v>17.689487209180278</v>
      </c>
      <c r="N12" s="228">
        <v>15.078564044729758</v>
      </c>
      <c r="O12" s="228">
        <v>12.949222859550103</v>
      </c>
      <c r="P12" s="228">
        <v>12.862645899699228</v>
      </c>
      <c r="Q12" s="228">
        <v>13.168476642176918</v>
      </c>
      <c r="R12" s="228">
        <v>13.77096929134259</v>
      </c>
      <c r="S12" s="228">
        <v>14.537592001853541</v>
      </c>
      <c r="T12" s="228">
        <v>13.554664222805549</v>
      </c>
      <c r="U12" s="228">
        <v>14.731832795468383</v>
      </c>
      <c r="V12" s="228">
        <v>13.441177029519718</v>
      </c>
      <c r="W12" s="228">
        <v>12.093874420749522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3.6388545419128269</v>
      </c>
      <c r="C15" s="229">
        <v>3.9401977334991081</v>
      </c>
      <c r="D15" s="229">
        <v>4.2750488761623213</v>
      </c>
      <c r="E15" s="229">
        <v>4.8423439917734212</v>
      </c>
      <c r="F15" s="229">
        <v>4.5997474551711974</v>
      </c>
      <c r="G15" s="229">
        <v>5.0098560169793558</v>
      </c>
      <c r="H15" s="229">
        <v>5.5313096796910539</v>
      </c>
      <c r="I15" s="229">
        <v>6.1781167883798638</v>
      </c>
      <c r="J15" s="229">
        <v>6.3783703968987426</v>
      </c>
      <c r="K15" s="229">
        <v>6.1398599095263613</v>
      </c>
      <c r="L15" s="229">
        <v>6.214881747288171</v>
      </c>
      <c r="M15" s="229">
        <v>6.3149213960845323</v>
      </c>
      <c r="N15" s="229">
        <v>6.3430211089147726</v>
      </c>
      <c r="O15" s="229">
        <v>7.3352257546032451</v>
      </c>
      <c r="P15" s="229">
        <v>8.0821515617743707</v>
      </c>
      <c r="Q15" s="229">
        <v>9.1714831728481787</v>
      </c>
      <c r="R15" s="229">
        <v>9.0344246279044924</v>
      </c>
      <c r="S15" s="229">
        <v>9.6601163757665667</v>
      </c>
      <c r="T15" s="229">
        <v>9.4204712538311988</v>
      </c>
      <c r="U15" s="229">
        <v>8.6546011345397975</v>
      </c>
      <c r="V15" s="229">
        <v>8.8520631038074296</v>
      </c>
      <c r="W15" s="229">
        <v>9.4618699408642577</v>
      </c>
    </row>
    <row r="16" spans="1:23" ht="12" customHeight="1" x14ac:dyDescent="0.25">
      <c r="A16" s="39" t="s">
        <v>98</v>
      </c>
      <c r="B16" s="230">
        <f t="shared" ref="B16:W16" si="2">SUM(B17:B26)</f>
        <v>426.1885590750266</v>
      </c>
      <c r="C16" s="230">
        <f t="shared" si="2"/>
        <v>430.53278002793468</v>
      </c>
      <c r="D16" s="230">
        <f t="shared" si="2"/>
        <v>416.49625249509006</v>
      </c>
      <c r="E16" s="230">
        <f t="shared" si="2"/>
        <v>433.36788215385758</v>
      </c>
      <c r="F16" s="230">
        <f t="shared" si="2"/>
        <v>496.07070072816038</v>
      </c>
      <c r="G16" s="230">
        <f t="shared" si="2"/>
        <v>465.67550368008261</v>
      </c>
      <c r="H16" s="230">
        <f t="shared" si="2"/>
        <v>495.87032043040489</v>
      </c>
      <c r="I16" s="230">
        <f t="shared" si="2"/>
        <v>477.43146367318224</v>
      </c>
      <c r="J16" s="230">
        <f t="shared" si="2"/>
        <v>475.12716494911484</v>
      </c>
      <c r="K16" s="230">
        <f t="shared" si="2"/>
        <v>414.92235674358051</v>
      </c>
      <c r="L16" s="230">
        <f t="shared" si="2"/>
        <v>411.24229467032382</v>
      </c>
      <c r="M16" s="230">
        <f t="shared" si="2"/>
        <v>385.69155253550394</v>
      </c>
      <c r="N16" s="230">
        <f t="shared" si="2"/>
        <v>335.01261129518389</v>
      </c>
      <c r="O16" s="230">
        <f t="shared" si="2"/>
        <v>296.5686209504704</v>
      </c>
      <c r="P16" s="230">
        <f t="shared" si="2"/>
        <v>292.58363081317322</v>
      </c>
      <c r="Q16" s="230">
        <f t="shared" si="2"/>
        <v>280.30962884300834</v>
      </c>
      <c r="R16" s="230">
        <f t="shared" si="2"/>
        <v>300.77896757089206</v>
      </c>
      <c r="S16" s="230">
        <f t="shared" si="2"/>
        <v>317.95561534112142</v>
      </c>
      <c r="T16" s="230">
        <f t="shared" si="2"/>
        <v>313.51809260505098</v>
      </c>
      <c r="U16" s="230">
        <f t="shared" si="2"/>
        <v>338.1546923059858</v>
      </c>
      <c r="V16" s="230">
        <f t="shared" si="2"/>
        <v>338.34172825749386</v>
      </c>
      <c r="W16" s="230">
        <f t="shared" si="2"/>
        <v>318.06059490037569</v>
      </c>
    </row>
    <row r="17" spans="1:23" ht="12" customHeight="1" x14ac:dyDescent="0.25">
      <c r="A17" s="46" t="s">
        <v>30</v>
      </c>
      <c r="B17" s="231">
        <v>12.763262579919626</v>
      </c>
      <c r="C17" s="231">
        <v>18.6767349465823</v>
      </c>
      <c r="D17" s="231">
        <v>17.516286066930654</v>
      </c>
      <c r="E17" s="231">
        <v>14.648014016854543</v>
      </c>
      <c r="F17" s="231">
        <v>20.187885437102064</v>
      </c>
      <c r="G17" s="231">
        <v>19.671574795292706</v>
      </c>
      <c r="H17" s="231">
        <v>20.24179723574785</v>
      </c>
      <c r="I17" s="231">
        <v>20.676288019985353</v>
      </c>
      <c r="J17" s="231">
        <v>20.523534218611623</v>
      </c>
      <c r="K17" s="231">
        <v>16.042691031453302</v>
      </c>
      <c r="L17" s="231">
        <v>15.546613520130283</v>
      </c>
      <c r="M17" s="231">
        <v>15.667918394653903</v>
      </c>
      <c r="N17" s="231">
        <v>14.706422295241362</v>
      </c>
      <c r="O17" s="231">
        <v>11.990749161808926</v>
      </c>
      <c r="P17" s="231">
        <v>12.385424828057968</v>
      </c>
      <c r="Q17" s="231">
        <v>11.362906629064309</v>
      </c>
      <c r="R17" s="231">
        <v>13.258189762445419</v>
      </c>
      <c r="S17" s="231">
        <v>13.062740018627329</v>
      </c>
      <c r="T17" s="231">
        <v>10.135284986880473</v>
      </c>
      <c r="U17" s="231">
        <v>7.7940680422440156</v>
      </c>
      <c r="V17" s="231">
        <v>5.956615824774623</v>
      </c>
      <c r="W17" s="231">
        <v>2.5075680850242357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7.7758526973685065</v>
      </c>
      <c r="C19" s="231">
        <v>6.8315066350289335</v>
      </c>
      <c r="D19" s="231">
        <v>6.4664832829276717</v>
      </c>
      <c r="E19" s="231">
        <v>6.5769896735605933</v>
      </c>
      <c r="F19" s="231">
        <v>5.794423951041054</v>
      </c>
      <c r="G19" s="231">
        <v>6.1889076489146895</v>
      </c>
      <c r="H19" s="231">
        <v>7.0629194183232249</v>
      </c>
      <c r="I19" s="231">
        <v>7.2423779525278471</v>
      </c>
      <c r="J19" s="231">
        <v>8.2589970032792515</v>
      </c>
      <c r="K19" s="231">
        <v>7.3866103999646926</v>
      </c>
      <c r="L19" s="231">
        <v>6.9269837621975077</v>
      </c>
      <c r="M19" s="231">
        <v>6.165808672286464</v>
      </c>
      <c r="N19" s="231">
        <v>5.6919470559722649</v>
      </c>
      <c r="O19" s="231">
        <v>6.0739778691570043</v>
      </c>
      <c r="P19" s="231">
        <v>5.951265044619455</v>
      </c>
      <c r="Q19" s="231">
        <v>4.8157188967792814</v>
      </c>
      <c r="R19" s="231">
        <v>3.8909040613282859</v>
      </c>
      <c r="S19" s="231">
        <v>4.8200937807837123</v>
      </c>
      <c r="T19" s="231">
        <v>4.7953998439417278</v>
      </c>
      <c r="U19" s="231">
        <v>4.1649547212353202</v>
      </c>
      <c r="V19" s="231">
        <v>3.5066616850437566</v>
      </c>
      <c r="W19" s="231">
        <v>4.8286546008945068</v>
      </c>
    </row>
    <row r="20" spans="1:23" ht="12" customHeight="1" x14ac:dyDescent="0.25">
      <c r="A20" s="46" t="s">
        <v>83</v>
      </c>
      <c r="B20" s="231">
        <v>24.845040113911185</v>
      </c>
      <c r="C20" s="231">
        <v>27.944425436797129</v>
      </c>
      <c r="D20" s="231">
        <v>24.21837611702076</v>
      </c>
      <c r="E20" s="231">
        <v>25.96541640755466</v>
      </c>
      <c r="F20" s="231">
        <v>28.025737894242194</v>
      </c>
      <c r="G20" s="231">
        <v>31.117783567183693</v>
      </c>
      <c r="H20" s="231">
        <v>26.088233716723494</v>
      </c>
      <c r="I20" s="231">
        <v>28.601204898684287</v>
      </c>
      <c r="J20" s="231">
        <v>32.099638730450295</v>
      </c>
      <c r="K20" s="231">
        <v>23.423159441633285</v>
      </c>
      <c r="L20" s="231">
        <v>23.114148772033076</v>
      </c>
      <c r="M20" s="231">
        <v>22.086330181066003</v>
      </c>
      <c r="N20" s="231">
        <v>20.472903110465097</v>
      </c>
      <c r="O20" s="231">
        <v>19.247112172901183</v>
      </c>
      <c r="P20" s="231">
        <v>17.95773604977968</v>
      </c>
      <c r="Q20" s="231">
        <v>17.652671298442566</v>
      </c>
      <c r="R20" s="231">
        <v>16.855535468492047</v>
      </c>
      <c r="S20" s="231">
        <v>16.26474550307459</v>
      </c>
      <c r="T20" s="231">
        <v>17.466922191056415</v>
      </c>
      <c r="U20" s="231">
        <v>17.704938450061615</v>
      </c>
      <c r="V20" s="231">
        <v>17.159771436627846</v>
      </c>
      <c r="W20" s="231">
        <v>19.580074902056104</v>
      </c>
    </row>
    <row r="21" spans="1:23" ht="12" customHeight="1" x14ac:dyDescent="0.25">
      <c r="A21" s="46" t="s">
        <v>70</v>
      </c>
      <c r="B21" s="231">
        <v>98.466188436272077</v>
      </c>
      <c r="C21" s="231">
        <v>98.029065876852414</v>
      </c>
      <c r="D21" s="231">
        <v>94.16553494276036</v>
      </c>
      <c r="E21" s="231">
        <v>92.294102365988905</v>
      </c>
      <c r="F21" s="231">
        <v>105.0782235879805</v>
      </c>
      <c r="G21" s="231">
        <v>86.884281066235715</v>
      </c>
      <c r="H21" s="231">
        <v>107.60919462327705</v>
      </c>
      <c r="I21" s="231">
        <v>75.306188205943897</v>
      </c>
      <c r="J21" s="231">
        <v>68.707780651440828</v>
      </c>
      <c r="K21" s="231">
        <v>52.517719546161203</v>
      </c>
      <c r="L21" s="231">
        <v>34.577570057513938</v>
      </c>
      <c r="M21" s="231">
        <v>33.386225571165575</v>
      </c>
      <c r="N21" s="231">
        <v>18.448727881903991</v>
      </c>
      <c r="O21" s="231">
        <v>12.513486999347354</v>
      </c>
      <c r="P21" s="231">
        <v>10.40386062054179</v>
      </c>
      <c r="Q21" s="231">
        <v>14.630820162934565</v>
      </c>
      <c r="R21" s="231">
        <v>16.512015007993014</v>
      </c>
      <c r="S21" s="231">
        <v>10.391805507585447</v>
      </c>
      <c r="T21" s="231">
        <v>10.338430661548038</v>
      </c>
      <c r="U21" s="231">
        <v>10.00931412574843</v>
      </c>
      <c r="V21" s="231">
        <v>8.2027098964321183</v>
      </c>
      <c r="W21" s="231">
        <v>7.9547003651482884</v>
      </c>
    </row>
    <row r="22" spans="1:23" ht="12" customHeight="1" x14ac:dyDescent="0.25">
      <c r="A22" s="46" t="s">
        <v>34</v>
      </c>
      <c r="B22" s="231">
        <v>7.8710647992389209</v>
      </c>
      <c r="C22" s="231">
        <v>9.0206327512888382</v>
      </c>
      <c r="D22" s="231">
        <v>8.9926574176272105</v>
      </c>
      <c r="E22" s="231">
        <v>10.017781698503109</v>
      </c>
      <c r="F22" s="231">
        <v>11.631122760094055</v>
      </c>
      <c r="G22" s="231">
        <v>10.259929340421492</v>
      </c>
      <c r="H22" s="231">
        <v>13.530582288625295</v>
      </c>
      <c r="I22" s="231">
        <v>17.537188560639837</v>
      </c>
      <c r="J22" s="231">
        <v>10.810602431209109</v>
      </c>
      <c r="K22" s="231">
        <v>9.2129338195300257</v>
      </c>
      <c r="L22" s="231">
        <v>7.609423039111582</v>
      </c>
      <c r="M22" s="231">
        <v>6.5157750970615886</v>
      </c>
      <c r="N22" s="231">
        <v>5.4886635306738016</v>
      </c>
      <c r="O22" s="231">
        <v>5.8523095104261325</v>
      </c>
      <c r="P22" s="231">
        <v>7.9239244733444796</v>
      </c>
      <c r="Q22" s="231">
        <v>9.9331465156922203</v>
      </c>
      <c r="R22" s="231">
        <v>10.230323475081816</v>
      </c>
      <c r="S22" s="231">
        <v>9.3462609963780139</v>
      </c>
      <c r="T22" s="231">
        <v>8.7617036654294758</v>
      </c>
      <c r="U22" s="231">
        <v>6.7019724618634013</v>
      </c>
      <c r="V22" s="231">
        <v>6.2557873518216001</v>
      </c>
      <c r="W22" s="231">
        <v>7.0883729936442856</v>
      </c>
    </row>
    <row r="23" spans="1:23" ht="12" customHeight="1" x14ac:dyDescent="0.25">
      <c r="A23" s="46" t="s">
        <v>72</v>
      </c>
      <c r="B23" s="231">
        <v>194.02574136572954</v>
      </c>
      <c r="C23" s="231">
        <v>196.43236771673381</v>
      </c>
      <c r="D23" s="231">
        <v>190.42326754662636</v>
      </c>
      <c r="E23" s="231">
        <v>200.08167477064131</v>
      </c>
      <c r="F23" s="231">
        <v>237.71467347452139</v>
      </c>
      <c r="G23" s="231">
        <v>236.29087686850934</v>
      </c>
      <c r="H23" s="231">
        <v>236.78476043558862</v>
      </c>
      <c r="I23" s="231">
        <v>245.10325792241412</v>
      </c>
      <c r="J23" s="231">
        <v>260.4992529763727</v>
      </c>
      <c r="K23" s="231">
        <v>238.15191802283914</v>
      </c>
      <c r="L23" s="231">
        <v>256.27672600366219</v>
      </c>
      <c r="M23" s="231">
        <v>240.9335457644199</v>
      </c>
      <c r="N23" s="231">
        <v>200.0651297090258</v>
      </c>
      <c r="O23" s="231">
        <v>178.48362707851794</v>
      </c>
      <c r="P23" s="231">
        <v>181.24580744665209</v>
      </c>
      <c r="Q23" s="231">
        <v>170.40200888511177</v>
      </c>
      <c r="R23" s="231">
        <v>185.44152510131548</v>
      </c>
      <c r="S23" s="231">
        <v>186.37015843977483</v>
      </c>
      <c r="T23" s="231">
        <v>180.44340830025629</v>
      </c>
      <c r="U23" s="231">
        <v>194.79740442986113</v>
      </c>
      <c r="V23" s="231">
        <v>193.71881522317963</v>
      </c>
      <c r="W23" s="231">
        <v>170.95042274962313</v>
      </c>
    </row>
    <row r="24" spans="1:23" ht="12" customHeight="1" x14ac:dyDescent="0.25">
      <c r="A24" s="46" t="s">
        <v>36</v>
      </c>
      <c r="B24" s="231">
        <v>3.1384350816619202</v>
      </c>
      <c r="C24" s="231">
        <v>3.1814273430180786</v>
      </c>
      <c r="D24" s="231">
        <v>4.8758591546566796</v>
      </c>
      <c r="E24" s="231">
        <v>2.2674489396824971</v>
      </c>
      <c r="F24" s="231">
        <v>1.5047291487489984</v>
      </c>
      <c r="G24" s="231">
        <v>2.1527348195374314</v>
      </c>
      <c r="H24" s="231">
        <v>2.1926053309733011</v>
      </c>
      <c r="I24" s="231">
        <v>1.655202063542959</v>
      </c>
      <c r="J24" s="231">
        <v>0.66638005159293978</v>
      </c>
      <c r="K24" s="231">
        <v>0.12897678418062913</v>
      </c>
      <c r="L24" s="231">
        <v>0</v>
      </c>
      <c r="M24" s="231">
        <v>0</v>
      </c>
      <c r="N24" s="231">
        <v>0</v>
      </c>
      <c r="O24" s="231">
        <v>6.4488392082662119E-2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52.913292144021213</v>
      </c>
      <c r="C25" s="231">
        <v>47.308880715030817</v>
      </c>
      <c r="D25" s="231">
        <v>48.374331389090926</v>
      </c>
      <c r="E25" s="231">
        <v>59.805190308891</v>
      </c>
      <c r="F25" s="231">
        <v>64.157980141123829</v>
      </c>
      <c r="G25" s="231">
        <v>53.103654611217799</v>
      </c>
      <c r="H25" s="231">
        <v>62.995653004844328</v>
      </c>
      <c r="I25" s="231">
        <v>61.664700159836109</v>
      </c>
      <c r="J25" s="231">
        <v>54.479809496898689</v>
      </c>
      <c r="K25" s="231">
        <v>50.440462917267375</v>
      </c>
      <c r="L25" s="231">
        <v>49.70974611093979</v>
      </c>
      <c r="M25" s="231">
        <v>43.413506894584927</v>
      </c>
      <c r="N25" s="231">
        <v>50.726177987297966</v>
      </c>
      <c r="O25" s="231">
        <v>44.537108803446763</v>
      </c>
      <c r="P25" s="231">
        <v>38.644073227361758</v>
      </c>
      <c r="Q25" s="231">
        <v>23.486475113403863</v>
      </c>
      <c r="R25" s="231">
        <v>18.354963086226679</v>
      </c>
      <c r="S25" s="231">
        <v>30.118641704891338</v>
      </c>
      <c r="T25" s="231">
        <v>30.305059894522646</v>
      </c>
      <c r="U25" s="231">
        <v>29.754696996210146</v>
      </c>
      <c r="V25" s="231">
        <v>31.335777845161676</v>
      </c>
      <c r="W25" s="231">
        <v>29.362667067720821</v>
      </c>
    </row>
    <row r="26" spans="1:23" ht="12" customHeight="1" x14ac:dyDescent="0.25">
      <c r="A26" s="46" t="s">
        <v>79</v>
      </c>
      <c r="B26" s="231">
        <v>24.389681856903639</v>
      </c>
      <c r="C26" s="231">
        <v>23.107738606602378</v>
      </c>
      <c r="D26" s="231">
        <v>21.463456577449431</v>
      </c>
      <c r="E26" s="231">
        <v>21.711263972180951</v>
      </c>
      <c r="F26" s="231">
        <v>21.975924333306285</v>
      </c>
      <c r="G26" s="231">
        <v>20.005760962769791</v>
      </c>
      <c r="H26" s="231">
        <v>19.364574376301714</v>
      </c>
      <c r="I26" s="231">
        <v>19.645055889607807</v>
      </c>
      <c r="J26" s="231">
        <v>19.081169389259415</v>
      </c>
      <c r="K26" s="231">
        <v>17.617884780550849</v>
      </c>
      <c r="L26" s="231">
        <v>17.481083404735461</v>
      </c>
      <c r="M26" s="231">
        <v>17.52244196026556</v>
      </c>
      <c r="N26" s="231">
        <v>19.412639724603601</v>
      </c>
      <c r="O26" s="231">
        <v>17.805760962782394</v>
      </c>
      <c r="P26" s="231">
        <v>18.071539122815953</v>
      </c>
      <c r="Q26" s="231">
        <v>28.025881341579794</v>
      </c>
      <c r="R26" s="231">
        <v>36.235511608009332</v>
      </c>
      <c r="S26" s="231">
        <v>47.581169390006131</v>
      </c>
      <c r="T26" s="231">
        <v>51.271883061415913</v>
      </c>
      <c r="U26" s="231">
        <v>67.227343078761749</v>
      </c>
      <c r="V26" s="231">
        <v>72.20558899445264</v>
      </c>
      <c r="W26" s="231">
        <v>75.788134136264318</v>
      </c>
    </row>
    <row r="27" spans="1:23" ht="12" customHeight="1" x14ac:dyDescent="0.25">
      <c r="A27" s="39" t="s">
        <v>99</v>
      </c>
      <c r="B27" s="230">
        <f t="shared" ref="B27:W27" si="3">SUM(B28:B37)</f>
        <v>794.37503853649298</v>
      </c>
      <c r="C27" s="230">
        <f t="shared" si="3"/>
        <v>854.67279213312099</v>
      </c>
      <c r="D27" s="230">
        <f t="shared" si="3"/>
        <v>822.74533081711127</v>
      </c>
      <c r="E27" s="230">
        <f t="shared" si="3"/>
        <v>848.07485805507702</v>
      </c>
      <c r="F27" s="230">
        <f t="shared" si="3"/>
        <v>899.98904884323224</v>
      </c>
      <c r="G27" s="230">
        <f t="shared" si="3"/>
        <v>944.0364899020218</v>
      </c>
      <c r="H27" s="230">
        <f t="shared" si="3"/>
        <v>974.01632225978256</v>
      </c>
      <c r="I27" s="230">
        <f t="shared" si="3"/>
        <v>1004.7612770290971</v>
      </c>
      <c r="J27" s="230">
        <f t="shared" si="3"/>
        <v>1017.4947734471159</v>
      </c>
      <c r="K27" s="230">
        <f t="shared" si="3"/>
        <v>832.37213603042562</v>
      </c>
      <c r="L27" s="230">
        <f t="shared" si="3"/>
        <v>791.7668448231077</v>
      </c>
      <c r="M27" s="230">
        <f t="shared" si="3"/>
        <v>741.4508138784953</v>
      </c>
      <c r="N27" s="230">
        <f t="shared" si="3"/>
        <v>662.00296592099096</v>
      </c>
      <c r="O27" s="230">
        <f t="shared" si="3"/>
        <v>677.04233979637229</v>
      </c>
      <c r="P27" s="230">
        <f t="shared" si="3"/>
        <v>668.8121710720128</v>
      </c>
      <c r="Q27" s="230">
        <f t="shared" si="3"/>
        <v>664.2881316849132</v>
      </c>
      <c r="R27" s="230">
        <f t="shared" si="3"/>
        <v>643.28266459092379</v>
      </c>
      <c r="S27" s="230">
        <f t="shared" si="3"/>
        <v>712.24685254963924</v>
      </c>
      <c r="T27" s="230">
        <f t="shared" si="3"/>
        <v>731.59410727069394</v>
      </c>
      <c r="U27" s="230">
        <f t="shared" si="3"/>
        <v>716.59170413230493</v>
      </c>
      <c r="V27" s="230">
        <f t="shared" si="3"/>
        <v>718.1596678447786</v>
      </c>
      <c r="W27" s="230">
        <f t="shared" si="3"/>
        <v>756.40918954664016</v>
      </c>
    </row>
    <row r="28" spans="1:23" ht="12" customHeight="1" x14ac:dyDescent="0.25">
      <c r="A28" s="18" t="s">
        <v>30</v>
      </c>
      <c r="B28" s="232">
        <v>47.998302338395078</v>
      </c>
      <c r="C28" s="232">
        <v>58.396695835876855</v>
      </c>
      <c r="D28" s="232">
        <v>57.925158473052143</v>
      </c>
      <c r="E28" s="232">
        <v>88.15086818434925</v>
      </c>
      <c r="F28" s="232">
        <v>161.34573451130723</v>
      </c>
      <c r="G28" s="232">
        <v>116.66608642568752</v>
      </c>
      <c r="H28" s="232">
        <v>104.07625951403716</v>
      </c>
      <c r="I28" s="232">
        <v>126.60556924570679</v>
      </c>
      <c r="J28" s="232">
        <v>131.66331014940218</v>
      </c>
      <c r="K28" s="232">
        <v>109.0979796478244</v>
      </c>
      <c r="L28" s="232">
        <v>127.94925922277596</v>
      </c>
      <c r="M28" s="232">
        <v>122.37902915478719</v>
      </c>
      <c r="N28" s="232">
        <v>109.48368948463825</v>
      </c>
      <c r="O28" s="232">
        <v>98.620772764244379</v>
      </c>
      <c r="P28" s="232">
        <v>86.435899333592928</v>
      </c>
      <c r="Q28" s="232">
        <v>66.58223524539828</v>
      </c>
      <c r="R28" s="232">
        <v>50.826075069884745</v>
      </c>
      <c r="S28" s="232">
        <v>59.351017505018397</v>
      </c>
      <c r="T28" s="232">
        <v>56.097131178209814</v>
      </c>
      <c r="U28" s="232">
        <v>72.143851132304547</v>
      </c>
      <c r="V28" s="232">
        <v>96.622919858802334</v>
      </c>
      <c r="W28" s="232">
        <v>104.60197619700499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16.863012306930713</v>
      </c>
      <c r="C30" s="232">
        <v>15.567461550697626</v>
      </c>
      <c r="D30" s="232">
        <v>16.716663750606294</v>
      </c>
      <c r="E30" s="232">
        <v>16.941926921452296</v>
      </c>
      <c r="F30" s="232">
        <v>15.48485377896754</v>
      </c>
      <c r="G30" s="232">
        <v>18.449957355384537</v>
      </c>
      <c r="H30" s="232">
        <v>25.415584450980283</v>
      </c>
      <c r="I30" s="232">
        <v>25.23612591677567</v>
      </c>
      <c r="J30" s="232">
        <v>25.339455275310595</v>
      </c>
      <c r="K30" s="232">
        <v>13.892409376475548</v>
      </c>
      <c r="L30" s="232">
        <v>10.992190786383745</v>
      </c>
      <c r="M30" s="232">
        <v>11.75336587629479</v>
      </c>
      <c r="N30" s="232">
        <v>13.347175901895319</v>
      </c>
      <c r="O30" s="232">
        <v>15.205041907283235</v>
      </c>
      <c r="P30" s="232">
        <v>11.967909503961799</v>
      </c>
      <c r="Q30" s="232">
        <v>7.5037136053703302</v>
      </c>
      <c r="R30" s="232">
        <v>7.3085800315349978</v>
      </c>
      <c r="S30" s="232">
        <v>7.4995106904114719</v>
      </c>
      <c r="T30" s="232">
        <v>7.52429061177624</v>
      </c>
      <c r="U30" s="232">
        <v>6.9227494920062966</v>
      </c>
      <c r="V30" s="232">
        <v>6.0131147551969999</v>
      </c>
      <c r="W30" s="232">
        <v>7.4909498703006792</v>
      </c>
    </row>
    <row r="31" spans="1:23" ht="12" customHeight="1" x14ac:dyDescent="0.25">
      <c r="A31" s="18" t="s">
        <v>83</v>
      </c>
      <c r="B31" s="232">
        <v>108.53212244661248</v>
      </c>
      <c r="C31" s="232">
        <v>103.98418317746692</v>
      </c>
      <c r="D31" s="232">
        <v>96.387417214536214</v>
      </c>
      <c r="E31" s="232">
        <v>121.36838135898331</v>
      </c>
      <c r="F31" s="232">
        <v>110.9128804571602</v>
      </c>
      <c r="G31" s="232">
        <v>134.24949855516621</v>
      </c>
      <c r="H31" s="232">
        <v>143.12125820424083</v>
      </c>
      <c r="I31" s="232">
        <v>152.23579822796586</v>
      </c>
      <c r="J31" s="232">
        <v>165.9902672742943</v>
      </c>
      <c r="K31" s="232">
        <v>126.44581771334842</v>
      </c>
      <c r="L31" s="232">
        <v>110.86618847384969</v>
      </c>
      <c r="M31" s="232">
        <v>106.7567332257601</v>
      </c>
      <c r="N31" s="232">
        <v>99.39122956516195</v>
      </c>
      <c r="O31" s="232">
        <v>95.844502752739842</v>
      </c>
      <c r="P31" s="232">
        <v>87.121480027229921</v>
      </c>
      <c r="Q31" s="232">
        <v>88.85237648604523</v>
      </c>
      <c r="R31" s="232">
        <v>84.670801997061545</v>
      </c>
      <c r="S31" s="232">
        <v>84.897109461961975</v>
      </c>
      <c r="T31" s="232">
        <v>92.288762803977932</v>
      </c>
      <c r="U31" s="232">
        <v>97.638295387845488</v>
      </c>
      <c r="V31" s="232">
        <v>103.61462511741418</v>
      </c>
      <c r="W31" s="232">
        <v>116.18082738323582</v>
      </c>
    </row>
    <row r="32" spans="1:23" ht="12" customHeight="1" x14ac:dyDescent="0.25">
      <c r="A32" s="18" t="s">
        <v>70</v>
      </c>
      <c r="B32" s="232">
        <v>175.86528189906755</v>
      </c>
      <c r="C32" s="232">
        <v>200.13654031403314</v>
      </c>
      <c r="D32" s="232">
        <v>204.00015723264806</v>
      </c>
      <c r="E32" s="232">
        <v>166.30916504587685</v>
      </c>
      <c r="F32" s="232">
        <v>104.89211175165831</v>
      </c>
      <c r="G32" s="232">
        <v>88.637644987074637</v>
      </c>
      <c r="H32" s="232">
        <v>77.658819134246599</v>
      </c>
      <c r="I32" s="232">
        <v>58.820123058028571</v>
      </c>
      <c r="J32" s="232">
        <v>46.119734395850656</v>
      </c>
      <c r="K32" s="232">
        <v>32.107301949969496</v>
      </c>
      <c r="L32" s="232">
        <v>18.493969065443935</v>
      </c>
      <c r="M32" s="232">
        <v>15.825468323933315</v>
      </c>
      <c r="N32" s="232">
        <v>11.464169796513893</v>
      </c>
      <c r="O32" s="232">
        <v>7.7500555629914274</v>
      </c>
      <c r="P32" s="232">
        <v>8.8947636270936368</v>
      </c>
      <c r="Q32" s="232">
        <v>7.5626450133337109</v>
      </c>
      <c r="R32" s="232">
        <v>6.5499798329356196</v>
      </c>
      <c r="S32" s="232">
        <v>5.5296046385882409</v>
      </c>
      <c r="T32" s="232">
        <v>5.1970809463625383</v>
      </c>
      <c r="U32" s="232">
        <v>5.140212959376246</v>
      </c>
      <c r="V32" s="232">
        <v>3.7624663718395936</v>
      </c>
      <c r="W32" s="232">
        <v>3.3723847595292709</v>
      </c>
    </row>
    <row r="33" spans="1:23" ht="12" customHeight="1" x14ac:dyDescent="0.25">
      <c r="A33" s="18" t="s">
        <v>34</v>
      </c>
      <c r="B33" s="232">
        <v>9.9442509445514027E-2</v>
      </c>
      <c r="C33" s="232">
        <v>11.841448074162583</v>
      </c>
      <c r="D33" s="232">
        <v>8.9108679478070094</v>
      </c>
      <c r="E33" s="232">
        <v>4.5072397976275873</v>
      </c>
      <c r="F33" s="232">
        <v>49.102239234746861</v>
      </c>
      <c r="G33" s="232">
        <v>125.01530711701618</v>
      </c>
      <c r="H33" s="232">
        <v>153.5827453124065</v>
      </c>
      <c r="I33" s="232">
        <v>139.54234712293714</v>
      </c>
      <c r="J33" s="232">
        <v>140.32740272786225</v>
      </c>
      <c r="K33" s="232">
        <v>102.35611175226704</v>
      </c>
      <c r="L33" s="232">
        <v>84.033913160372506</v>
      </c>
      <c r="M33" s="232">
        <v>68.828678901218709</v>
      </c>
      <c r="N33" s="232">
        <v>68.760691585405283</v>
      </c>
      <c r="O33" s="232">
        <v>106.88939298312501</v>
      </c>
      <c r="P33" s="232">
        <v>113.55182789122989</v>
      </c>
      <c r="Q33" s="232">
        <v>122.21810025988816</v>
      </c>
      <c r="R33" s="232">
        <v>128.15480120247625</v>
      </c>
      <c r="S33" s="232">
        <v>147.46930220224621</v>
      </c>
      <c r="T33" s="232">
        <v>143.15523528555943</v>
      </c>
      <c r="U33" s="232">
        <v>104.66827689325264</v>
      </c>
      <c r="V33" s="232">
        <v>73.926757790052861</v>
      </c>
      <c r="W33" s="232">
        <v>65.864851425960168</v>
      </c>
    </row>
    <row r="34" spans="1:23" ht="12" customHeight="1" x14ac:dyDescent="0.25">
      <c r="A34" s="18" t="s">
        <v>72</v>
      </c>
      <c r="B34" s="232">
        <v>286.31016825593338</v>
      </c>
      <c r="C34" s="232">
        <v>298.58552822625995</v>
      </c>
      <c r="D34" s="232">
        <v>270.85036872227238</v>
      </c>
      <c r="E34" s="232">
        <v>269.36944632739454</v>
      </c>
      <c r="F34" s="232">
        <v>269.31129776949911</v>
      </c>
      <c r="G34" s="232">
        <v>269.65264918089508</v>
      </c>
      <c r="H34" s="232">
        <v>265.40701366174335</v>
      </c>
      <c r="I34" s="232">
        <v>286.61601247846528</v>
      </c>
      <c r="J34" s="232">
        <v>283.31928427256395</v>
      </c>
      <c r="K34" s="232">
        <v>248.0172375882251</v>
      </c>
      <c r="L34" s="232">
        <v>236.28186347872855</v>
      </c>
      <c r="M34" s="232">
        <v>221.79399196191136</v>
      </c>
      <c r="N34" s="232">
        <v>174.64564416541899</v>
      </c>
      <c r="O34" s="232">
        <v>159.40549915909446</v>
      </c>
      <c r="P34" s="232">
        <v>157.78320615493843</v>
      </c>
      <c r="Q34" s="232">
        <v>157.16468214253072</v>
      </c>
      <c r="R34" s="232">
        <v>157.75259589109092</v>
      </c>
      <c r="S34" s="232">
        <v>185.55923150162184</v>
      </c>
      <c r="T34" s="232">
        <v>188.98774003067837</v>
      </c>
      <c r="U34" s="232">
        <v>191.07944721147177</v>
      </c>
      <c r="V34" s="232">
        <v>183.15969820301862</v>
      </c>
      <c r="W34" s="232">
        <v>188.62371658715094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0.21872382040780902</v>
      </c>
      <c r="E35" s="232">
        <v>5.4133175536764E-2</v>
      </c>
      <c r="F35" s="232">
        <v>0</v>
      </c>
      <c r="G35" s="232">
        <v>1.8374380806505997E-2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1.3764756977672548</v>
      </c>
      <c r="C36" s="232">
        <v>4.7833806779184513</v>
      </c>
      <c r="D36" s="232">
        <v>4.0045164183037372</v>
      </c>
      <c r="E36" s="232">
        <v>3.0829438269645308</v>
      </c>
      <c r="F36" s="232">
        <v>4.2474368838116732</v>
      </c>
      <c r="G36" s="232">
        <v>4.1476781488853973</v>
      </c>
      <c r="H36" s="232">
        <v>4.5977261869011556</v>
      </c>
      <c r="I36" s="232">
        <v>6.3825913276961259</v>
      </c>
      <c r="J36" s="232">
        <v>8.6471896432560769</v>
      </c>
      <c r="K36" s="232">
        <v>10.250422723317321</v>
      </c>
      <c r="L36" s="232">
        <v>8.7836330808056999</v>
      </c>
      <c r="M36" s="232">
        <v>5.0723056591553899</v>
      </c>
      <c r="N36" s="232">
        <v>8.6269604477837234</v>
      </c>
      <c r="O36" s="232">
        <v>9.2750150142660388</v>
      </c>
      <c r="P36" s="232">
        <v>10.462805534461111</v>
      </c>
      <c r="Q36" s="232">
        <v>16.209655583070763</v>
      </c>
      <c r="R36" s="232">
        <v>11.285879562096628</v>
      </c>
      <c r="S36" s="232">
        <v>13.44687850147151</v>
      </c>
      <c r="T36" s="232">
        <v>23.000529099458429</v>
      </c>
      <c r="U36" s="232">
        <v>29.393196382981596</v>
      </c>
      <c r="V36" s="232">
        <v>43.02415336722008</v>
      </c>
      <c r="W36" s="232">
        <v>47.340428375099478</v>
      </c>
    </row>
    <row r="37" spans="1:23" ht="12" customHeight="1" x14ac:dyDescent="0.25">
      <c r="A37" s="47" t="s">
        <v>38</v>
      </c>
      <c r="B37" s="233">
        <v>157.33023308234098</v>
      </c>
      <c r="C37" s="233">
        <v>161.37755427670541</v>
      </c>
      <c r="D37" s="233">
        <v>163.73145723747757</v>
      </c>
      <c r="E37" s="233">
        <v>178.2907534168919</v>
      </c>
      <c r="F37" s="233">
        <v>184.69249445608119</v>
      </c>
      <c r="G37" s="233">
        <v>187.19929375110587</v>
      </c>
      <c r="H37" s="233">
        <v>200.15691579522672</v>
      </c>
      <c r="I37" s="233">
        <v>209.32270965152168</v>
      </c>
      <c r="J37" s="233">
        <v>216.08812970857599</v>
      </c>
      <c r="K37" s="233">
        <v>190.20485527899822</v>
      </c>
      <c r="L37" s="233">
        <v>194.36582755474757</v>
      </c>
      <c r="M37" s="233">
        <v>189.04124077543443</v>
      </c>
      <c r="N37" s="233">
        <v>176.28340497417358</v>
      </c>
      <c r="O37" s="233">
        <v>184.05205965262786</v>
      </c>
      <c r="P37" s="233">
        <v>192.59427899950506</v>
      </c>
      <c r="Q37" s="233">
        <v>198.19472334927602</v>
      </c>
      <c r="R37" s="233">
        <v>196.73395100384309</v>
      </c>
      <c r="S37" s="233">
        <v>208.49419804831953</v>
      </c>
      <c r="T37" s="233">
        <v>215.34333731467123</v>
      </c>
      <c r="U37" s="233">
        <v>209.60567467306637</v>
      </c>
      <c r="V37" s="233">
        <v>208.03593238123392</v>
      </c>
      <c r="W37" s="233">
        <v>222.93405494835883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0.99999999999999989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1.0000000000000002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0.99999999999999978</v>
      </c>
      <c r="Q41" s="234">
        <f t="shared" si="4"/>
        <v>1</v>
      </c>
      <c r="R41" s="234">
        <f t="shared" si="4"/>
        <v>1</v>
      </c>
      <c r="S41" s="234">
        <f t="shared" si="4"/>
        <v>0.99999999999999989</v>
      </c>
      <c r="T41" s="234">
        <f t="shared" si="4"/>
        <v>1.0000000000000002</v>
      </c>
      <c r="U41" s="234">
        <f t="shared" si="4"/>
        <v>1</v>
      </c>
      <c r="V41" s="234">
        <f t="shared" si="4"/>
        <v>1</v>
      </c>
      <c r="W41" s="234">
        <f t="shared" si="4"/>
        <v>0.99999999999999989</v>
      </c>
    </row>
    <row r="42" spans="1:23" ht="12" customHeight="1" x14ac:dyDescent="0.25">
      <c r="A42" s="202" t="s">
        <v>92</v>
      </c>
      <c r="B42" s="235">
        <f t="shared" ref="B42:W42" si="5">IF(B6=0,0,B6/B$5)</f>
        <v>7.6609577019768199E-3</v>
      </c>
      <c r="C42" s="235">
        <f t="shared" si="5"/>
        <v>7.7582358980494816E-3</v>
      </c>
      <c r="D42" s="235">
        <f t="shared" si="5"/>
        <v>8.0404714910804025E-3</v>
      </c>
      <c r="E42" s="235">
        <f t="shared" si="5"/>
        <v>8.2082009363018994E-3</v>
      </c>
      <c r="F42" s="235">
        <f t="shared" si="5"/>
        <v>8.2095962888594672E-3</v>
      </c>
      <c r="G42" s="235">
        <f t="shared" si="5"/>
        <v>8.2460530837024787E-3</v>
      </c>
      <c r="H42" s="235">
        <f t="shared" si="5"/>
        <v>8.1966555828040105E-3</v>
      </c>
      <c r="I42" s="235">
        <f t="shared" si="5"/>
        <v>8.5574122714459511E-3</v>
      </c>
      <c r="J42" s="235">
        <f t="shared" si="5"/>
        <v>8.5786760940235289E-3</v>
      </c>
      <c r="K42" s="235">
        <f t="shared" si="5"/>
        <v>9.2539117100207541E-3</v>
      </c>
      <c r="L42" s="235">
        <f t="shared" si="5"/>
        <v>9.4413234731234204E-3</v>
      </c>
      <c r="M42" s="235">
        <f t="shared" si="5"/>
        <v>9.6684803326678274E-3</v>
      </c>
      <c r="N42" s="235">
        <f t="shared" si="5"/>
        <v>1.0297613669844309E-2</v>
      </c>
      <c r="O42" s="235">
        <f t="shared" si="5"/>
        <v>1.0476413314862246E-2</v>
      </c>
      <c r="P42" s="235">
        <f t="shared" si="5"/>
        <v>1.0903735610673319E-2</v>
      </c>
      <c r="Q42" s="235">
        <f t="shared" si="5"/>
        <v>1.141770078202608E-2</v>
      </c>
      <c r="R42" s="235">
        <f t="shared" si="5"/>
        <v>1.1618880683449699E-2</v>
      </c>
      <c r="S42" s="235">
        <f t="shared" si="5"/>
        <v>1.1042183632441327E-2</v>
      </c>
      <c r="T42" s="235">
        <f t="shared" si="5"/>
        <v>1.0671772828325791E-2</v>
      </c>
      <c r="U42" s="235">
        <f t="shared" si="5"/>
        <v>1.0505041238401125E-2</v>
      </c>
      <c r="V42" s="235">
        <f t="shared" si="5"/>
        <v>1.0216078295792613E-2</v>
      </c>
      <c r="W42" s="235">
        <f t="shared" si="5"/>
        <v>1.0480516768272585E-2</v>
      </c>
    </row>
    <row r="43" spans="1:23" ht="12" customHeight="1" x14ac:dyDescent="0.25">
      <c r="A43" s="202" t="s">
        <v>93</v>
      </c>
      <c r="B43" s="235">
        <f t="shared" ref="B43:W43" si="6">IF(B7=0,0,B7/B$5)</f>
        <v>1.2776097612309748E-2</v>
      </c>
      <c r="C43" s="235">
        <f t="shared" si="6"/>
        <v>1.2302605532545067E-2</v>
      </c>
      <c r="D43" s="235">
        <f t="shared" si="6"/>
        <v>1.2628635253965174E-2</v>
      </c>
      <c r="E43" s="235">
        <f t="shared" si="6"/>
        <v>1.2956887922760892E-2</v>
      </c>
      <c r="F43" s="235">
        <f t="shared" si="6"/>
        <v>1.2087238171617602E-2</v>
      </c>
      <c r="G43" s="235">
        <f t="shared" si="6"/>
        <v>1.2251829613431145E-2</v>
      </c>
      <c r="H43" s="235">
        <f t="shared" si="6"/>
        <v>1.2040568595758666E-2</v>
      </c>
      <c r="I43" s="235">
        <f t="shared" si="6"/>
        <v>1.3507880700498805E-2</v>
      </c>
      <c r="J43" s="235">
        <f t="shared" si="6"/>
        <v>1.2375453662926104E-2</v>
      </c>
      <c r="K43" s="235">
        <f t="shared" si="6"/>
        <v>1.3533458131766122E-2</v>
      </c>
      <c r="L43" s="235">
        <f t="shared" si="6"/>
        <v>1.4298023667798761E-2</v>
      </c>
      <c r="M43" s="235">
        <f t="shared" si="6"/>
        <v>1.4042350559109469E-2</v>
      </c>
      <c r="N43" s="235">
        <f t="shared" si="6"/>
        <v>1.3110623139679468E-2</v>
      </c>
      <c r="O43" s="235">
        <f t="shared" si="6"/>
        <v>1.3356319131131682E-2</v>
      </c>
      <c r="P43" s="235">
        <f t="shared" si="6"/>
        <v>1.3965433374640195E-2</v>
      </c>
      <c r="Q43" s="235">
        <f t="shared" si="6"/>
        <v>1.5015711089243693E-2</v>
      </c>
      <c r="R43" s="235">
        <f t="shared" si="6"/>
        <v>1.5239575972628275E-2</v>
      </c>
      <c r="S43" s="235">
        <f t="shared" si="6"/>
        <v>1.4495610519228024E-2</v>
      </c>
      <c r="T43" s="235">
        <f t="shared" si="6"/>
        <v>1.3974839405867448E-2</v>
      </c>
      <c r="U43" s="235">
        <f t="shared" si="6"/>
        <v>1.3887465403717127E-2</v>
      </c>
      <c r="V43" s="235">
        <f t="shared" si="6"/>
        <v>1.3683220205139086E-2</v>
      </c>
      <c r="W43" s="235">
        <f t="shared" si="6"/>
        <v>1.3523061574199339E-2</v>
      </c>
    </row>
    <row r="44" spans="1:23" ht="12" customHeight="1" x14ac:dyDescent="0.25">
      <c r="A44" s="202" t="s">
        <v>94</v>
      </c>
      <c r="B44" s="235">
        <f t="shared" ref="B44:W44" si="7">IF(B8=0,0,B8/B$5)</f>
        <v>2.1838389793311163E-2</v>
      </c>
      <c r="C44" s="235">
        <f t="shared" si="7"/>
        <v>2.0582806433551856E-2</v>
      </c>
      <c r="D44" s="235">
        <f t="shared" si="7"/>
        <v>2.1484932388040397E-2</v>
      </c>
      <c r="E44" s="235">
        <f t="shared" si="7"/>
        <v>2.293182701288456E-2</v>
      </c>
      <c r="F44" s="235">
        <f t="shared" si="7"/>
        <v>2.1018145924804131E-2</v>
      </c>
      <c r="G44" s="235">
        <f t="shared" si="7"/>
        <v>2.0864695409490965E-2</v>
      </c>
      <c r="H44" s="235">
        <f t="shared" si="7"/>
        <v>2.1028701083366495E-2</v>
      </c>
      <c r="I44" s="235">
        <f t="shared" si="7"/>
        <v>2.2531366447142896E-2</v>
      </c>
      <c r="J44" s="235">
        <f t="shared" si="7"/>
        <v>2.1855955741145586E-2</v>
      </c>
      <c r="K44" s="235">
        <f t="shared" si="7"/>
        <v>2.3559344470112098E-2</v>
      </c>
      <c r="L44" s="235">
        <f t="shared" si="7"/>
        <v>2.52527352623707E-2</v>
      </c>
      <c r="M44" s="235">
        <f t="shared" si="7"/>
        <v>2.5466217546820422E-2</v>
      </c>
      <c r="N44" s="235">
        <f t="shared" si="7"/>
        <v>2.4620884776599464E-2</v>
      </c>
      <c r="O44" s="235">
        <f t="shared" si="7"/>
        <v>2.5491365548064467E-2</v>
      </c>
      <c r="P44" s="235">
        <f t="shared" si="7"/>
        <v>2.6703648380465128E-2</v>
      </c>
      <c r="Q44" s="235">
        <f t="shared" si="7"/>
        <v>2.8406363050111259E-2</v>
      </c>
      <c r="R44" s="235">
        <f t="shared" si="7"/>
        <v>2.8421099132452693E-2</v>
      </c>
      <c r="S44" s="235">
        <f t="shared" si="7"/>
        <v>2.7088608293656218E-2</v>
      </c>
      <c r="T44" s="235">
        <f t="shared" si="7"/>
        <v>2.7416945359410281E-2</v>
      </c>
      <c r="U44" s="235">
        <f t="shared" si="7"/>
        <v>2.7214674543852721E-2</v>
      </c>
      <c r="V44" s="235">
        <f t="shared" si="7"/>
        <v>2.67868066695209E-2</v>
      </c>
      <c r="W44" s="235">
        <f t="shared" si="7"/>
        <v>2.734871556662205E-2</v>
      </c>
    </row>
    <row r="45" spans="1:23" ht="12" customHeight="1" x14ac:dyDescent="0.25">
      <c r="A45" s="202" t="s">
        <v>95</v>
      </c>
      <c r="B45" s="235">
        <f t="shared" ref="B45:W45" si="8">IF(B9=0,0,B9/B$5)</f>
        <v>2.1725266221912055E-2</v>
      </c>
      <c r="C45" s="235">
        <f t="shared" si="8"/>
        <v>2.0643226633765669E-2</v>
      </c>
      <c r="D45" s="235">
        <f t="shared" si="8"/>
        <v>2.1336334810086403E-2</v>
      </c>
      <c r="E45" s="235">
        <f t="shared" si="8"/>
        <v>2.2069794019444405E-2</v>
      </c>
      <c r="F45" s="235">
        <f t="shared" si="8"/>
        <v>2.0286412865315948E-2</v>
      </c>
      <c r="G45" s="235">
        <f t="shared" si="8"/>
        <v>2.0640887491504029E-2</v>
      </c>
      <c r="H45" s="235">
        <f t="shared" si="8"/>
        <v>2.0354098365672615E-2</v>
      </c>
      <c r="I45" s="235">
        <f t="shared" si="8"/>
        <v>2.2552088658403916E-2</v>
      </c>
      <c r="J45" s="235">
        <f t="shared" si="8"/>
        <v>2.0799634647002681E-2</v>
      </c>
      <c r="K45" s="235">
        <f t="shared" si="8"/>
        <v>2.3160912098405918E-2</v>
      </c>
      <c r="L45" s="235">
        <f t="shared" si="8"/>
        <v>2.5096812185424647E-2</v>
      </c>
      <c r="M45" s="235">
        <f t="shared" si="8"/>
        <v>2.5138946389363481E-2</v>
      </c>
      <c r="N45" s="235">
        <f t="shared" si="8"/>
        <v>2.3550586900351802E-2</v>
      </c>
      <c r="O45" s="235">
        <f t="shared" si="8"/>
        <v>2.4426208767557727E-2</v>
      </c>
      <c r="P45" s="235">
        <f t="shared" si="8"/>
        <v>2.5599056098049269E-2</v>
      </c>
      <c r="Q45" s="235">
        <f t="shared" si="8"/>
        <v>2.7985049049481504E-2</v>
      </c>
      <c r="R45" s="235">
        <f t="shared" si="8"/>
        <v>2.8711665412613049E-2</v>
      </c>
      <c r="S45" s="235">
        <f t="shared" si="8"/>
        <v>2.7490138265794738E-2</v>
      </c>
      <c r="T45" s="235">
        <f t="shared" si="8"/>
        <v>2.7049019214679469E-2</v>
      </c>
      <c r="U45" s="235">
        <f t="shared" si="8"/>
        <v>2.7175431783122487E-2</v>
      </c>
      <c r="V45" s="235">
        <f t="shared" si="8"/>
        <v>2.6608031402215512E-2</v>
      </c>
      <c r="W45" s="235">
        <f t="shared" si="8"/>
        <v>2.6857391674419116E-2</v>
      </c>
    </row>
    <row r="46" spans="1:23" ht="12" customHeight="1" x14ac:dyDescent="0.25">
      <c r="A46" s="202" t="s">
        <v>96</v>
      </c>
      <c r="B46" s="235">
        <f t="shared" ref="B46:W46" si="9">IF(B10=0,0,B10/B$5)</f>
        <v>2.1950571516898366E-2</v>
      </c>
      <c r="C46" s="235">
        <f t="shared" si="9"/>
        <v>2.1152034013296937E-2</v>
      </c>
      <c r="D46" s="235">
        <f t="shared" si="9"/>
        <v>2.0623609179421919E-2</v>
      </c>
      <c r="E46" s="235">
        <f t="shared" si="9"/>
        <v>2.0919990553632702E-2</v>
      </c>
      <c r="F46" s="235">
        <f t="shared" si="9"/>
        <v>2.2097753614623308E-2</v>
      </c>
      <c r="G46" s="235">
        <f t="shared" si="9"/>
        <v>2.0213233497765774E-2</v>
      </c>
      <c r="H46" s="235">
        <f t="shared" si="9"/>
        <v>1.9877486363844114E-2</v>
      </c>
      <c r="I46" s="235">
        <f t="shared" si="9"/>
        <v>1.9795853096915558E-2</v>
      </c>
      <c r="J46" s="235">
        <f t="shared" si="9"/>
        <v>1.9813511923928537E-2</v>
      </c>
      <c r="K46" s="235">
        <f t="shared" si="9"/>
        <v>2.0911780970230429E-2</v>
      </c>
      <c r="L46" s="235">
        <f t="shared" si="9"/>
        <v>2.0798027554959117E-2</v>
      </c>
      <c r="M46" s="235">
        <f t="shared" si="9"/>
        <v>2.1156198364845214E-2</v>
      </c>
      <c r="N46" s="235">
        <f t="shared" si="9"/>
        <v>2.1384249487348177E-2</v>
      </c>
      <c r="O46" s="235">
        <f t="shared" si="9"/>
        <v>2.0684012289730175E-2</v>
      </c>
      <c r="P46" s="235">
        <f t="shared" si="9"/>
        <v>2.1322091363737396E-2</v>
      </c>
      <c r="Q46" s="235">
        <f t="shared" si="9"/>
        <v>2.2789445486684615E-2</v>
      </c>
      <c r="R46" s="235">
        <f t="shared" si="9"/>
        <v>2.3217617426065578E-2</v>
      </c>
      <c r="S46" s="235">
        <f t="shared" si="9"/>
        <v>2.2586959572204843E-2</v>
      </c>
      <c r="T46" s="235">
        <f t="shared" si="9"/>
        <v>2.1365579468809286E-2</v>
      </c>
      <c r="U46" s="235">
        <f t="shared" si="9"/>
        <v>2.1596232299556987E-2</v>
      </c>
      <c r="V46" s="235">
        <f t="shared" si="9"/>
        <v>2.0693974724292904E-2</v>
      </c>
      <c r="W46" s="235">
        <f t="shared" si="9"/>
        <v>1.9905072691459018E-2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0.31916166142458879</v>
      </c>
      <c r="C47" s="236">
        <f t="shared" si="10"/>
        <v>0.30737505043639102</v>
      </c>
      <c r="D47" s="236">
        <f t="shared" si="10"/>
        <v>0.30781979791424779</v>
      </c>
      <c r="E47" s="236">
        <f t="shared" si="10"/>
        <v>0.30873584187907166</v>
      </c>
      <c r="F47" s="236">
        <f t="shared" si="10"/>
        <v>0.32559495138509198</v>
      </c>
      <c r="G47" s="236">
        <f t="shared" si="10"/>
        <v>0.30317483490488317</v>
      </c>
      <c r="H47" s="236">
        <f t="shared" si="10"/>
        <v>0.30985935296553668</v>
      </c>
      <c r="I47" s="236">
        <f t="shared" si="10"/>
        <v>0.29410572829378423</v>
      </c>
      <c r="J47" s="236">
        <f t="shared" si="10"/>
        <v>0.2917621066679385</v>
      </c>
      <c r="K47" s="236">
        <f t="shared" si="10"/>
        <v>0.30257916259899015</v>
      </c>
      <c r="L47" s="236">
        <f t="shared" si="10"/>
        <v>0.30940810576924649</v>
      </c>
      <c r="M47" s="236">
        <f t="shared" si="10"/>
        <v>0.30951612193313777</v>
      </c>
      <c r="N47" s="236">
        <f t="shared" si="10"/>
        <v>0.30477809968274172</v>
      </c>
      <c r="O47" s="236">
        <f t="shared" si="10"/>
        <v>0.27584155890460155</v>
      </c>
      <c r="P47" s="236">
        <f t="shared" si="10"/>
        <v>0.27435725062822686</v>
      </c>
      <c r="Q47" s="236">
        <f t="shared" si="10"/>
        <v>0.26540919600605722</v>
      </c>
      <c r="R47" s="236">
        <f t="shared" si="10"/>
        <v>0.28444414498575671</v>
      </c>
      <c r="S47" s="236">
        <f t="shared" si="10"/>
        <v>0.27693630097292882</v>
      </c>
      <c r="T47" s="236">
        <f t="shared" si="10"/>
        <v>0.26984315438487294</v>
      </c>
      <c r="U47" s="236">
        <f t="shared" si="10"/>
        <v>0.28842109894606632</v>
      </c>
      <c r="V47" s="236">
        <f t="shared" si="10"/>
        <v>0.28886687936098976</v>
      </c>
      <c r="W47" s="236">
        <f t="shared" si="10"/>
        <v>0.26697275313569024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0.59488705572900302</v>
      </c>
      <c r="C48" s="237">
        <f t="shared" si="11"/>
        <v>0.61018604105239993</v>
      </c>
      <c r="D48" s="237">
        <f t="shared" si="11"/>
        <v>0.60806621896315782</v>
      </c>
      <c r="E48" s="237">
        <f t="shared" si="11"/>
        <v>0.60417745767590392</v>
      </c>
      <c r="F48" s="237">
        <f t="shared" si="11"/>
        <v>0.59070590174968751</v>
      </c>
      <c r="G48" s="237">
        <f t="shared" si="11"/>
        <v>0.61460846599922248</v>
      </c>
      <c r="H48" s="237">
        <f t="shared" si="11"/>
        <v>0.60864313704301742</v>
      </c>
      <c r="I48" s="237">
        <f t="shared" si="11"/>
        <v>0.6189496705318086</v>
      </c>
      <c r="J48" s="237">
        <f t="shared" si="11"/>
        <v>0.62481466126303509</v>
      </c>
      <c r="K48" s="237">
        <f t="shared" si="11"/>
        <v>0.60700143002047469</v>
      </c>
      <c r="L48" s="237">
        <f t="shared" si="11"/>
        <v>0.59570497208707684</v>
      </c>
      <c r="M48" s="237">
        <f t="shared" si="11"/>
        <v>0.59501168487405576</v>
      </c>
      <c r="N48" s="237">
        <f t="shared" si="11"/>
        <v>0.60225794234343499</v>
      </c>
      <c r="O48" s="237">
        <f t="shared" si="11"/>
        <v>0.62972412204405215</v>
      </c>
      <c r="P48" s="237">
        <f t="shared" si="11"/>
        <v>0.62714878454420764</v>
      </c>
      <c r="Q48" s="237">
        <f t="shared" si="11"/>
        <v>0.62897653453639568</v>
      </c>
      <c r="R48" s="237">
        <f t="shared" si="11"/>
        <v>0.60834701638703392</v>
      </c>
      <c r="S48" s="237">
        <f t="shared" si="11"/>
        <v>0.62036019874374593</v>
      </c>
      <c r="T48" s="237">
        <f t="shared" si="11"/>
        <v>0.62967868933803495</v>
      </c>
      <c r="U48" s="237">
        <f t="shared" si="11"/>
        <v>0.61120005578528325</v>
      </c>
      <c r="V48" s="237">
        <f t="shared" si="11"/>
        <v>0.61314500934204919</v>
      </c>
      <c r="W48" s="237">
        <f t="shared" si="11"/>
        <v>0.63491248858933758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HR: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610.98419139151542</v>
      </c>
      <c r="C5" s="225">
        <f t="shared" si="0"/>
        <v>644.22488646906095</v>
      </c>
      <c r="D5" s="225">
        <f t="shared" si="0"/>
        <v>625.16089804594458</v>
      </c>
      <c r="E5" s="225">
        <f t="shared" si="0"/>
        <v>646.23055322176378</v>
      </c>
      <c r="F5" s="225">
        <f t="shared" si="0"/>
        <v>715.62003345217113</v>
      </c>
      <c r="G5" s="225">
        <f t="shared" si="0"/>
        <v>719.84703086206719</v>
      </c>
      <c r="H5" s="225">
        <f t="shared" si="0"/>
        <v>747.95676694462475</v>
      </c>
      <c r="I5" s="225">
        <f t="shared" si="0"/>
        <v>765.84727692224442</v>
      </c>
      <c r="J5" s="225">
        <f t="shared" si="0"/>
        <v>766.71382881872148</v>
      </c>
      <c r="K5" s="225">
        <f t="shared" si="0"/>
        <v>651.2408850806155</v>
      </c>
      <c r="L5" s="225">
        <f t="shared" si="0"/>
        <v>638.88577918237297</v>
      </c>
      <c r="M5" s="225">
        <f t="shared" si="0"/>
        <v>598.79972470404527</v>
      </c>
      <c r="N5" s="225">
        <f t="shared" si="0"/>
        <v>532.4078989643682</v>
      </c>
      <c r="O5" s="225">
        <f t="shared" si="0"/>
        <v>515.35082028352281</v>
      </c>
      <c r="P5" s="225">
        <f t="shared" si="0"/>
        <v>514.07305200268445</v>
      </c>
      <c r="Q5" s="225">
        <f t="shared" si="0"/>
        <v>513.18218724232133</v>
      </c>
      <c r="R5" s="225">
        <f t="shared" si="0"/>
        <v>521.7204800234058</v>
      </c>
      <c r="S5" s="225">
        <f t="shared" si="0"/>
        <v>570.38666843342116</v>
      </c>
      <c r="T5" s="225">
        <f t="shared" si="0"/>
        <v>575.9259517044037</v>
      </c>
      <c r="U5" s="225">
        <f t="shared" si="0"/>
        <v>582.60227879840556</v>
      </c>
      <c r="V5" s="225">
        <f t="shared" si="0"/>
        <v>587.28146129938682</v>
      </c>
      <c r="W5" s="225">
        <f t="shared" si="0"/>
        <v>595.37083943948551</v>
      </c>
    </row>
    <row r="6" spans="1:23" ht="12" customHeight="1" x14ac:dyDescent="0.25">
      <c r="A6" s="202" t="s">
        <v>92</v>
      </c>
      <c r="B6" s="226">
        <v>4.6080509259515692</v>
      </c>
      <c r="C6" s="226">
        <v>4.9099551027406045</v>
      </c>
      <c r="D6" s="226">
        <v>4.925154241638106</v>
      </c>
      <c r="E6" s="226">
        <v>5.2237970557814259</v>
      </c>
      <c r="F6" s="226">
        <v>5.7403792750735914</v>
      </c>
      <c r="G6" s="226">
        <v>5.8218433473170315</v>
      </c>
      <c r="H6" s="226">
        <v>6.0426059400862213</v>
      </c>
      <c r="I6" s="226">
        <v>6.4063552546604345</v>
      </c>
      <c r="J6" s="226">
        <v>6.4791165930089809</v>
      </c>
      <c r="K6" s="226">
        <v>5.8988779266822169</v>
      </c>
      <c r="L6" s="226">
        <v>5.834009345724894</v>
      </c>
      <c r="M6" s="226">
        <v>5.6095902475321058</v>
      </c>
      <c r="N6" s="226">
        <v>5.3120030150610669</v>
      </c>
      <c r="O6" s="226">
        <v>5.2622524596790416</v>
      </c>
      <c r="P6" s="226">
        <v>5.4313584939954955</v>
      </c>
      <c r="Q6" s="226">
        <v>5.6402025246582932</v>
      </c>
      <c r="R6" s="226">
        <v>5.7561204714051604</v>
      </c>
      <c r="S6" s="226">
        <v>5.9596550713930077</v>
      </c>
      <c r="T6" s="226">
        <v>5.8120447774628241</v>
      </c>
      <c r="U6" s="226">
        <v>5.7754497713898267</v>
      </c>
      <c r="V6" s="226">
        <v>5.6176437182233832</v>
      </c>
      <c r="W6" s="226">
        <v>5.8628245362627283</v>
      </c>
    </row>
    <row r="7" spans="1:23" ht="12" customHeight="1" x14ac:dyDescent="0.25">
      <c r="A7" s="202" t="s">
        <v>93</v>
      </c>
      <c r="B7" s="226">
        <v>1.8292500460059122</v>
      </c>
      <c r="C7" s="226">
        <v>1.8649756700477567</v>
      </c>
      <c r="D7" s="226">
        <v>1.8549837685324428</v>
      </c>
      <c r="E7" s="226">
        <v>1.9687176426791555</v>
      </c>
      <c r="F7" s="226">
        <v>2.0401062662294338</v>
      </c>
      <c r="G7" s="226">
        <v>2.0901141137517989</v>
      </c>
      <c r="H7" s="226">
        <v>2.1499839360812216</v>
      </c>
      <c r="I7" s="226">
        <v>2.4376873353382469</v>
      </c>
      <c r="J7" s="226">
        <v>2.2756662285849769</v>
      </c>
      <c r="K7" s="226">
        <v>2.0859954592594465</v>
      </c>
      <c r="L7" s="226">
        <v>2.1376476164963463</v>
      </c>
      <c r="M7" s="226">
        <v>1.9860191419128208</v>
      </c>
      <c r="N7" s="226">
        <v>1.6771987196580689</v>
      </c>
      <c r="O7" s="226">
        <v>1.6676180133589726</v>
      </c>
      <c r="P7" s="226">
        <v>1.7312149591100519</v>
      </c>
      <c r="Q7" s="226">
        <v>1.8365987511038178</v>
      </c>
      <c r="R7" s="226">
        <v>1.8856883661884789</v>
      </c>
      <c r="S7" s="226">
        <v>1.9709717905792181</v>
      </c>
      <c r="T7" s="226">
        <v>1.9400864802363214</v>
      </c>
      <c r="U7" s="226">
        <v>1.9471863374192286</v>
      </c>
      <c r="V7" s="226">
        <v>1.9247583441542895</v>
      </c>
      <c r="W7" s="226">
        <v>1.939815014741203</v>
      </c>
    </row>
    <row r="8" spans="1:23" ht="12" customHeight="1" x14ac:dyDescent="0.25">
      <c r="A8" s="202" t="s">
        <v>94</v>
      </c>
      <c r="B8" s="226">
        <v>17.241796418766402</v>
      </c>
      <c r="C8" s="226">
        <v>17.222477120915674</v>
      </c>
      <c r="D8" s="226">
        <v>17.461545243531422</v>
      </c>
      <c r="E8" s="226">
        <v>19.303200919992488</v>
      </c>
      <c r="F8" s="226">
        <v>19.551671068172197</v>
      </c>
      <c r="G8" s="226">
        <v>19.578968776242476</v>
      </c>
      <c r="H8" s="226">
        <v>20.613508818257937</v>
      </c>
      <c r="I8" s="226">
        <v>22.354546124716773</v>
      </c>
      <c r="J8" s="226">
        <v>22.012777154224981</v>
      </c>
      <c r="K8" s="226">
        <v>20.017654268715546</v>
      </c>
      <c r="L8" s="226">
        <v>20.804594396123157</v>
      </c>
      <c r="M8" s="226">
        <v>19.813471444194189</v>
      </c>
      <c r="N8" s="226">
        <v>17.280687172275044</v>
      </c>
      <c r="O8" s="226">
        <v>17.397020957603775</v>
      </c>
      <c r="P8" s="226">
        <v>18.101598435421625</v>
      </c>
      <c r="Q8" s="226">
        <v>19.080744115296874</v>
      </c>
      <c r="R8" s="226">
        <v>19.283787284827454</v>
      </c>
      <c r="S8" s="226">
        <v>20.070661591563649</v>
      </c>
      <c r="T8" s="226">
        <v>20.499241249259402</v>
      </c>
      <c r="U8" s="226">
        <v>20.614211353336387</v>
      </c>
      <c r="V8" s="226">
        <v>20.345811114092861</v>
      </c>
      <c r="W8" s="226">
        <v>21.145492811544717</v>
      </c>
    </row>
    <row r="9" spans="1:23" ht="12" customHeight="1" x14ac:dyDescent="0.25">
      <c r="A9" s="202" t="s">
        <v>95</v>
      </c>
      <c r="B9" s="226">
        <v>12.00274427765941</v>
      </c>
      <c r="C9" s="226">
        <v>12.055008383656991</v>
      </c>
      <c r="D9" s="226">
        <v>12.081941247413081</v>
      </c>
      <c r="E9" s="226">
        <v>12.94930855275361</v>
      </c>
      <c r="F9" s="226">
        <v>13.184387472001692</v>
      </c>
      <c r="G9" s="226">
        <v>13.547815135023052</v>
      </c>
      <c r="H9" s="226">
        <v>13.993151723967037</v>
      </c>
      <c r="I9" s="226">
        <v>15.629644165290856</v>
      </c>
      <c r="J9" s="226">
        <v>14.718009785438946</v>
      </c>
      <c r="K9" s="226">
        <v>13.756244632634695</v>
      </c>
      <c r="L9" s="226">
        <v>14.483203149637946</v>
      </c>
      <c r="M9" s="226">
        <v>13.751119873136837</v>
      </c>
      <c r="N9" s="226">
        <v>11.636694242494608</v>
      </c>
      <c r="O9" s="226">
        <v>11.799096546834996</v>
      </c>
      <c r="P9" s="226">
        <v>12.285595252181052</v>
      </c>
      <c r="Q9" s="226">
        <v>13.263087655418579</v>
      </c>
      <c r="R9" s="226">
        <v>13.771847799129825</v>
      </c>
      <c r="S9" s="226">
        <v>14.485961732401893</v>
      </c>
      <c r="T9" s="226">
        <v>14.580739865472912</v>
      </c>
      <c r="U9" s="226">
        <v>14.786481146986191</v>
      </c>
      <c r="V9" s="226">
        <v>14.505847548806724</v>
      </c>
      <c r="W9" s="226">
        <v>14.926005203571437</v>
      </c>
    </row>
    <row r="10" spans="1:23" ht="12" customHeight="1" x14ac:dyDescent="0.25">
      <c r="A10" s="36" t="s">
        <v>96</v>
      </c>
      <c r="B10" s="227">
        <f t="shared" ref="B10:W10" si="1">SUM(B11:B15)</f>
        <v>18.579192076151312</v>
      </c>
      <c r="C10" s="227">
        <f t="shared" si="1"/>
        <v>18.870321750980967</v>
      </c>
      <c r="D10" s="227">
        <f t="shared" si="1"/>
        <v>18.167492426965858</v>
      </c>
      <c r="E10" s="227">
        <f t="shared" si="1"/>
        <v>19.11460817787292</v>
      </c>
      <c r="F10" s="227">
        <f t="shared" si="1"/>
        <v>21.581027949391387</v>
      </c>
      <c r="G10" s="227">
        <f t="shared" si="1"/>
        <v>20.322027418105414</v>
      </c>
      <c r="H10" s="227">
        <f t="shared" si="1"/>
        <v>20.882373496615365</v>
      </c>
      <c r="I10" s="227">
        <f t="shared" si="1"/>
        <v>21.283589203503922</v>
      </c>
      <c r="J10" s="227">
        <f t="shared" si="1"/>
        <v>21.634958876902616</v>
      </c>
      <c r="K10" s="227">
        <f t="shared" si="1"/>
        <v>19.15975758405235</v>
      </c>
      <c r="L10" s="227">
        <f t="shared" si="1"/>
        <v>18.598922792670784</v>
      </c>
      <c r="M10" s="227">
        <f t="shared" si="1"/>
        <v>17.884572622874192</v>
      </c>
      <c r="N10" s="227">
        <f t="shared" si="1"/>
        <v>16.292308667097714</v>
      </c>
      <c r="O10" s="227">
        <f t="shared" si="1"/>
        <v>15.576186760115846</v>
      </c>
      <c r="P10" s="227">
        <f t="shared" si="1"/>
        <v>16.04441400339946</v>
      </c>
      <c r="Q10" s="227">
        <f t="shared" si="1"/>
        <v>17.164854004452444</v>
      </c>
      <c r="R10" s="227">
        <f t="shared" si="1"/>
        <v>17.716952773289687</v>
      </c>
      <c r="S10" s="227">
        <f t="shared" si="1"/>
        <v>18.921476713195439</v>
      </c>
      <c r="T10" s="227">
        <f t="shared" si="1"/>
        <v>18.239519500509203</v>
      </c>
      <c r="U10" s="227">
        <f t="shared" si="1"/>
        <v>18.565714888369012</v>
      </c>
      <c r="V10" s="227">
        <f t="shared" si="1"/>
        <v>17.845676647702646</v>
      </c>
      <c r="W10" s="227">
        <f t="shared" si="1"/>
        <v>17.8012849560088</v>
      </c>
    </row>
    <row r="11" spans="1:23" ht="12" customHeight="1" x14ac:dyDescent="0.25">
      <c r="A11" s="37" t="s">
        <v>83</v>
      </c>
      <c r="B11" s="228">
        <v>1.9283768392496285</v>
      </c>
      <c r="C11" s="228">
        <v>2.1910149242507648</v>
      </c>
      <c r="D11" s="228">
        <v>1.8944218038682723</v>
      </c>
      <c r="E11" s="228">
        <v>2.0588897021060983</v>
      </c>
      <c r="F11" s="228">
        <v>2.3591501874519327</v>
      </c>
      <c r="G11" s="228">
        <v>2.5905331785173464</v>
      </c>
      <c r="H11" s="228">
        <v>2.2993844486903088</v>
      </c>
      <c r="I11" s="228">
        <v>2.2941891198707021</v>
      </c>
      <c r="J11" s="228">
        <v>2.3799175943527096</v>
      </c>
      <c r="K11" s="228">
        <v>1.8249230201546669</v>
      </c>
      <c r="L11" s="228">
        <v>1.5512617104018274</v>
      </c>
      <c r="M11" s="228">
        <v>1.536524124303392</v>
      </c>
      <c r="N11" s="228">
        <v>1.3595761718223274</v>
      </c>
      <c r="O11" s="228">
        <v>1.2745137407377025</v>
      </c>
      <c r="P11" s="228">
        <v>1.1665553374121465</v>
      </c>
      <c r="Q11" s="228">
        <v>1.1270830045168618</v>
      </c>
      <c r="R11" s="228">
        <v>1.1501575573941865</v>
      </c>
      <c r="S11" s="228">
        <v>1.1436845437360526</v>
      </c>
      <c r="T11" s="228">
        <v>1.2142560024424713</v>
      </c>
      <c r="U11" s="228">
        <v>1.2753444764896327</v>
      </c>
      <c r="V11" s="228">
        <v>1.278506035154267</v>
      </c>
      <c r="W11" s="228">
        <v>1.4236048895390261</v>
      </c>
    </row>
    <row r="12" spans="1:23" ht="12" customHeight="1" x14ac:dyDescent="0.25">
      <c r="A12" s="37" t="s">
        <v>72</v>
      </c>
      <c r="B12" s="228">
        <v>13.698022864579904</v>
      </c>
      <c r="C12" s="228">
        <v>13.457757666073404</v>
      </c>
      <c r="D12" s="228">
        <v>12.831335819534182</v>
      </c>
      <c r="E12" s="228">
        <v>13.154823507128846</v>
      </c>
      <c r="F12" s="228">
        <v>15.441185657372937</v>
      </c>
      <c r="G12" s="228">
        <v>13.60785758673053</v>
      </c>
      <c r="H12" s="228">
        <v>14.03104613158701</v>
      </c>
      <c r="I12" s="228">
        <v>13.894023646166733</v>
      </c>
      <c r="J12" s="228">
        <v>13.961344137302062</v>
      </c>
      <c r="K12" s="228">
        <v>12.228391230452717</v>
      </c>
      <c r="L12" s="228">
        <v>11.918090320622033</v>
      </c>
      <c r="M12" s="228">
        <v>11.109355986941088</v>
      </c>
      <c r="N12" s="228">
        <v>9.6825523140713212</v>
      </c>
      <c r="O12" s="228">
        <v>8.2085174326752561</v>
      </c>
      <c r="P12" s="228">
        <v>8.1653726543223755</v>
      </c>
      <c r="Q12" s="228">
        <v>8.3909528574160035</v>
      </c>
      <c r="R12" s="228">
        <v>9.0449092824344621</v>
      </c>
      <c r="S12" s="228">
        <v>9.6081739467641007</v>
      </c>
      <c r="T12" s="228">
        <v>9.0773033141646149</v>
      </c>
      <c r="U12" s="228">
        <v>10.127454372633604</v>
      </c>
      <c r="V12" s="228">
        <v>9.1461794188748371</v>
      </c>
      <c r="W12" s="228">
        <v>8.4317685362431156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2.9527923723217784</v>
      </c>
      <c r="C15" s="229">
        <v>3.2215491606567999</v>
      </c>
      <c r="D15" s="229">
        <v>3.4417348035634019</v>
      </c>
      <c r="E15" s="229">
        <v>3.9008949686379775</v>
      </c>
      <c r="F15" s="229">
        <v>3.7806921045665143</v>
      </c>
      <c r="G15" s="229">
        <v>4.1236366528575363</v>
      </c>
      <c r="H15" s="229">
        <v>4.5519429163380467</v>
      </c>
      <c r="I15" s="229">
        <v>5.0953764374664861</v>
      </c>
      <c r="J15" s="229">
        <v>5.293697145247843</v>
      </c>
      <c r="K15" s="229">
        <v>5.1064433334449673</v>
      </c>
      <c r="L15" s="229">
        <v>5.1295707616469262</v>
      </c>
      <c r="M15" s="229">
        <v>5.2386925116297114</v>
      </c>
      <c r="N15" s="229">
        <v>5.2501801812040654</v>
      </c>
      <c r="O15" s="229">
        <v>6.0931555867028866</v>
      </c>
      <c r="P15" s="229">
        <v>6.7124860116649376</v>
      </c>
      <c r="Q15" s="229">
        <v>7.6468181425195798</v>
      </c>
      <c r="R15" s="229">
        <v>7.5218859334610402</v>
      </c>
      <c r="S15" s="229">
        <v>8.169618222695286</v>
      </c>
      <c r="T15" s="229">
        <v>7.947960183902115</v>
      </c>
      <c r="U15" s="229">
        <v>7.1629160392457765</v>
      </c>
      <c r="V15" s="229">
        <v>7.4209911936735402</v>
      </c>
      <c r="W15" s="229">
        <v>7.9459115302266596</v>
      </c>
    </row>
    <row r="16" spans="1:23" ht="12" customHeight="1" x14ac:dyDescent="0.25">
      <c r="A16" s="39" t="s">
        <v>98</v>
      </c>
      <c r="B16" s="230">
        <f t="shared" ref="B16:W16" si="2">SUM(B17:B26)</f>
        <v>207.67359453046771</v>
      </c>
      <c r="C16" s="230">
        <f t="shared" si="2"/>
        <v>210.11141211585121</v>
      </c>
      <c r="D16" s="230">
        <f t="shared" si="2"/>
        <v>204.34883404125929</v>
      </c>
      <c r="E16" s="230">
        <f t="shared" si="2"/>
        <v>212.03800363758944</v>
      </c>
      <c r="F16" s="230">
        <f t="shared" si="2"/>
        <v>245.26378015300273</v>
      </c>
      <c r="G16" s="230">
        <f t="shared" si="2"/>
        <v>231.82796268886202</v>
      </c>
      <c r="H16" s="230">
        <f t="shared" si="2"/>
        <v>246.49070015478318</v>
      </c>
      <c r="I16" s="230">
        <f t="shared" si="2"/>
        <v>240.07215420364756</v>
      </c>
      <c r="J16" s="230">
        <f t="shared" si="2"/>
        <v>237.36488722454689</v>
      </c>
      <c r="K16" s="230">
        <f t="shared" si="2"/>
        <v>211.06311385205041</v>
      </c>
      <c r="L16" s="230">
        <f t="shared" si="2"/>
        <v>212.68448312931915</v>
      </c>
      <c r="M16" s="230">
        <f t="shared" si="2"/>
        <v>199.75924794929369</v>
      </c>
      <c r="N16" s="230">
        <f t="shared" si="2"/>
        <v>173.74816749639251</v>
      </c>
      <c r="O16" s="230">
        <f t="shared" si="2"/>
        <v>150.61715042859228</v>
      </c>
      <c r="P16" s="230">
        <f t="shared" si="2"/>
        <v>149.24732198783357</v>
      </c>
      <c r="Q16" s="230">
        <f t="shared" si="2"/>
        <v>145.48445814653755</v>
      </c>
      <c r="R16" s="230">
        <f t="shared" si="2"/>
        <v>161.58017722995044</v>
      </c>
      <c r="S16" s="230">
        <f t="shared" si="2"/>
        <v>168.87647455963813</v>
      </c>
      <c r="T16" s="230">
        <f t="shared" si="2"/>
        <v>167.53781622795464</v>
      </c>
      <c r="U16" s="230">
        <f t="shared" si="2"/>
        <v>181.76166725806354</v>
      </c>
      <c r="V16" s="230">
        <f t="shared" si="2"/>
        <v>184.61876816672947</v>
      </c>
      <c r="W16" s="230">
        <f t="shared" si="2"/>
        <v>172.61097177074129</v>
      </c>
    </row>
    <row r="17" spans="1:23" ht="12" customHeight="1" x14ac:dyDescent="0.25">
      <c r="A17" s="46" t="s">
        <v>30</v>
      </c>
      <c r="B17" s="231">
        <v>4.9894659325005533</v>
      </c>
      <c r="C17" s="231">
        <v>7.4247941358216165</v>
      </c>
      <c r="D17" s="231">
        <v>6.9252666864977286</v>
      </c>
      <c r="E17" s="231">
        <v>5.8528031136828984</v>
      </c>
      <c r="F17" s="231">
        <v>8.1246273692744726</v>
      </c>
      <c r="G17" s="231">
        <v>7.9604053231493124</v>
      </c>
      <c r="H17" s="231">
        <v>8.1979046287437676</v>
      </c>
      <c r="I17" s="231">
        <v>8.3982296581329123</v>
      </c>
      <c r="J17" s="231">
        <v>8.2473302055281419</v>
      </c>
      <c r="K17" s="231">
        <v>6.4704506076717561</v>
      </c>
      <c r="L17" s="231">
        <v>6.235650926059459</v>
      </c>
      <c r="M17" s="231">
        <v>6.2645016413683976</v>
      </c>
      <c r="N17" s="231">
        <v>5.8942858776636511</v>
      </c>
      <c r="O17" s="231">
        <v>4.7964933936813337</v>
      </c>
      <c r="P17" s="231">
        <v>4.9355404829069167</v>
      </c>
      <c r="Q17" s="231">
        <v>4.5294130519078513</v>
      </c>
      <c r="R17" s="231">
        <v>5.2870357244414299</v>
      </c>
      <c r="S17" s="231">
        <v>5.2296543186344309</v>
      </c>
      <c r="T17" s="231">
        <v>4.0270382132110578</v>
      </c>
      <c r="U17" s="231">
        <v>3.118440802749638</v>
      </c>
      <c r="V17" s="231">
        <v>2.408263831499633</v>
      </c>
      <c r="W17" s="231">
        <v>1.0409740292276595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4.0512899801512114</v>
      </c>
      <c r="C19" s="231">
        <v>3.5540541532911472</v>
      </c>
      <c r="D19" s="231">
        <v>3.4113011981150643</v>
      </c>
      <c r="E19" s="231">
        <v>3.3656646027367749</v>
      </c>
      <c r="F19" s="231">
        <v>3.3755021203152067</v>
      </c>
      <c r="G19" s="231">
        <v>3.45696940309608</v>
      </c>
      <c r="H19" s="231">
        <v>3.686439521921328</v>
      </c>
      <c r="I19" s="231">
        <v>4.1566700891541997</v>
      </c>
      <c r="J19" s="231">
        <v>4.7484099486744515</v>
      </c>
      <c r="K19" s="231">
        <v>4.2632325927255339</v>
      </c>
      <c r="L19" s="231">
        <v>4.4086535779216094</v>
      </c>
      <c r="M19" s="231">
        <v>3.4684671991556089</v>
      </c>
      <c r="N19" s="231">
        <v>3.2325236503642603</v>
      </c>
      <c r="O19" s="231">
        <v>3.4009676676501828</v>
      </c>
      <c r="P19" s="231">
        <v>3.3581455998171181</v>
      </c>
      <c r="Q19" s="231">
        <v>2.8089071683270923</v>
      </c>
      <c r="R19" s="231">
        <v>2.3868337079116184</v>
      </c>
      <c r="S19" s="231">
        <v>2.992252953804186</v>
      </c>
      <c r="T19" s="231">
        <v>2.9917601440061046</v>
      </c>
      <c r="U19" s="231">
        <v>2.6215133252940146</v>
      </c>
      <c r="V19" s="231">
        <v>2.1102802881982661</v>
      </c>
      <c r="W19" s="231">
        <v>2.9976440578381061</v>
      </c>
    </row>
    <row r="20" spans="1:23" ht="12" customHeight="1" x14ac:dyDescent="0.25">
      <c r="A20" s="46" t="s">
        <v>83</v>
      </c>
      <c r="B20" s="231">
        <v>11.613226333641746</v>
      </c>
      <c r="C20" s="231">
        <v>13.21983781144967</v>
      </c>
      <c r="D20" s="231">
        <v>11.285176659005367</v>
      </c>
      <c r="E20" s="231">
        <v>12.036188140650369</v>
      </c>
      <c r="F20" s="231">
        <v>13.522005438261326</v>
      </c>
      <c r="G20" s="231">
        <v>15.060139746934622</v>
      </c>
      <c r="H20" s="231">
        <v>12.186195941010087</v>
      </c>
      <c r="I20" s="231">
        <v>13.285706992938414</v>
      </c>
      <c r="J20" s="231">
        <v>14.785365667885554</v>
      </c>
      <c r="K20" s="231">
        <v>10.949437531853526</v>
      </c>
      <c r="L20" s="231">
        <v>10.778684475086415</v>
      </c>
      <c r="M20" s="231">
        <v>10.440681660127577</v>
      </c>
      <c r="N20" s="231">
        <v>9.3938560169320979</v>
      </c>
      <c r="O20" s="231">
        <v>8.7388095286545742</v>
      </c>
      <c r="P20" s="231">
        <v>8.1836097434073185</v>
      </c>
      <c r="Q20" s="231">
        <v>8.1272605624457164</v>
      </c>
      <c r="R20" s="231">
        <v>8.0133705024648858</v>
      </c>
      <c r="S20" s="231">
        <v>7.788765039605364</v>
      </c>
      <c r="T20" s="231">
        <v>8.1971686579988354</v>
      </c>
      <c r="U20" s="231">
        <v>8.2737947819262381</v>
      </c>
      <c r="V20" s="231">
        <v>8.0194858035717598</v>
      </c>
      <c r="W20" s="231">
        <v>9.1202953560389446</v>
      </c>
    </row>
    <row r="21" spans="1:23" ht="12" customHeight="1" x14ac:dyDescent="0.25">
      <c r="A21" s="46" t="s">
        <v>70</v>
      </c>
      <c r="B21" s="231">
        <v>43.227533349108896</v>
      </c>
      <c r="C21" s="231">
        <v>43.002864455349091</v>
      </c>
      <c r="D21" s="231">
        <v>41.22690512520451</v>
      </c>
      <c r="E21" s="231">
        <v>41.182345574966746</v>
      </c>
      <c r="F21" s="231">
        <v>48.784202228127143</v>
      </c>
      <c r="G21" s="231">
        <v>40.410763895030804</v>
      </c>
      <c r="H21" s="231">
        <v>49.95760466711922</v>
      </c>
      <c r="I21" s="231">
        <v>35.259607191056297</v>
      </c>
      <c r="J21" s="231">
        <v>32.40902544804657</v>
      </c>
      <c r="K21" s="231">
        <v>25.24182128542958</v>
      </c>
      <c r="L21" s="231">
        <v>16.697937020799472</v>
      </c>
      <c r="M21" s="231">
        <v>15.786283355107274</v>
      </c>
      <c r="N21" s="231">
        <v>8.7988412106272218</v>
      </c>
      <c r="O21" s="231">
        <v>5.8537307249762529</v>
      </c>
      <c r="P21" s="231">
        <v>4.8111104897368033</v>
      </c>
      <c r="Q21" s="231">
        <v>7.4770363256895118</v>
      </c>
      <c r="R21" s="231">
        <v>8.2239288016880838</v>
      </c>
      <c r="S21" s="231">
        <v>4.8106617817025255</v>
      </c>
      <c r="T21" s="231">
        <v>4.4490094402962663</v>
      </c>
      <c r="U21" s="231">
        <v>4.2739580903457908</v>
      </c>
      <c r="V21" s="231">
        <v>3.5474587907935486</v>
      </c>
      <c r="W21" s="231">
        <v>3.4656635792533872</v>
      </c>
    </row>
    <row r="22" spans="1:23" ht="12" customHeight="1" x14ac:dyDescent="0.25">
      <c r="A22" s="46" t="s">
        <v>34</v>
      </c>
      <c r="B22" s="231">
        <v>3.2190612211165464</v>
      </c>
      <c r="C22" s="231">
        <v>3.6952335549866695</v>
      </c>
      <c r="D22" s="231">
        <v>3.6822307605348601</v>
      </c>
      <c r="E22" s="231">
        <v>4.1007106609819415</v>
      </c>
      <c r="F22" s="231">
        <v>4.7923600831619186</v>
      </c>
      <c r="G22" s="231">
        <v>4.334912901931089</v>
      </c>
      <c r="H22" s="231">
        <v>6.2767378497376676</v>
      </c>
      <c r="I22" s="231">
        <v>8.4074274202159049</v>
      </c>
      <c r="J22" s="231">
        <v>4.5433169361455557</v>
      </c>
      <c r="K22" s="231">
        <v>3.8556302342696935</v>
      </c>
      <c r="L22" s="231">
        <v>3.1402822716280459</v>
      </c>
      <c r="M22" s="231">
        <v>2.7172859446335993</v>
      </c>
      <c r="N22" s="231">
        <v>2.3006538330231634</v>
      </c>
      <c r="O22" s="231">
        <v>2.4723816637917446</v>
      </c>
      <c r="P22" s="231">
        <v>3.3689925192946073</v>
      </c>
      <c r="Q22" s="231">
        <v>4.387998310166048</v>
      </c>
      <c r="R22" s="231">
        <v>4.690123829686665</v>
      </c>
      <c r="S22" s="231">
        <v>4.2711088914876116</v>
      </c>
      <c r="T22" s="231">
        <v>4.1068481594330448</v>
      </c>
      <c r="U22" s="231">
        <v>3.0393510108895039</v>
      </c>
      <c r="V22" s="231">
        <v>2.8449652812316306</v>
      </c>
      <c r="W22" s="231">
        <v>3.2111175519630004</v>
      </c>
    </row>
    <row r="23" spans="1:23" ht="12" customHeight="1" x14ac:dyDescent="0.25">
      <c r="A23" s="46" t="s">
        <v>72</v>
      </c>
      <c r="B23" s="231">
        <v>107.63182310521682</v>
      </c>
      <c r="C23" s="231">
        <v>108.87824983608463</v>
      </c>
      <c r="D23" s="231">
        <v>106.33453396688108</v>
      </c>
      <c r="E23" s="231">
        <v>111.11908048309303</v>
      </c>
      <c r="F23" s="231">
        <v>129.32162096404429</v>
      </c>
      <c r="G23" s="231">
        <v>129.75435100034005</v>
      </c>
      <c r="H23" s="231">
        <v>131.33575105188979</v>
      </c>
      <c r="I23" s="231">
        <v>136.96201031340317</v>
      </c>
      <c r="J23" s="231">
        <v>142.4496070506178</v>
      </c>
      <c r="K23" s="231">
        <v>132.31221840327203</v>
      </c>
      <c r="L23" s="231">
        <v>143.38077119926723</v>
      </c>
      <c r="M23" s="231">
        <v>135.55102019470502</v>
      </c>
      <c r="N23" s="231">
        <v>113.5214411433266</v>
      </c>
      <c r="O23" s="231">
        <v>99.942002288256177</v>
      </c>
      <c r="P23" s="231">
        <v>101.42608999281309</v>
      </c>
      <c r="Q23" s="231">
        <v>95.402893358516764</v>
      </c>
      <c r="R23" s="231">
        <v>108.2144321597297</v>
      </c>
      <c r="S23" s="231">
        <v>109.04996790138475</v>
      </c>
      <c r="T23" s="231">
        <v>106.9602217470939</v>
      </c>
      <c r="U23" s="231">
        <v>115.98601054301409</v>
      </c>
      <c r="V23" s="231">
        <v>117.14773966772714</v>
      </c>
      <c r="W23" s="231">
        <v>104.05342565529639</v>
      </c>
    </row>
    <row r="24" spans="1:23" ht="12" customHeight="1" x14ac:dyDescent="0.25">
      <c r="A24" s="46" t="s">
        <v>36</v>
      </c>
      <c r="B24" s="231">
        <v>1.3750078553452652</v>
      </c>
      <c r="C24" s="231">
        <v>1.346471579924019</v>
      </c>
      <c r="D24" s="231">
        <v>2.1211733073206145</v>
      </c>
      <c r="E24" s="231">
        <v>0.94396860081727185</v>
      </c>
      <c r="F24" s="231">
        <v>0.64788968938835434</v>
      </c>
      <c r="G24" s="231">
        <v>0.92367732433988659</v>
      </c>
      <c r="H24" s="231">
        <v>1.2971845052982132</v>
      </c>
      <c r="I24" s="231">
        <v>0.967367625085788</v>
      </c>
      <c r="J24" s="231">
        <v>0.33949805664966443</v>
      </c>
      <c r="K24" s="231">
        <v>6.4641600942890551E-2</v>
      </c>
      <c r="L24" s="231">
        <v>0</v>
      </c>
      <c r="M24" s="231">
        <v>0</v>
      </c>
      <c r="N24" s="231">
        <v>0</v>
      </c>
      <c r="O24" s="231">
        <v>4.2825589658201373E-2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18.155469326988804</v>
      </c>
      <c r="C25" s="231">
        <v>16.355012313075171</v>
      </c>
      <c r="D25" s="231">
        <v>17.905320815055159</v>
      </c>
      <c r="E25" s="231">
        <v>21.850270264356727</v>
      </c>
      <c r="F25" s="231">
        <v>25.048533934092344</v>
      </c>
      <c r="G25" s="231">
        <v>19.177000018584145</v>
      </c>
      <c r="H25" s="231">
        <v>23.006805386838973</v>
      </c>
      <c r="I25" s="231">
        <v>21.963592968724953</v>
      </c>
      <c r="J25" s="231">
        <v>19.470939067442341</v>
      </c>
      <c r="K25" s="231">
        <v>18.449523860905206</v>
      </c>
      <c r="L25" s="231">
        <v>18.737573193008565</v>
      </c>
      <c r="M25" s="231">
        <v>16.077982310015869</v>
      </c>
      <c r="N25" s="231">
        <v>20.19816101793408</v>
      </c>
      <c r="O25" s="231">
        <v>15.668366863478058</v>
      </c>
      <c r="P25" s="231">
        <v>13.266242350228708</v>
      </c>
      <c r="Q25" s="231">
        <v>8.5131086571420234</v>
      </c>
      <c r="R25" s="231">
        <v>6.6258658792515304</v>
      </c>
      <c r="S25" s="231">
        <v>11.358362232996154</v>
      </c>
      <c r="T25" s="231">
        <v>11.841509744025407</v>
      </c>
      <c r="U25" s="231">
        <v>11.460775096544895</v>
      </c>
      <c r="V25" s="231">
        <v>12.982203003480793</v>
      </c>
      <c r="W25" s="231">
        <v>11.711612059804898</v>
      </c>
    </row>
    <row r="26" spans="1:23" ht="12" customHeight="1" x14ac:dyDescent="0.25">
      <c r="A26" s="46" t="s">
        <v>79</v>
      </c>
      <c r="B26" s="231">
        <v>13.410717426397865</v>
      </c>
      <c r="C26" s="231">
        <v>12.634894275869179</v>
      </c>
      <c r="D26" s="231">
        <v>11.456925522644889</v>
      </c>
      <c r="E26" s="231">
        <v>11.586972196303682</v>
      </c>
      <c r="F26" s="231">
        <v>11.647038326337658</v>
      </c>
      <c r="G26" s="231">
        <v>10.749743075456024</v>
      </c>
      <c r="H26" s="231">
        <v>10.546076602224096</v>
      </c>
      <c r="I26" s="231">
        <v>10.671541944935933</v>
      </c>
      <c r="J26" s="231">
        <v>10.371394843556825</v>
      </c>
      <c r="K26" s="231">
        <v>9.4561577349801986</v>
      </c>
      <c r="L26" s="231">
        <v>9.3049304655483454</v>
      </c>
      <c r="M26" s="231">
        <v>9.4530256441803555</v>
      </c>
      <c r="N26" s="231">
        <v>10.408404746521457</v>
      </c>
      <c r="O26" s="231">
        <v>9.701572708445747</v>
      </c>
      <c r="P26" s="231">
        <v>9.8975908096290226</v>
      </c>
      <c r="Q26" s="231">
        <v>14.237840712342534</v>
      </c>
      <c r="R26" s="231">
        <v>18.138586624776515</v>
      </c>
      <c r="S26" s="231">
        <v>23.375701440023128</v>
      </c>
      <c r="T26" s="231">
        <v>24.964260121890014</v>
      </c>
      <c r="U26" s="231">
        <v>32.987823607299369</v>
      </c>
      <c r="V26" s="231">
        <v>35.558371500226698</v>
      </c>
      <c r="W26" s="231">
        <v>37.010239481318919</v>
      </c>
    </row>
    <row r="27" spans="1:23" ht="12" customHeight="1" x14ac:dyDescent="0.25">
      <c r="A27" s="39" t="s">
        <v>99</v>
      </c>
      <c r="B27" s="230">
        <f t="shared" ref="B27:W27" si="3">SUM(B28:B37)</f>
        <v>349.04956311651313</v>
      </c>
      <c r="C27" s="230">
        <f t="shared" si="3"/>
        <v>379.19073632486771</v>
      </c>
      <c r="D27" s="230">
        <f t="shared" si="3"/>
        <v>366.32094707660445</v>
      </c>
      <c r="E27" s="230">
        <f t="shared" si="3"/>
        <v>375.63291723509474</v>
      </c>
      <c r="F27" s="230">
        <f t="shared" si="3"/>
        <v>408.25868126830017</v>
      </c>
      <c r="G27" s="230">
        <f t="shared" si="3"/>
        <v>426.65829938276534</v>
      </c>
      <c r="H27" s="230">
        <f t="shared" si="3"/>
        <v>437.78444287483376</v>
      </c>
      <c r="I27" s="230">
        <f t="shared" si="3"/>
        <v>457.66330063508667</v>
      </c>
      <c r="J27" s="230">
        <f t="shared" si="3"/>
        <v>462.2284129560141</v>
      </c>
      <c r="K27" s="230">
        <f t="shared" si="3"/>
        <v>379.25924135722084</v>
      </c>
      <c r="L27" s="230">
        <f t="shared" si="3"/>
        <v>364.34291875240064</v>
      </c>
      <c r="M27" s="230">
        <f t="shared" si="3"/>
        <v>339.99570342510145</v>
      </c>
      <c r="N27" s="230">
        <f t="shared" si="3"/>
        <v>306.46083965138916</v>
      </c>
      <c r="O27" s="230">
        <f t="shared" si="3"/>
        <v>313.03149511733784</v>
      </c>
      <c r="P27" s="230">
        <f t="shared" si="3"/>
        <v>311.23154887074315</v>
      </c>
      <c r="Q27" s="230">
        <f t="shared" si="3"/>
        <v>310.71224204485378</v>
      </c>
      <c r="R27" s="230">
        <f t="shared" si="3"/>
        <v>301.7259060986147</v>
      </c>
      <c r="S27" s="230">
        <f t="shared" si="3"/>
        <v>340.10146697464984</v>
      </c>
      <c r="T27" s="230">
        <f t="shared" si="3"/>
        <v>347.31650360350841</v>
      </c>
      <c r="U27" s="230">
        <f t="shared" si="3"/>
        <v>339.1515680428414</v>
      </c>
      <c r="V27" s="230">
        <f t="shared" si="3"/>
        <v>342.42295575967739</v>
      </c>
      <c r="W27" s="230">
        <f t="shared" si="3"/>
        <v>361.08444514661539</v>
      </c>
    </row>
    <row r="28" spans="1:23" ht="12" customHeight="1" x14ac:dyDescent="0.25">
      <c r="A28" s="18" t="s">
        <v>30</v>
      </c>
      <c r="B28" s="232">
        <v>21.343506471115578</v>
      </c>
      <c r="C28" s="232">
        <v>26.991854003430586</v>
      </c>
      <c r="D28" s="232">
        <v>26.549169387221124</v>
      </c>
      <c r="E28" s="232">
        <v>41.610182804759226</v>
      </c>
      <c r="F28" s="232">
        <v>78.344797519682047</v>
      </c>
      <c r="G28" s="232">
        <v>55.67467767186826</v>
      </c>
      <c r="H28" s="232">
        <v>49.140605266406403</v>
      </c>
      <c r="I28" s="232">
        <v>60.89359828720464</v>
      </c>
      <c r="J28" s="232">
        <v>63.799997136241359</v>
      </c>
      <c r="K28" s="232">
        <v>52.66230685829828</v>
      </c>
      <c r="L28" s="232">
        <v>61.828285973453816</v>
      </c>
      <c r="M28" s="232">
        <v>58.912951189182095</v>
      </c>
      <c r="N28" s="232">
        <v>52.71714352936575</v>
      </c>
      <c r="O28" s="232">
        <v>46.764210477002351</v>
      </c>
      <c r="P28" s="232">
        <v>40.660678353971306</v>
      </c>
      <c r="Q28" s="232">
        <v>31.188254143708853</v>
      </c>
      <c r="R28" s="232">
        <v>23.732188938689813</v>
      </c>
      <c r="S28" s="232">
        <v>28.411927974405781</v>
      </c>
      <c r="T28" s="232">
        <v>26.479810023793291</v>
      </c>
      <c r="U28" s="232">
        <v>34.907470464040067</v>
      </c>
      <c r="V28" s="232">
        <v>47.432013400068058</v>
      </c>
      <c r="W28" s="232">
        <v>51.53972895818427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6.6306101120909053</v>
      </c>
      <c r="C30" s="232">
        <v>6.3525149644805134</v>
      </c>
      <c r="D30" s="232">
        <v>6.5314908857477665</v>
      </c>
      <c r="E30" s="232">
        <v>6.7895647758297688</v>
      </c>
      <c r="F30" s="232">
        <v>6.2438007444582517</v>
      </c>
      <c r="G30" s="232">
        <v>7.4439753065534946</v>
      </c>
      <c r="H30" s="232">
        <v>10.04074577459275</v>
      </c>
      <c r="I30" s="232">
        <v>10.648657422966025</v>
      </c>
      <c r="J30" s="232">
        <v>10.380995097277717</v>
      </c>
      <c r="K30" s="232">
        <v>5.851652982606848</v>
      </c>
      <c r="L30" s="232">
        <v>4.5018201526964985</v>
      </c>
      <c r="M30" s="232">
        <v>4.7197924103371598</v>
      </c>
      <c r="N30" s="232">
        <v>5.3054255072646708</v>
      </c>
      <c r="O30" s="232">
        <v>6.0100253125399963</v>
      </c>
      <c r="P30" s="232">
        <v>4.6800784132319597</v>
      </c>
      <c r="Q30" s="232">
        <v>3.0122023928521249</v>
      </c>
      <c r="R30" s="232">
        <v>2.9104396078983514</v>
      </c>
      <c r="S30" s="232">
        <v>2.970020900213195</v>
      </c>
      <c r="T30" s="232">
        <v>2.9759265502815082</v>
      </c>
      <c r="U30" s="232">
        <v>2.7153066412528299</v>
      </c>
      <c r="V30" s="232">
        <v>2.2857801694107929</v>
      </c>
      <c r="W30" s="232">
        <v>2.9040302018169064</v>
      </c>
    </row>
    <row r="31" spans="1:23" ht="12" customHeight="1" x14ac:dyDescent="0.25">
      <c r="A31" s="18" t="s">
        <v>83</v>
      </c>
      <c r="B31" s="232">
        <v>38.790098255674643</v>
      </c>
      <c r="C31" s="232">
        <v>35.297041471023206</v>
      </c>
      <c r="D31" s="232">
        <v>32.030115018986081</v>
      </c>
      <c r="E31" s="232">
        <v>39.961504988314147</v>
      </c>
      <c r="F31" s="232">
        <v>37.447149016091188</v>
      </c>
      <c r="G31" s="232">
        <v>44.72358335189017</v>
      </c>
      <c r="H31" s="232">
        <v>47.383807910277994</v>
      </c>
      <c r="I31" s="232">
        <v>50.095066886112072</v>
      </c>
      <c r="J31" s="232">
        <v>53.919533368681719</v>
      </c>
      <c r="K31" s="232">
        <v>41.123978040495068</v>
      </c>
      <c r="L31" s="232">
        <v>35.942382560697581</v>
      </c>
      <c r="M31" s="232">
        <v>34.739749593966849</v>
      </c>
      <c r="N31" s="232">
        <v>32.441304692497582</v>
      </c>
      <c r="O31" s="232">
        <v>31.059867803959143</v>
      </c>
      <c r="P31" s="232">
        <v>28.464688367842577</v>
      </c>
      <c r="Q31" s="232">
        <v>29.247674787781069</v>
      </c>
      <c r="R31" s="232">
        <v>27.701446201869466</v>
      </c>
      <c r="S31" s="232">
        <v>28.04973964615909</v>
      </c>
      <c r="T31" s="232">
        <v>30.285739607140741</v>
      </c>
      <c r="U31" s="232">
        <v>31.975099006620006</v>
      </c>
      <c r="V31" s="232">
        <v>34.594233696645091</v>
      </c>
      <c r="W31" s="232">
        <v>38.480777301315371</v>
      </c>
    </row>
    <row r="32" spans="1:23" ht="12" customHeight="1" x14ac:dyDescent="0.25">
      <c r="A32" s="18" t="s">
        <v>70</v>
      </c>
      <c r="B32" s="232">
        <v>71.05738505826443</v>
      </c>
      <c r="C32" s="232">
        <v>82.352068624550299</v>
      </c>
      <c r="D32" s="232">
        <v>84.682834376389849</v>
      </c>
      <c r="E32" s="232">
        <v>67.79582027214613</v>
      </c>
      <c r="F32" s="232">
        <v>39.923807739580084</v>
      </c>
      <c r="G32" s="232">
        <v>34.097987809781465</v>
      </c>
      <c r="H32" s="232">
        <v>28.009483214609045</v>
      </c>
      <c r="I32" s="232">
        <v>22.294259687000114</v>
      </c>
      <c r="J32" s="232">
        <v>17.137177951715486</v>
      </c>
      <c r="K32" s="232">
        <v>11.728031897488275</v>
      </c>
      <c r="L32" s="232">
        <v>6.7887148038040195</v>
      </c>
      <c r="M32" s="232">
        <v>5.8585468727029388</v>
      </c>
      <c r="N32" s="232">
        <v>4.4068143087469442</v>
      </c>
      <c r="O32" s="232">
        <v>3.1461944563743756</v>
      </c>
      <c r="P32" s="232">
        <v>3.6497845228257306</v>
      </c>
      <c r="Q32" s="232">
        <v>3.1240650964687653</v>
      </c>
      <c r="R32" s="232">
        <v>2.6624366621169955</v>
      </c>
      <c r="S32" s="232">
        <v>2.2965058243445529</v>
      </c>
      <c r="T32" s="232">
        <v>2.1282578280014155</v>
      </c>
      <c r="U32" s="232">
        <v>2.0457867911793164</v>
      </c>
      <c r="V32" s="232">
        <v>1.5124405479796956</v>
      </c>
      <c r="W32" s="232">
        <v>1.3182039663945457</v>
      </c>
    </row>
    <row r="33" spans="1:23" ht="12" customHeight="1" x14ac:dyDescent="0.25">
      <c r="A33" s="18" t="s">
        <v>34</v>
      </c>
      <c r="B33" s="232">
        <v>4.4559973118050406E-2</v>
      </c>
      <c r="C33" s="232">
        <v>5.354667507969074</v>
      </c>
      <c r="D33" s="232">
        <v>4.0234855577643422</v>
      </c>
      <c r="E33" s="232">
        <v>2.0189008459396462</v>
      </c>
      <c r="F33" s="232">
        <v>22.696076433242144</v>
      </c>
      <c r="G33" s="232">
        <v>58.449261350209454</v>
      </c>
      <c r="H33" s="232">
        <v>71.724360303172034</v>
      </c>
      <c r="I33" s="232">
        <v>65.835670035068219</v>
      </c>
      <c r="J33" s="232">
        <v>65.94059369741548</v>
      </c>
      <c r="K33" s="232">
        <v>47.897258082562317</v>
      </c>
      <c r="L33" s="232">
        <v>39.457031282351288</v>
      </c>
      <c r="M33" s="232">
        <v>31.939509604681014</v>
      </c>
      <c r="N33" s="232">
        <v>32.090991918388973</v>
      </c>
      <c r="O33" s="232">
        <v>49.490148398286493</v>
      </c>
      <c r="P33" s="232">
        <v>52.324895539416147</v>
      </c>
      <c r="Q33" s="232">
        <v>56.673306969532774</v>
      </c>
      <c r="R33" s="232">
        <v>59.173090220523662</v>
      </c>
      <c r="S33" s="232">
        <v>70.398176623009874</v>
      </c>
      <c r="T33" s="232">
        <v>67.329643825390804</v>
      </c>
      <c r="U33" s="232">
        <v>49.014445425042069</v>
      </c>
      <c r="V33" s="232">
        <v>34.724544833531972</v>
      </c>
      <c r="W33" s="232">
        <v>31.061008308134326</v>
      </c>
    </row>
    <row r="34" spans="1:23" ht="12" customHeight="1" x14ac:dyDescent="0.25">
      <c r="A34" s="18" t="s">
        <v>72</v>
      </c>
      <c r="B34" s="232">
        <v>124.37273922943251</v>
      </c>
      <c r="C34" s="232">
        <v>131.56737459252588</v>
      </c>
      <c r="D34" s="232">
        <v>120.06899074557975</v>
      </c>
      <c r="E34" s="232">
        <v>117.46512680953499</v>
      </c>
      <c r="F34" s="232">
        <v>119.42595117397296</v>
      </c>
      <c r="G34" s="232">
        <v>120.47923262025445</v>
      </c>
      <c r="H34" s="232">
        <v>118.25071801054112</v>
      </c>
      <c r="I34" s="232">
        <v>128.26216095355224</v>
      </c>
      <c r="J34" s="232">
        <v>126.34757897162774</v>
      </c>
      <c r="K34" s="232">
        <v>108.82351187670301</v>
      </c>
      <c r="L34" s="232">
        <v>102.85957662632796</v>
      </c>
      <c r="M34" s="232">
        <v>95.852111535503568</v>
      </c>
      <c r="N34" s="232">
        <v>76.776101891875683</v>
      </c>
      <c r="O34" s="232">
        <v>69.586507814339015</v>
      </c>
      <c r="P34" s="232">
        <v>69.054148850635002</v>
      </c>
      <c r="Q34" s="232">
        <v>68.49026569682492</v>
      </c>
      <c r="R34" s="232">
        <v>69.654577609087426</v>
      </c>
      <c r="S34" s="232">
        <v>83.771144948761261</v>
      </c>
      <c r="T34" s="232">
        <v>85.704773230031677</v>
      </c>
      <c r="U34" s="232">
        <v>86.535815256937369</v>
      </c>
      <c r="V34" s="232">
        <v>83.112823531253767</v>
      </c>
      <c r="W34" s="232">
        <v>86.357121284820664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6.921460263440754E-2</v>
      </c>
      <c r="E35" s="232">
        <v>1.7130307191831791E-2</v>
      </c>
      <c r="F35" s="232">
        <v>0</v>
      </c>
      <c r="G35" s="232">
        <v>5.8447733658581599E-3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0.66123628437594606</v>
      </c>
      <c r="C36" s="232">
        <v>2.3210025795916409</v>
      </c>
      <c r="D36" s="232">
        <v>1.9392708957235443</v>
      </c>
      <c r="E36" s="232">
        <v>1.4783869162200598</v>
      </c>
      <c r="F36" s="232">
        <v>2.1093468095187249</v>
      </c>
      <c r="G36" s="232">
        <v>2.0856512345086631</v>
      </c>
      <c r="H36" s="232">
        <v>2.3088152312614176</v>
      </c>
      <c r="I36" s="232">
        <v>3.2407276915192811</v>
      </c>
      <c r="J36" s="232">
        <v>4.371002265808956</v>
      </c>
      <c r="K36" s="232">
        <v>5.157404214483349</v>
      </c>
      <c r="L36" s="232">
        <v>4.4361028615405367</v>
      </c>
      <c r="M36" s="232">
        <v>2.5284031986010151</v>
      </c>
      <c r="N36" s="232">
        <v>4.3277629702781466</v>
      </c>
      <c r="O36" s="232">
        <v>4.6117978856050144</v>
      </c>
      <c r="P36" s="232">
        <v>5.174853746980947</v>
      </c>
      <c r="Q36" s="232">
        <v>8.0735234893250087</v>
      </c>
      <c r="R36" s="232">
        <v>5.594487631848188</v>
      </c>
      <c r="S36" s="232">
        <v>6.9032748881212687</v>
      </c>
      <c r="T36" s="232">
        <v>11.607853458610906</v>
      </c>
      <c r="U36" s="232">
        <v>14.761781850673893</v>
      </c>
      <c r="V36" s="232">
        <v>21.681688095263262</v>
      </c>
      <c r="W36" s="232">
        <v>23.963553785148015</v>
      </c>
    </row>
    <row r="37" spans="1:23" ht="12" customHeight="1" x14ac:dyDescent="0.25">
      <c r="A37" s="47" t="s">
        <v>38</v>
      </c>
      <c r="B37" s="233">
        <v>86.149427732441069</v>
      </c>
      <c r="C37" s="233">
        <v>88.95421258129646</v>
      </c>
      <c r="D37" s="233">
        <v>90.426375606557613</v>
      </c>
      <c r="E37" s="233">
        <v>98.496299515158938</v>
      </c>
      <c r="F37" s="233">
        <v>102.06775183175475</v>
      </c>
      <c r="G37" s="233">
        <v>103.69808526433351</v>
      </c>
      <c r="H37" s="233">
        <v>110.92590716397299</v>
      </c>
      <c r="I37" s="233">
        <v>116.39315967166407</v>
      </c>
      <c r="J37" s="233">
        <v>120.33153446724565</v>
      </c>
      <c r="K37" s="233">
        <v>106.01509740458367</v>
      </c>
      <c r="L37" s="233">
        <v>108.52900449152892</v>
      </c>
      <c r="M37" s="233">
        <v>105.44463902012679</v>
      </c>
      <c r="N37" s="233">
        <v>98.39529483297143</v>
      </c>
      <c r="O37" s="233">
        <v>102.36274296923145</v>
      </c>
      <c r="P37" s="233">
        <v>107.22242107583951</v>
      </c>
      <c r="Q37" s="233">
        <v>110.90294946836028</v>
      </c>
      <c r="R37" s="233">
        <v>110.2972392265808</v>
      </c>
      <c r="S37" s="233">
        <v>117.3006761696348</v>
      </c>
      <c r="T37" s="233">
        <v>120.80449908025803</v>
      </c>
      <c r="U37" s="233">
        <v>117.19586260709585</v>
      </c>
      <c r="V37" s="233">
        <v>117.07943148552476</v>
      </c>
      <c r="W37" s="233">
        <v>125.46002134080126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0.99999999999999989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7.5420133464611273E-3</v>
      </c>
      <c r="C42" s="235">
        <f t="shared" si="5"/>
        <v>7.6214924413299679E-3</v>
      </c>
      <c r="D42" s="235">
        <f t="shared" si="5"/>
        <v>7.8782186426447683E-3</v>
      </c>
      <c r="E42" s="235">
        <f t="shared" si="5"/>
        <v>8.0834882067063168E-3</v>
      </c>
      <c r="F42" s="235">
        <f t="shared" si="5"/>
        <v>8.0215463608276031E-3</v>
      </c>
      <c r="G42" s="235">
        <f t="shared" si="5"/>
        <v>8.0876118087824383E-3</v>
      </c>
      <c r="H42" s="235">
        <f t="shared" si="5"/>
        <v>8.0788171283883679E-3</v>
      </c>
      <c r="I42" s="235">
        <f t="shared" si="5"/>
        <v>8.3650558638871594E-3</v>
      </c>
      <c r="J42" s="235">
        <f t="shared" si="5"/>
        <v>8.4505018032495615E-3</v>
      </c>
      <c r="K42" s="235">
        <f t="shared" si="5"/>
        <v>9.0579047811962989E-3</v>
      </c>
      <c r="L42" s="235">
        <f t="shared" si="5"/>
        <v>9.131537335501639E-3</v>
      </c>
      <c r="M42" s="235">
        <f t="shared" si="5"/>
        <v>9.3680574925190992E-3</v>
      </c>
      <c r="N42" s="235">
        <f t="shared" si="5"/>
        <v>9.9773181904210945E-3</v>
      </c>
      <c r="O42" s="235">
        <f t="shared" si="5"/>
        <v>1.0211010155730397E-2</v>
      </c>
      <c r="P42" s="235">
        <f t="shared" si="5"/>
        <v>1.0565343724664123E-2</v>
      </c>
      <c r="Q42" s="235">
        <f t="shared" si="5"/>
        <v>1.0990643605474611E-2</v>
      </c>
      <c r="R42" s="235">
        <f t="shared" si="5"/>
        <v>1.1032958627859357E-2</v>
      </c>
      <c r="S42" s="235">
        <f t="shared" si="5"/>
        <v>1.0448447344958683E-2</v>
      </c>
      <c r="T42" s="235">
        <f t="shared" si="5"/>
        <v>1.0091652859647275E-2</v>
      </c>
      <c r="U42" s="235">
        <f t="shared" si="5"/>
        <v>9.9131946124575172E-3</v>
      </c>
      <c r="V42" s="235">
        <f t="shared" si="5"/>
        <v>9.565504938286477E-3</v>
      </c>
      <c r="W42" s="235">
        <f t="shared" si="5"/>
        <v>9.847349161041059E-3</v>
      </c>
    </row>
    <row r="43" spans="1:23" ht="12" customHeight="1" x14ac:dyDescent="0.25">
      <c r="A43" s="202" t="s">
        <v>93</v>
      </c>
      <c r="B43" s="235">
        <f t="shared" ref="B43:W43" si="6">IF(B7=0,0,B7/B$5)</f>
        <v>2.9939400589723908E-3</v>
      </c>
      <c r="C43" s="235">
        <f t="shared" si="6"/>
        <v>2.894914042004061E-3</v>
      </c>
      <c r="D43" s="235">
        <f t="shared" si="6"/>
        <v>2.9672101603451782E-3</v>
      </c>
      <c r="E43" s="235">
        <f t="shared" si="6"/>
        <v>3.0464632674270359E-3</v>
      </c>
      <c r="F43" s="235">
        <f t="shared" si="6"/>
        <v>2.8508233012816925E-3</v>
      </c>
      <c r="G43" s="235">
        <f t="shared" si="6"/>
        <v>2.9035531496861785E-3</v>
      </c>
      <c r="H43" s="235">
        <f t="shared" si="6"/>
        <v>2.8744762145328602E-3</v>
      </c>
      <c r="I43" s="235">
        <f t="shared" si="6"/>
        <v>3.1829940626474833E-3</v>
      </c>
      <c r="J43" s="235">
        <f t="shared" si="6"/>
        <v>2.9680777143293521E-3</v>
      </c>
      <c r="K43" s="235">
        <f t="shared" si="6"/>
        <v>3.2031088757598909E-3</v>
      </c>
      <c r="L43" s="235">
        <f t="shared" si="6"/>
        <v>3.3458995115403008E-3</v>
      </c>
      <c r="M43" s="235">
        <f t="shared" si="6"/>
        <v>3.3166667584798976E-3</v>
      </c>
      <c r="N43" s="235">
        <f t="shared" si="6"/>
        <v>3.1502138171137779E-3</v>
      </c>
      <c r="O43" s="235">
        <f t="shared" si="6"/>
        <v>3.2358889279375247E-3</v>
      </c>
      <c r="P43" s="235">
        <f t="shared" si="6"/>
        <v>3.3676438637771887E-3</v>
      </c>
      <c r="Q43" s="235">
        <f t="shared" si="6"/>
        <v>3.5788435311309582E-3</v>
      </c>
      <c r="R43" s="235">
        <f t="shared" si="6"/>
        <v>3.6143652365417623E-3</v>
      </c>
      <c r="S43" s="235">
        <f t="shared" si="6"/>
        <v>3.4555011532659643E-3</v>
      </c>
      <c r="T43" s="235">
        <f t="shared" si="6"/>
        <v>3.3686387538099318E-3</v>
      </c>
      <c r="U43" s="235">
        <f t="shared" si="6"/>
        <v>3.3422223157712743E-3</v>
      </c>
      <c r="V43" s="235">
        <f t="shared" si="6"/>
        <v>3.2774035466668306E-3</v>
      </c>
      <c r="W43" s="235">
        <f t="shared" si="6"/>
        <v>3.258162621077395E-3</v>
      </c>
    </row>
    <row r="44" spans="1:23" ht="12" customHeight="1" x14ac:dyDescent="0.25">
      <c r="A44" s="202" t="s">
        <v>94</v>
      </c>
      <c r="B44" s="235">
        <f t="shared" ref="B44:W44" si="7">IF(B8=0,0,B8/B$5)</f>
        <v>2.8219709546818617E-2</v>
      </c>
      <c r="C44" s="235">
        <f t="shared" si="7"/>
        <v>2.6733641438955475E-2</v>
      </c>
      <c r="D44" s="235">
        <f t="shared" si="7"/>
        <v>2.7931281847778218E-2</v>
      </c>
      <c r="E44" s="235">
        <f t="shared" si="7"/>
        <v>2.9870455402885143E-2</v>
      </c>
      <c r="F44" s="235">
        <f t="shared" si="7"/>
        <v>2.7321302023721145E-2</v>
      </c>
      <c r="G44" s="235">
        <f t="shared" si="7"/>
        <v>2.7198790766415043E-2</v>
      </c>
      <c r="H44" s="235">
        <f t="shared" si="7"/>
        <v>2.7559759773901564E-2</v>
      </c>
      <c r="I44" s="235">
        <f t="shared" si="7"/>
        <v>2.9189300266959629E-2</v>
      </c>
      <c r="J44" s="235">
        <f t="shared" si="7"/>
        <v>2.871055187323299E-2</v>
      </c>
      <c r="K44" s="235">
        <f t="shared" si="7"/>
        <v>3.0737711232975813E-2</v>
      </c>
      <c r="L44" s="235">
        <f t="shared" si="7"/>
        <v>3.2563871468149222E-2</v>
      </c>
      <c r="M44" s="235">
        <f t="shared" si="7"/>
        <v>3.3088644878697851E-2</v>
      </c>
      <c r="N44" s="235">
        <f t="shared" si="7"/>
        <v>3.2457608547674023E-2</v>
      </c>
      <c r="O44" s="235">
        <f t="shared" si="7"/>
        <v>3.3757627373199324E-2</v>
      </c>
      <c r="P44" s="235">
        <f t="shared" si="7"/>
        <v>3.5212113074013264E-2</v>
      </c>
      <c r="Q44" s="235">
        <f t="shared" si="7"/>
        <v>3.7181228401224821E-2</v>
      </c>
      <c r="R44" s="235">
        <f t="shared" si="7"/>
        <v>3.6961913559464508E-2</v>
      </c>
      <c r="S44" s="235">
        <f t="shared" si="7"/>
        <v>3.5187816795732865E-2</v>
      </c>
      <c r="T44" s="235">
        <f t="shared" si="7"/>
        <v>3.5593536267281664E-2</v>
      </c>
      <c r="U44" s="235">
        <f t="shared" si="7"/>
        <v>3.5382991284985003E-2</v>
      </c>
      <c r="V44" s="235">
        <f t="shared" si="7"/>
        <v>3.4644054775842634E-2</v>
      </c>
      <c r="W44" s="235">
        <f t="shared" si="7"/>
        <v>3.5516507377909595E-2</v>
      </c>
    </row>
    <row r="45" spans="1:23" ht="12" customHeight="1" x14ac:dyDescent="0.25">
      <c r="A45" s="202" t="s">
        <v>95</v>
      </c>
      <c r="B45" s="235">
        <f t="shared" ref="B45:W45" si="8">IF(B9=0,0,B9/B$5)</f>
        <v>1.9644934266340314E-2</v>
      </c>
      <c r="C45" s="235">
        <f t="shared" si="8"/>
        <v>1.8712422690978947E-2</v>
      </c>
      <c r="D45" s="235">
        <f t="shared" si="8"/>
        <v>1.9326130737186878E-2</v>
      </c>
      <c r="E45" s="235">
        <f t="shared" si="8"/>
        <v>2.0038217766391895E-2</v>
      </c>
      <c r="F45" s="235">
        <f t="shared" si="8"/>
        <v>1.8423726077650224E-2</v>
      </c>
      <c r="G45" s="235">
        <f t="shared" si="8"/>
        <v>1.8820408439830051E-2</v>
      </c>
      <c r="H45" s="235">
        <f t="shared" si="8"/>
        <v>1.8708503408731144E-2</v>
      </c>
      <c r="I45" s="235">
        <f t="shared" si="8"/>
        <v>2.0408304157067226E-2</v>
      </c>
      <c r="J45" s="235">
        <f t="shared" si="8"/>
        <v>1.9196223195967435E-2</v>
      </c>
      <c r="K45" s="235">
        <f t="shared" si="8"/>
        <v>2.1123128089434746E-2</v>
      </c>
      <c r="L45" s="235">
        <f t="shared" si="8"/>
        <v>2.2669471792239795E-2</v>
      </c>
      <c r="M45" s="235">
        <f t="shared" si="8"/>
        <v>2.2964472603813037E-2</v>
      </c>
      <c r="N45" s="235">
        <f t="shared" si="8"/>
        <v>2.1856727267063711E-2</v>
      </c>
      <c r="O45" s="235">
        <f t="shared" si="8"/>
        <v>2.2895270721299453E-2</v>
      </c>
      <c r="P45" s="235">
        <f t="shared" si="8"/>
        <v>2.3898539719831292E-2</v>
      </c>
      <c r="Q45" s="235">
        <f t="shared" si="8"/>
        <v>2.5844793496614164E-2</v>
      </c>
      <c r="R45" s="235">
        <f t="shared" si="8"/>
        <v>2.6396985218046228E-2</v>
      </c>
      <c r="S45" s="235">
        <f t="shared" si="8"/>
        <v>2.5396739675188917E-2</v>
      </c>
      <c r="T45" s="235">
        <f t="shared" si="8"/>
        <v>2.5317039147693305E-2</v>
      </c>
      <c r="U45" s="235">
        <f t="shared" si="8"/>
        <v>2.538006060924226E-2</v>
      </c>
      <c r="V45" s="235">
        <f t="shared" si="8"/>
        <v>2.4699992260460393E-2</v>
      </c>
      <c r="W45" s="235">
        <f t="shared" si="8"/>
        <v>2.5070097853001315E-2</v>
      </c>
    </row>
    <row r="46" spans="1:23" ht="12" customHeight="1" x14ac:dyDescent="0.25">
      <c r="A46" s="202" t="s">
        <v>96</v>
      </c>
      <c r="B46" s="235">
        <f t="shared" ref="B46:W46" si="9">IF(B10=0,0,B10/B$5)</f>
        <v>3.0408629777862559E-2</v>
      </c>
      <c r="C46" s="235">
        <f t="shared" si="9"/>
        <v>2.9291513177032814E-2</v>
      </c>
      <c r="D46" s="235">
        <f t="shared" si="9"/>
        <v>2.9060506637174043E-2</v>
      </c>
      <c r="E46" s="235">
        <f t="shared" si="9"/>
        <v>2.9578620327648689E-2</v>
      </c>
      <c r="F46" s="235">
        <f t="shared" si="9"/>
        <v>3.0157104246067431E-2</v>
      </c>
      <c r="G46" s="235">
        <f t="shared" si="9"/>
        <v>2.8231035965750061E-2</v>
      </c>
      <c r="H46" s="235">
        <f t="shared" si="9"/>
        <v>2.7919225307525559E-2</v>
      </c>
      <c r="I46" s="235">
        <f t="shared" si="9"/>
        <v>2.7790905373506761E-2</v>
      </c>
      <c r="J46" s="235">
        <f t="shared" si="9"/>
        <v>2.8217775738094704E-2</v>
      </c>
      <c r="K46" s="235">
        <f t="shared" si="9"/>
        <v>2.9420385026472366E-2</v>
      </c>
      <c r="L46" s="235">
        <f t="shared" si="9"/>
        <v>2.91114991109571E-2</v>
      </c>
      <c r="M46" s="235">
        <f t="shared" si="9"/>
        <v>2.9867369481029037E-2</v>
      </c>
      <c r="N46" s="235">
        <f t="shared" si="9"/>
        <v>3.0601177591071182E-2</v>
      </c>
      <c r="O46" s="235">
        <f t="shared" si="9"/>
        <v>3.0224433816844472E-2</v>
      </c>
      <c r="P46" s="235">
        <f t="shared" si="9"/>
        <v>3.1210377476304042E-2</v>
      </c>
      <c r="Q46" s="235">
        <f t="shared" si="9"/>
        <v>3.3447875688536535E-2</v>
      </c>
      <c r="R46" s="235">
        <f t="shared" si="9"/>
        <v>3.3958706724518187E-2</v>
      </c>
      <c r="S46" s="235">
        <f t="shared" si="9"/>
        <v>3.3173069709296794E-2</v>
      </c>
      <c r="T46" s="235">
        <f t="shared" si="9"/>
        <v>3.1669903824494978E-2</v>
      </c>
      <c r="U46" s="235">
        <f t="shared" si="9"/>
        <v>3.1866876536528616E-2</v>
      </c>
      <c r="V46" s="235">
        <f t="shared" si="9"/>
        <v>3.0386923176866983E-2</v>
      </c>
      <c r="W46" s="235">
        <f t="shared" si="9"/>
        <v>2.9899490832920029E-2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0.33990011109369533</v>
      </c>
      <c r="C47" s="236">
        <f t="shared" si="10"/>
        <v>0.32614606565023135</v>
      </c>
      <c r="D47" s="236">
        <f t="shared" si="10"/>
        <v>0.32687398504927162</v>
      </c>
      <c r="E47" s="236">
        <f t="shared" si="10"/>
        <v>0.32811510161579344</v>
      </c>
      <c r="F47" s="236">
        <f t="shared" si="10"/>
        <v>0.34272905828228895</v>
      </c>
      <c r="G47" s="236">
        <f t="shared" si="10"/>
        <v>0.32205170369492503</v>
      </c>
      <c r="H47" s="236">
        <f t="shared" si="10"/>
        <v>0.32955206911448698</v>
      </c>
      <c r="I47" s="236">
        <f t="shared" si="10"/>
        <v>0.31347262233331907</v>
      </c>
      <c r="J47" s="236">
        <f t="shared" si="10"/>
        <v>0.30958733011279549</v>
      </c>
      <c r="K47" s="236">
        <f t="shared" si="10"/>
        <v>0.32409377035031117</v>
      </c>
      <c r="L47" s="236">
        <f t="shared" si="10"/>
        <v>0.33289907219645182</v>
      </c>
      <c r="M47" s="236">
        <f t="shared" si="10"/>
        <v>0.33359943184346658</v>
      </c>
      <c r="N47" s="236">
        <f t="shared" si="10"/>
        <v>0.32634408286271638</v>
      </c>
      <c r="O47" s="236">
        <f t="shared" si="10"/>
        <v>0.2922613965099144</v>
      </c>
      <c r="P47" s="236">
        <f t="shared" si="10"/>
        <v>0.29032317762311771</v>
      </c>
      <c r="Q47" s="236">
        <f t="shared" si="10"/>
        <v>0.2834947544230344</v>
      </c>
      <c r="R47" s="236">
        <f t="shared" si="10"/>
        <v>0.30970641064867055</v>
      </c>
      <c r="S47" s="236">
        <f t="shared" si="10"/>
        <v>0.29607367055660833</v>
      </c>
      <c r="T47" s="236">
        <f t="shared" si="10"/>
        <v>0.29090166145863156</v>
      </c>
      <c r="U47" s="236">
        <f t="shared" si="10"/>
        <v>0.31198241728978449</v>
      </c>
      <c r="V47" s="236">
        <f t="shared" si="10"/>
        <v>0.31436164826019214</v>
      </c>
      <c r="W47" s="236">
        <f t="shared" si="10"/>
        <v>0.28992177704444955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0.57129066190984967</v>
      </c>
      <c r="C48" s="237">
        <f t="shared" si="11"/>
        <v>0.58859995055946734</v>
      </c>
      <c r="D48" s="237">
        <f t="shared" si="11"/>
        <v>0.5859626669255994</v>
      </c>
      <c r="E48" s="237">
        <f t="shared" si="11"/>
        <v>0.58126765341314746</v>
      </c>
      <c r="F48" s="237">
        <f t="shared" si="11"/>
        <v>0.57049643970816299</v>
      </c>
      <c r="G48" s="237">
        <f t="shared" si="11"/>
        <v>0.59270689617461114</v>
      </c>
      <c r="H48" s="237">
        <f t="shared" si="11"/>
        <v>0.58530714905243353</v>
      </c>
      <c r="I48" s="237">
        <f t="shared" si="11"/>
        <v>0.59759081794261271</v>
      </c>
      <c r="J48" s="237">
        <f t="shared" si="11"/>
        <v>0.60286953956233047</v>
      </c>
      <c r="K48" s="237">
        <f t="shared" si="11"/>
        <v>0.58236399164384967</v>
      </c>
      <c r="L48" s="237">
        <f t="shared" si="11"/>
        <v>0.57027864858516009</v>
      </c>
      <c r="M48" s="237">
        <f t="shared" si="11"/>
        <v>0.56779535694199457</v>
      </c>
      <c r="N48" s="237">
        <f t="shared" si="11"/>
        <v>0.57561287172393982</v>
      </c>
      <c r="O48" s="237">
        <f t="shared" si="11"/>
        <v>0.60741437249507435</v>
      </c>
      <c r="P48" s="237">
        <f t="shared" si="11"/>
        <v>0.60542280451829233</v>
      </c>
      <c r="Q48" s="237">
        <f t="shared" si="11"/>
        <v>0.60546186085398446</v>
      </c>
      <c r="R48" s="237">
        <f t="shared" si="11"/>
        <v>0.57832865998489935</v>
      </c>
      <c r="S48" s="237">
        <f t="shared" si="11"/>
        <v>0.59626475476494845</v>
      </c>
      <c r="T48" s="237">
        <f t="shared" si="11"/>
        <v>0.60305756768844132</v>
      </c>
      <c r="U48" s="237">
        <f t="shared" si="11"/>
        <v>0.58213223735123087</v>
      </c>
      <c r="V48" s="237">
        <f t="shared" si="11"/>
        <v>0.58306447304168452</v>
      </c>
      <c r="W48" s="237">
        <f t="shared" si="11"/>
        <v>0.60648661510960111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HR: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5081.7159378759106</v>
      </c>
      <c r="C5" s="225">
        <f t="shared" si="0"/>
        <v>5410.3784511683425</v>
      </c>
      <c r="D5" s="225">
        <f t="shared" si="0"/>
        <v>5238.5684507886499</v>
      </c>
      <c r="E5" s="225">
        <f t="shared" si="0"/>
        <v>5329.3174495745207</v>
      </c>
      <c r="F5" s="225">
        <f t="shared" si="0"/>
        <v>5955.1615924023899</v>
      </c>
      <c r="G5" s="225">
        <f t="shared" si="0"/>
        <v>6118.2616146254859</v>
      </c>
      <c r="H5" s="225">
        <f t="shared" si="0"/>
        <v>6393.9861227365045</v>
      </c>
      <c r="I5" s="225">
        <f t="shared" si="0"/>
        <v>6464.1203796488116</v>
      </c>
      <c r="J5" s="225">
        <f t="shared" si="0"/>
        <v>6381.4573292057521</v>
      </c>
      <c r="K5" s="225">
        <f t="shared" si="0"/>
        <v>5083.1054756123049</v>
      </c>
      <c r="L5" s="225">
        <f t="shared" si="0"/>
        <v>4958.503783084072</v>
      </c>
      <c r="M5" s="225">
        <f t="shared" si="0"/>
        <v>4576.5380596068944</v>
      </c>
      <c r="N5" s="225">
        <f t="shared" si="0"/>
        <v>4044.3083152484824</v>
      </c>
      <c r="O5" s="225">
        <f t="shared" si="0"/>
        <v>4130.2149339885564</v>
      </c>
      <c r="P5" s="225">
        <f t="shared" si="0"/>
        <v>4211.6519917219448</v>
      </c>
      <c r="Q5" s="225">
        <f t="shared" si="0"/>
        <v>4101.0823069415692</v>
      </c>
      <c r="R5" s="225">
        <f t="shared" si="0"/>
        <v>3969.7183263207935</v>
      </c>
      <c r="S5" s="225">
        <f t="shared" si="0"/>
        <v>4376.7218320327265</v>
      </c>
      <c r="T5" s="225">
        <f t="shared" si="0"/>
        <v>4292.6030560892341</v>
      </c>
      <c r="U5" s="225">
        <f t="shared" si="0"/>
        <v>4337.0051198505544</v>
      </c>
      <c r="V5" s="225">
        <f t="shared" si="0"/>
        <v>4315.0889067494463</v>
      </c>
      <c r="W5" s="225">
        <f t="shared" si="0"/>
        <v>4196.8125751960551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62.673128408943562</v>
      </c>
      <c r="C10" s="227">
        <f t="shared" si="1"/>
        <v>63.1357829994204</v>
      </c>
      <c r="D10" s="227">
        <f t="shared" si="1"/>
        <v>57.797127853782271</v>
      </c>
      <c r="E10" s="227">
        <f t="shared" si="1"/>
        <v>60.072021924457545</v>
      </c>
      <c r="F10" s="227">
        <f t="shared" si="1"/>
        <v>71.095045697679964</v>
      </c>
      <c r="G10" s="227">
        <f t="shared" si="1"/>
        <v>64.218879880212299</v>
      </c>
      <c r="H10" s="227">
        <f t="shared" si="1"/>
        <v>64.419971963363935</v>
      </c>
      <c r="I10" s="227">
        <f t="shared" si="1"/>
        <v>63.626522746841943</v>
      </c>
      <c r="J10" s="227">
        <f t="shared" si="1"/>
        <v>63.553749246739187</v>
      </c>
      <c r="K10" s="227">
        <f t="shared" si="1"/>
        <v>55.038343557955415</v>
      </c>
      <c r="L10" s="227">
        <f t="shared" si="1"/>
        <v>52.123576066458924</v>
      </c>
      <c r="M10" s="227">
        <f t="shared" si="1"/>
        <v>48.866248408659892</v>
      </c>
      <c r="N10" s="227">
        <f t="shared" si="1"/>
        <v>41.88195148116862</v>
      </c>
      <c r="O10" s="227">
        <f t="shared" si="1"/>
        <v>36.476526328883118</v>
      </c>
      <c r="P10" s="227">
        <f t="shared" si="1"/>
        <v>35.776787436877989</v>
      </c>
      <c r="Q10" s="227">
        <f t="shared" si="1"/>
        <v>36.293871279573295</v>
      </c>
      <c r="R10" s="227">
        <f t="shared" si="1"/>
        <v>37.760594534187341</v>
      </c>
      <c r="S10" s="227">
        <f t="shared" si="1"/>
        <v>39.527870692072334</v>
      </c>
      <c r="T10" s="227">
        <f t="shared" si="1"/>
        <v>37.572033626799204</v>
      </c>
      <c r="U10" s="227">
        <f t="shared" si="1"/>
        <v>40.601268712946293</v>
      </c>
      <c r="V10" s="227">
        <f t="shared" si="1"/>
        <v>37.604882804900001</v>
      </c>
      <c r="W10" s="227">
        <f t="shared" si="1"/>
        <v>35.102160556456738</v>
      </c>
      <c r="DA10" s="90"/>
    </row>
    <row r="11" spans="1:105" ht="12" customHeight="1" x14ac:dyDescent="0.25">
      <c r="A11" s="37" t="s">
        <v>83</v>
      </c>
      <c r="B11" s="228">
        <v>9.7710451815752624</v>
      </c>
      <c r="C11" s="228">
        <v>11.536644897265234</v>
      </c>
      <c r="D11" s="228">
        <v>9.4504060992630041</v>
      </c>
      <c r="E11" s="228">
        <v>10.181144013694496</v>
      </c>
      <c r="F11" s="228">
        <v>11.610160420584238</v>
      </c>
      <c r="G11" s="228">
        <v>12.604812518717583</v>
      </c>
      <c r="H11" s="228">
        <v>11.100579565952097</v>
      </c>
      <c r="I11" s="228">
        <v>10.944270124221571</v>
      </c>
      <c r="J11" s="228">
        <v>11.318731680647719</v>
      </c>
      <c r="K11" s="228">
        <v>8.6677781776139575</v>
      </c>
      <c r="L11" s="228">
        <v>7.3806297380331651</v>
      </c>
      <c r="M11" s="228">
        <v>7.3172728370707407</v>
      </c>
      <c r="N11" s="228">
        <v>6.4654986614403924</v>
      </c>
      <c r="O11" s="228">
        <v>6.0614590123307117</v>
      </c>
      <c r="P11" s="228">
        <v>5.5650716334231145</v>
      </c>
      <c r="Q11" s="228">
        <v>5.3638218185067004</v>
      </c>
      <c r="R11" s="228">
        <v>5.4154134717221671</v>
      </c>
      <c r="S11" s="228">
        <v>5.3820501935971468</v>
      </c>
      <c r="T11" s="228">
        <v>5.7349087845274775</v>
      </c>
      <c r="U11" s="228">
        <v>5.9992164484806807</v>
      </c>
      <c r="V11" s="228">
        <v>6.0343160920846373</v>
      </c>
      <c r="W11" s="228">
        <v>6.6961312051472568</v>
      </c>
      <c r="DA11" s="69"/>
    </row>
    <row r="12" spans="1:105" ht="12" customHeight="1" x14ac:dyDescent="0.25">
      <c r="A12" s="37" t="s">
        <v>72</v>
      </c>
      <c r="B12" s="228">
        <v>52.902083227368301</v>
      </c>
      <c r="C12" s="228">
        <v>51.599138102155166</v>
      </c>
      <c r="D12" s="228">
        <v>48.346721754519265</v>
      </c>
      <c r="E12" s="228">
        <v>49.890877910763045</v>
      </c>
      <c r="F12" s="228">
        <v>59.484885277095721</v>
      </c>
      <c r="G12" s="228">
        <v>51.614067361494712</v>
      </c>
      <c r="H12" s="228">
        <v>53.319392397411839</v>
      </c>
      <c r="I12" s="228">
        <v>52.682252622620375</v>
      </c>
      <c r="J12" s="228">
        <v>52.235017566091464</v>
      </c>
      <c r="K12" s="228">
        <v>46.370565380341453</v>
      </c>
      <c r="L12" s="228">
        <v>44.742946328425759</v>
      </c>
      <c r="M12" s="228">
        <v>41.548975571589153</v>
      </c>
      <c r="N12" s="228">
        <v>35.416452819728228</v>
      </c>
      <c r="O12" s="228">
        <v>30.415067316552406</v>
      </c>
      <c r="P12" s="228">
        <v>30.211715803454876</v>
      </c>
      <c r="Q12" s="228">
        <v>30.930049461066599</v>
      </c>
      <c r="R12" s="228">
        <v>32.345181062465173</v>
      </c>
      <c r="S12" s="228">
        <v>34.145820498475189</v>
      </c>
      <c r="T12" s="228">
        <v>31.837124842271724</v>
      </c>
      <c r="U12" s="228">
        <v>34.602052264465613</v>
      </c>
      <c r="V12" s="228">
        <v>31.570566712815367</v>
      </c>
      <c r="W12" s="228">
        <v>28.406029351309485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955.78674281269309</v>
      </c>
      <c r="C16" s="230">
        <f t="shared" si="2"/>
        <v>996.1429557387421</v>
      </c>
      <c r="D16" s="230">
        <f t="shared" si="2"/>
        <v>955.03244877309601</v>
      </c>
      <c r="E16" s="230">
        <f t="shared" si="2"/>
        <v>962.88026252072768</v>
      </c>
      <c r="F16" s="230">
        <f t="shared" si="2"/>
        <v>1124.510138093631</v>
      </c>
      <c r="G16" s="230">
        <f t="shared" si="2"/>
        <v>1070.8469331014742</v>
      </c>
      <c r="H16" s="230">
        <f t="shared" si="2"/>
        <v>1141.410900948862</v>
      </c>
      <c r="I16" s="230">
        <f t="shared" si="2"/>
        <v>1080.2901064503362</v>
      </c>
      <c r="J16" s="230">
        <f t="shared" si="2"/>
        <v>1079.2554349671395</v>
      </c>
      <c r="K16" s="230">
        <f t="shared" si="2"/>
        <v>919.6278768317602</v>
      </c>
      <c r="L16" s="230">
        <f t="shared" si="2"/>
        <v>895.2702733080414</v>
      </c>
      <c r="M16" s="230">
        <f t="shared" si="2"/>
        <v>846.19582751097323</v>
      </c>
      <c r="N16" s="230">
        <f t="shared" si="2"/>
        <v>688.92261148254863</v>
      </c>
      <c r="O16" s="230">
        <f t="shared" si="2"/>
        <v>605.64749632233315</v>
      </c>
      <c r="P16" s="230">
        <f t="shared" si="2"/>
        <v>609.22790399683652</v>
      </c>
      <c r="Q16" s="230">
        <f t="shared" si="2"/>
        <v>596.15851773571273</v>
      </c>
      <c r="R16" s="230">
        <f t="shared" si="2"/>
        <v>641.05748326797391</v>
      </c>
      <c r="S16" s="230">
        <f t="shared" si="2"/>
        <v>621.64870236498098</v>
      </c>
      <c r="T16" s="230">
        <f t="shared" si="2"/>
        <v>596.93679960299801</v>
      </c>
      <c r="U16" s="230">
        <f t="shared" si="2"/>
        <v>611.68768416966759</v>
      </c>
      <c r="V16" s="230">
        <f t="shared" si="2"/>
        <v>592.46830362287494</v>
      </c>
      <c r="W16" s="230">
        <f t="shared" si="2"/>
        <v>539.20115119013508</v>
      </c>
      <c r="DA16" s="92"/>
    </row>
    <row r="17" spans="1:105" ht="12" customHeight="1" x14ac:dyDescent="0.25">
      <c r="A17" s="46" t="s">
        <v>30</v>
      </c>
      <c r="B17" s="231">
        <v>54.626530146054186</v>
      </c>
      <c r="C17" s="231">
        <v>79.89502928912556</v>
      </c>
      <c r="D17" s="231">
        <v>74.966919205868564</v>
      </c>
      <c r="E17" s="231">
        <v>62.461214814647896</v>
      </c>
      <c r="F17" s="231">
        <v>85.836748643880497</v>
      </c>
      <c r="G17" s="231">
        <v>84.429529993121477</v>
      </c>
      <c r="H17" s="231">
        <v>86.526725896377343</v>
      </c>
      <c r="I17" s="231">
        <v>88.001169593948191</v>
      </c>
      <c r="J17" s="231">
        <v>87.774610836475816</v>
      </c>
      <c r="K17" s="231">
        <v>68.559472072138433</v>
      </c>
      <c r="L17" s="231">
        <v>66.259124131140936</v>
      </c>
      <c r="M17" s="231">
        <v>67.066715703829644</v>
      </c>
      <c r="N17" s="231">
        <v>63.02936894003313</v>
      </c>
      <c r="O17" s="231">
        <v>50.874925390855779</v>
      </c>
      <c r="P17" s="231">
        <v>52.958879313533515</v>
      </c>
      <c r="Q17" s="231">
        <v>48.533403629951366</v>
      </c>
      <c r="R17" s="231">
        <v>56.820419490106197</v>
      </c>
      <c r="S17" s="231">
        <v>55.913056381795755</v>
      </c>
      <c r="T17" s="231">
        <v>43.337026573905021</v>
      </c>
      <c r="U17" s="231">
        <v>33.23931442485479</v>
      </c>
      <c r="V17" s="231">
        <v>25.534886914262607</v>
      </c>
      <c r="W17" s="231">
        <v>10.628850361879762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20.542798186279096</v>
      </c>
      <c r="C19" s="231">
        <v>18.047957899089205</v>
      </c>
      <c r="D19" s="231">
        <v>17.083613363854756</v>
      </c>
      <c r="E19" s="231">
        <v>17.375556970481266</v>
      </c>
      <c r="F19" s="231">
        <v>15.308119439075993</v>
      </c>
      <c r="G19" s="231">
        <v>16.350294401564373</v>
      </c>
      <c r="H19" s="231">
        <v>18.659320574021116</v>
      </c>
      <c r="I19" s="231">
        <v>19.133426835347112</v>
      </c>
      <c r="J19" s="231">
        <v>21.819203020250963</v>
      </c>
      <c r="K19" s="231">
        <v>19.514470326643043</v>
      </c>
      <c r="L19" s="231">
        <v>18.300196133423736</v>
      </c>
      <c r="M19" s="231">
        <v>16.289269889700382</v>
      </c>
      <c r="N19" s="231">
        <v>15.037388722319099</v>
      </c>
      <c r="O19" s="231">
        <v>16.046664772372115</v>
      </c>
      <c r="P19" s="231">
        <v>15.722473344440838</v>
      </c>
      <c r="Q19" s="231">
        <v>12.722507134409398</v>
      </c>
      <c r="R19" s="231">
        <v>10.279265825224613</v>
      </c>
      <c r="S19" s="231">
        <v>12.73406501271409</v>
      </c>
      <c r="T19" s="231">
        <v>12.668826822034212</v>
      </c>
      <c r="U19" s="231">
        <v>11.003272261353732</v>
      </c>
      <c r="V19" s="231">
        <v>9.2641471111958982</v>
      </c>
      <c r="W19" s="231">
        <v>12.756681593388853</v>
      </c>
      <c r="DA19" s="73"/>
    </row>
    <row r="20" spans="1:105" ht="12" customHeight="1" x14ac:dyDescent="0.25">
      <c r="A20" s="46" t="s">
        <v>83</v>
      </c>
      <c r="B20" s="231">
        <v>77.079719536152211</v>
      </c>
      <c r="C20" s="231">
        <v>86.695310830317609</v>
      </c>
      <c r="D20" s="231">
        <v>75.135545370916205</v>
      </c>
      <c r="E20" s="231">
        <v>80.555596012626026</v>
      </c>
      <c r="F20" s="231">
        <v>86.947576126969409</v>
      </c>
      <c r="G20" s="231">
        <v>96.540396753161772</v>
      </c>
      <c r="H20" s="231">
        <v>80.93662674155685</v>
      </c>
      <c r="I20" s="231">
        <v>88.732915780330217</v>
      </c>
      <c r="J20" s="231">
        <v>99.586522670557102</v>
      </c>
      <c r="K20" s="231">
        <v>72.668450207120614</v>
      </c>
      <c r="L20" s="231">
        <v>71.709769696352339</v>
      </c>
      <c r="M20" s="231">
        <v>68.521045976746578</v>
      </c>
      <c r="N20" s="231">
        <v>63.515519500485389</v>
      </c>
      <c r="O20" s="231">
        <v>59.712602650917482</v>
      </c>
      <c r="P20" s="231">
        <v>55.712417926274213</v>
      </c>
      <c r="Q20" s="231">
        <v>54.765979306508619</v>
      </c>
      <c r="R20" s="231">
        <v>52.292930121516513</v>
      </c>
      <c r="S20" s="231">
        <v>50.460052225954065</v>
      </c>
      <c r="T20" s="231">
        <v>54.189707783670634</v>
      </c>
      <c r="U20" s="231">
        <v>54.92813390031403</v>
      </c>
      <c r="V20" s="231">
        <v>53.236797508697244</v>
      </c>
      <c r="W20" s="231">
        <v>60.745592481547014</v>
      </c>
      <c r="DA20" s="73"/>
    </row>
    <row r="21" spans="1:105" ht="12" customHeight="1" x14ac:dyDescent="0.25">
      <c r="A21" s="46" t="s">
        <v>70</v>
      </c>
      <c r="B21" s="231">
        <v>319.08787601461756</v>
      </c>
      <c r="C21" s="231">
        <v>317.67134399222135</v>
      </c>
      <c r="D21" s="231">
        <v>305.15125055452228</v>
      </c>
      <c r="E21" s="231">
        <v>299.08671758630391</v>
      </c>
      <c r="F21" s="231">
        <v>340.51472604505341</v>
      </c>
      <c r="G21" s="231">
        <v>281.5557415673216</v>
      </c>
      <c r="H21" s="231">
        <v>348.7165482617221</v>
      </c>
      <c r="I21" s="231">
        <v>244.03596835622002</v>
      </c>
      <c r="J21" s="231">
        <v>222.65327968834424</v>
      </c>
      <c r="K21" s="231">
        <v>170.18803966360164</v>
      </c>
      <c r="L21" s="231">
        <v>112.05149262520273</v>
      </c>
      <c r="M21" s="231">
        <v>108.1908416973296</v>
      </c>
      <c r="N21" s="231">
        <v>59.784637635469679</v>
      </c>
      <c r="O21" s="231">
        <v>40.550995743503449</v>
      </c>
      <c r="P21" s="231">
        <v>33.714575942069303</v>
      </c>
      <c r="Q21" s="231">
        <v>47.412390022227008</v>
      </c>
      <c r="R21" s="231">
        <v>53.508558433050048</v>
      </c>
      <c r="S21" s="231">
        <v>33.675510345548879</v>
      </c>
      <c r="T21" s="231">
        <v>33.502544716177468</v>
      </c>
      <c r="U21" s="231">
        <v>32.436015199423061</v>
      </c>
      <c r="V21" s="231">
        <v>26.581563884851654</v>
      </c>
      <c r="W21" s="231">
        <v>25.777868364333422</v>
      </c>
      <c r="DA21" s="73"/>
    </row>
    <row r="22" spans="1:105" ht="12" customHeight="1" x14ac:dyDescent="0.25">
      <c r="A22" s="46" t="s">
        <v>34</v>
      </c>
      <c r="B22" s="231">
        <v>22.837519852307295</v>
      </c>
      <c r="C22" s="231">
        <v>26.292660333423264</v>
      </c>
      <c r="D22" s="231">
        <v>26.174779098818437</v>
      </c>
      <c r="E22" s="231">
        <v>29.103354310994913</v>
      </c>
      <c r="F22" s="231">
        <v>34.452710196074733</v>
      </c>
      <c r="G22" s="231">
        <v>32.634990548933644</v>
      </c>
      <c r="H22" s="231">
        <v>45.986273751917423</v>
      </c>
      <c r="I22" s="231">
        <v>61.076686092072407</v>
      </c>
      <c r="J22" s="231">
        <v>33.635546926059995</v>
      </c>
      <c r="K22" s="231">
        <v>28.372328566683223</v>
      </c>
      <c r="L22" s="231">
        <v>24.366621241151009</v>
      </c>
      <c r="M22" s="231">
        <v>19.911151249454093</v>
      </c>
      <c r="N22" s="231">
        <v>17.003707321431293</v>
      </c>
      <c r="O22" s="231">
        <v>18.498433782254832</v>
      </c>
      <c r="P22" s="231">
        <v>24.731964156853994</v>
      </c>
      <c r="Q22" s="231">
        <v>31.808426097803228</v>
      </c>
      <c r="R22" s="231">
        <v>31.895010015084779</v>
      </c>
      <c r="S22" s="231">
        <v>30.152982440886092</v>
      </c>
      <c r="T22" s="231">
        <v>28.13917431788288</v>
      </c>
      <c r="U22" s="231">
        <v>20.897335696971755</v>
      </c>
      <c r="V22" s="231">
        <v>19.26343525784068</v>
      </c>
      <c r="W22" s="231">
        <v>22.362569090915912</v>
      </c>
      <c r="DA22" s="73"/>
    </row>
    <row r="23" spans="1:105" ht="12" customHeight="1" x14ac:dyDescent="0.25">
      <c r="A23" s="46" t="s">
        <v>72</v>
      </c>
      <c r="B23" s="231">
        <v>455.72665238597034</v>
      </c>
      <c r="C23" s="231">
        <v>461.37932384475226</v>
      </c>
      <c r="D23" s="231">
        <v>447.26518061252494</v>
      </c>
      <c r="E23" s="231">
        <v>469.95079727657355</v>
      </c>
      <c r="F23" s="231">
        <v>558.3429889406541</v>
      </c>
      <c r="G23" s="231">
        <v>554.99878287619526</v>
      </c>
      <c r="H23" s="231">
        <v>556.15881403035633</v>
      </c>
      <c r="I23" s="231">
        <v>575.69725767122497</v>
      </c>
      <c r="J23" s="231">
        <v>611.85929079478876</v>
      </c>
      <c r="K23" s="231">
        <v>559.3699866620708</v>
      </c>
      <c r="L23" s="231">
        <v>601.94144139842683</v>
      </c>
      <c r="M23" s="231">
        <v>565.90345943703176</v>
      </c>
      <c r="N23" s="231">
        <v>469.91193632188538</v>
      </c>
      <c r="O23" s="231">
        <v>419.22141516716198</v>
      </c>
      <c r="P23" s="231">
        <v>425.70921005249778</v>
      </c>
      <c r="Q23" s="231">
        <v>400.23935237890424</v>
      </c>
      <c r="R23" s="231">
        <v>435.56408986203928</v>
      </c>
      <c r="S23" s="231">
        <v>437.74525901851911</v>
      </c>
      <c r="T23" s="231">
        <v>423.8245391099187</v>
      </c>
      <c r="U23" s="231">
        <v>457.5391305783549</v>
      </c>
      <c r="V23" s="231">
        <v>455.00574585836523</v>
      </c>
      <c r="W23" s="231">
        <v>401.52746401211652</v>
      </c>
      <c r="DA23" s="73"/>
    </row>
    <row r="24" spans="1:105" ht="12" customHeight="1" x14ac:dyDescent="0.25">
      <c r="A24" s="46" t="s">
        <v>36</v>
      </c>
      <c r="B24" s="231">
        <v>5.8341599999565457</v>
      </c>
      <c r="C24" s="231">
        <v>5.9140799998881537</v>
      </c>
      <c r="D24" s="231">
        <v>9.0639257162701661</v>
      </c>
      <c r="E24" s="231">
        <v>4.2150497179742299</v>
      </c>
      <c r="F24" s="231">
        <v>2.7971999999921437</v>
      </c>
      <c r="G24" s="231">
        <v>4.0018031432430581</v>
      </c>
      <c r="H24" s="231">
        <v>4.0759199998752429</v>
      </c>
      <c r="I24" s="231">
        <v>3.0769199998408978</v>
      </c>
      <c r="J24" s="231">
        <v>1.2387600000041381</v>
      </c>
      <c r="K24" s="231">
        <v>0.23976000000331138</v>
      </c>
      <c r="L24" s="231">
        <v>0</v>
      </c>
      <c r="M24" s="231">
        <v>0</v>
      </c>
      <c r="N24" s="231">
        <v>0</v>
      </c>
      <c r="O24" s="231">
        <v>0.11987999998743024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5.1486691355795054E-2</v>
      </c>
      <c r="C25" s="231">
        <v>0.24724954992467468</v>
      </c>
      <c r="D25" s="231">
        <v>0.19123485032069321</v>
      </c>
      <c r="E25" s="231">
        <v>0.13197583112589933</v>
      </c>
      <c r="F25" s="231">
        <v>0.31006870193076747</v>
      </c>
      <c r="G25" s="231">
        <v>0.33539381793302325</v>
      </c>
      <c r="H25" s="231">
        <v>0.35067169303560275</v>
      </c>
      <c r="I25" s="231">
        <v>0.53576212135241041</v>
      </c>
      <c r="J25" s="231">
        <v>0.68822103065861673</v>
      </c>
      <c r="K25" s="231">
        <v>0.71536933349908505</v>
      </c>
      <c r="L25" s="231">
        <v>0.64162808234377167</v>
      </c>
      <c r="M25" s="231">
        <v>0.31334355688129717</v>
      </c>
      <c r="N25" s="231">
        <v>0.64005304092474224</v>
      </c>
      <c r="O25" s="231">
        <v>0.62257881528006831</v>
      </c>
      <c r="P25" s="231">
        <v>0.67838326116687486</v>
      </c>
      <c r="Q25" s="231">
        <v>0.67645916590888189</v>
      </c>
      <c r="R25" s="231">
        <v>0.69720952095241617</v>
      </c>
      <c r="S25" s="231">
        <v>0.96777693956303301</v>
      </c>
      <c r="T25" s="231">
        <v>1.2749802794091074</v>
      </c>
      <c r="U25" s="231">
        <v>1.6444821083953749</v>
      </c>
      <c r="V25" s="231">
        <v>3.5817270876616174</v>
      </c>
      <c r="W25" s="231">
        <v>5.40212528595357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1827.0172436693817</v>
      </c>
      <c r="C27" s="230">
        <f t="shared" si="3"/>
        <v>2026.4186050780152</v>
      </c>
      <c r="D27" s="230">
        <f t="shared" si="3"/>
        <v>1934.3791754000661</v>
      </c>
      <c r="E27" s="230">
        <f t="shared" si="3"/>
        <v>1981.9761527527589</v>
      </c>
      <c r="F27" s="230">
        <f t="shared" si="3"/>
        <v>2223.1475860309097</v>
      </c>
      <c r="G27" s="230">
        <f t="shared" si="3"/>
        <v>2385.4379064376294</v>
      </c>
      <c r="H27" s="230">
        <f t="shared" si="3"/>
        <v>2454.9588369314829</v>
      </c>
      <c r="I27" s="230">
        <f t="shared" si="3"/>
        <v>2515.7104912565492</v>
      </c>
      <c r="J27" s="230">
        <f t="shared" si="3"/>
        <v>2543.681545466739</v>
      </c>
      <c r="K27" s="230">
        <f t="shared" si="3"/>
        <v>2022.3432263364675</v>
      </c>
      <c r="L27" s="230">
        <f t="shared" si="3"/>
        <v>1887.6705404453342</v>
      </c>
      <c r="M27" s="230">
        <f t="shared" si="3"/>
        <v>1731.6526825701719</v>
      </c>
      <c r="N27" s="230">
        <f t="shared" si="3"/>
        <v>1557.9070578356188</v>
      </c>
      <c r="O27" s="230">
        <f t="shared" si="3"/>
        <v>1622.5897056753947</v>
      </c>
      <c r="P27" s="230">
        <f t="shared" si="3"/>
        <v>1575.3035320043819</v>
      </c>
      <c r="Q27" s="230">
        <f t="shared" si="3"/>
        <v>1511.9569454185917</v>
      </c>
      <c r="R27" s="230">
        <f t="shared" si="3"/>
        <v>1466.7426101156045</v>
      </c>
      <c r="S27" s="230">
        <f t="shared" si="3"/>
        <v>1650.4591682531502</v>
      </c>
      <c r="T27" s="230">
        <f t="shared" si="3"/>
        <v>1697.541568874213</v>
      </c>
      <c r="U27" s="230">
        <f t="shared" si="3"/>
        <v>1667.208511748297</v>
      </c>
      <c r="V27" s="230">
        <f t="shared" si="3"/>
        <v>1698.2674633898584</v>
      </c>
      <c r="W27" s="230">
        <f t="shared" si="3"/>
        <v>1788.6307380796718</v>
      </c>
      <c r="DA27" s="92"/>
    </row>
    <row r="28" spans="1:105" ht="12" customHeight="1" x14ac:dyDescent="0.25">
      <c r="A28" s="18" t="s">
        <v>30</v>
      </c>
      <c r="B28" s="232">
        <v>195.12006459365264</v>
      </c>
      <c r="C28" s="232">
        <v>235.95006193466182</v>
      </c>
      <c r="D28" s="232">
        <v>233.28641003027815</v>
      </c>
      <c r="E28" s="232">
        <v>352.20584634822046</v>
      </c>
      <c r="F28" s="232">
        <v>639.90827166716042</v>
      </c>
      <c r="G28" s="232">
        <v>464.51205331429634</v>
      </c>
      <c r="H28" s="232">
        <v>414.94502763969467</v>
      </c>
      <c r="I28" s="232">
        <v>505.47379171213493</v>
      </c>
      <c r="J28" s="232">
        <v>523.90257137414289</v>
      </c>
      <c r="K28" s="232">
        <v>436.41384730240208</v>
      </c>
      <c r="L28" s="232">
        <v>511.8537049330115</v>
      </c>
      <c r="M28" s="232">
        <v>491.00989795182693</v>
      </c>
      <c r="N28" s="232">
        <v>438.21009778747714</v>
      </c>
      <c r="O28" s="232">
        <v>397.57963514267004</v>
      </c>
      <c r="P28" s="232">
        <v>350.42338613552619</v>
      </c>
      <c r="Q28" s="232">
        <v>268.89683781340045</v>
      </c>
      <c r="R28" s="232">
        <v>209.85277039398827</v>
      </c>
      <c r="S28" s="232">
        <v>243.45452665338021</v>
      </c>
      <c r="T28" s="232">
        <v>230.72603985374801</v>
      </c>
      <c r="U28" s="232">
        <v>293.75838932942287</v>
      </c>
      <c r="V28" s="232">
        <v>387.3915812666159</v>
      </c>
      <c r="W28" s="232">
        <v>420.63407806706914</v>
      </c>
      <c r="DA28" s="71"/>
    </row>
    <row r="29" spans="1:105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44.549899813742663</v>
      </c>
      <c r="C30" s="232">
        <v>41.12722210120004</v>
      </c>
      <c r="D30" s="232">
        <v>44.163265836115301</v>
      </c>
      <c r="E30" s="232">
        <v>44.758382029925983</v>
      </c>
      <c r="F30" s="232">
        <v>40.908983041185778</v>
      </c>
      <c r="G30" s="232">
        <v>48.742403598688405</v>
      </c>
      <c r="H30" s="232">
        <v>67.144690425673815</v>
      </c>
      <c r="I30" s="232">
        <v>66.670584164136841</v>
      </c>
      <c r="J30" s="232">
        <v>66.943566979278529</v>
      </c>
      <c r="K30" s="232">
        <v>36.701950673920017</v>
      </c>
      <c r="L30" s="232">
        <v>29.039947867055101</v>
      </c>
      <c r="M30" s="232">
        <v>31.050874111493702</v>
      </c>
      <c r="N30" s="232">
        <v>35.261514277805624</v>
      </c>
      <c r="O30" s="232">
        <v>40.16975622762277</v>
      </c>
      <c r="P30" s="232">
        <v>31.617670654746007</v>
      </c>
      <c r="Q30" s="232">
        <v>19.823841865453588</v>
      </c>
      <c r="R30" s="232">
        <v>19.308324174335965</v>
      </c>
      <c r="S30" s="232">
        <v>19.812738307102418</v>
      </c>
      <c r="T30" s="232">
        <v>19.878203657770854</v>
      </c>
      <c r="U30" s="232">
        <v>18.289009738568609</v>
      </c>
      <c r="V30" s="232">
        <v>15.885872288708368</v>
      </c>
      <c r="W30" s="232">
        <v>19.790121726421344</v>
      </c>
      <c r="DA30" s="71"/>
    </row>
    <row r="31" spans="1:105" ht="12" customHeight="1" x14ac:dyDescent="0.25">
      <c r="A31" s="18" t="s">
        <v>83</v>
      </c>
      <c r="B31" s="232">
        <v>336.71209708113861</v>
      </c>
      <c r="C31" s="232">
        <v>322.60248479170207</v>
      </c>
      <c r="D31" s="232">
        <v>299.03413524945489</v>
      </c>
      <c r="E31" s="232">
        <v>376.53554805289792</v>
      </c>
      <c r="F31" s="232">
        <v>344.09820549025221</v>
      </c>
      <c r="G31" s="232">
        <v>416.49816820533817</v>
      </c>
      <c r="H31" s="232">
        <v>444.02208213124709</v>
      </c>
      <c r="I31" s="232">
        <v>472.29920245472135</v>
      </c>
      <c r="J31" s="232">
        <v>514.97132580865809</v>
      </c>
      <c r="K31" s="232">
        <v>392.28788205440907</v>
      </c>
      <c r="L31" s="232">
        <v>343.9533474048672</v>
      </c>
      <c r="M31" s="232">
        <v>331.20409618522592</v>
      </c>
      <c r="N31" s="232">
        <v>308.35321915716463</v>
      </c>
      <c r="O31" s="232">
        <v>297.34978721682154</v>
      </c>
      <c r="P31" s="232">
        <v>270.28731752000795</v>
      </c>
      <c r="Q31" s="232">
        <v>275.65728323325209</v>
      </c>
      <c r="R31" s="232">
        <v>262.6842879259226</v>
      </c>
      <c r="S31" s="232">
        <v>263.38638846075798</v>
      </c>
      <c r="T31" s="232">
        <v>286.31839275226082</v>
      </c>
      <c r="U31" s="232">
        <v>302.91488321154782</v>
      </c>
      <c r="V31" s="232">
        <v>321.45596091959601</v>
      </c>
      <c r="W31" s="232">
        <v>360.44158307302757</v>
      </c>
      <c r="DA31" s="71"/>
    </row>
    <row r="32" spans="1:105" ht="12" customHeight="1" x14ac:dyDescent="0.25">
      <c r="A32" s="18" t="s">
        <v>70</v>
      </c>
      <c r="B32" s="232">
        <v>569.9060779827654</v>
      </c>
      <c r="C32" s="232">
        <v>648.55911024572822</v>
      </c>
      <c r="D32" s="232">
        <v>661.07948232229057</v>
      </c>
      <c r="E32" s="232">
        <v>538.93868625258858</v>
      </c>
      <c r="F32" s="232">
        <v>339.91161515391104</v>
      </c>
      <c r="G32" s="232">
        <v>287.23766323304915</v>
      </c>
      <c r="H32" s="232">
        <v>251.65986461634591</v>
      </c>
      <c r="I32" s="232">
        <v>190.61150260244901</v>
      </c>
      <c r="J32" s="232">
        <v>149.45483647006213</v>
      </c>
      <c r="K32" s="232">
        <v>104.04638329625276</v>
      </c>
      <c r="L32" s="232">
        <v>59.931245455054317</v>
      </c>
      <c r="M32" s="232">
        <v>51.283746782664743</v>
      </c>
      <c r="N32" s="232">
        <v>37.150596044024347</v>
      </c>
      <c r="O32" s="232">
        <v>25.114699855742252</v>
      </c>
      <c r="P32" s="232">
        <v>28.824221577040909</v>
      </c>
      <c r="Q32" s="232">
        <v>24.507380376445671</v>
      </c>
      <c r="R32" s="232">
        <v>21.22575460652223</v>
      </c>
      <c r="S32" s="232">
        <v>17.919143894012421</v>
      </c>
      <c r="T32" s="232">
        <v>16.841573203370768</v>
      </c>
      <c r="U32" s="232">
        <v>16.657287760543237</v>
      </c>
      <c r="V32" s="232">
        <v>12.192585315319864</v>
      </c>
      <c r="W32" s="232">
        <v>10.928493395936114</v>
      </c>
      <c r="DA32" s="71"/>
    </row>
    <row r="33" spans="1:105" ht="12" customHeight="1" x14ac:dyDescent="0.25">
      <c r="A33" s="18" t="s">
        <v>34</v>
      </c>
      <c r="B33" s="232">
        <v>0.28852770749339168</v>
      </c>
      <c r="C33" s="232">
        <v>48.224896706263323</v>
      </c>
      <c r="D33" s="232">
        <v>36.261813700887558</v>
      </c>
      <c r="E33" s="232">
        <v>18.285538008750564</v>
      </c>
      <c r="F33" s="232">
        <v>200.33360360317386</v>
      </c>
      <c r="G33" s="232">
        <v>510.22205764995641</v>
      </c>
      <c r="H33" s="232">
        <v>626.83800144604925</v>
      </c>
      <c r="I33" s="232">
        <v>569.52208714418998</v>
      </c>
      <c r="J33" s="232">
        <v>572.73054703296532</v>
      </c>
      <c r="K33" s="232">
        <v>417.72799159212047</v>
      </c>
      <c r="L33" s="232">
        <v>342.93936779981118</v>
      </c>
      <c r="M33" s="232">
        <v>280.87195051107932</v>
      </c>
      <c r="N33" s="232">
        <v>280.60201715927303</v>
      </c>
      <c r="O33" s="232">
        <v>436.24942693866012</v>
      </c>
      <c r="P33" s="232">
        <v>463.45371644220103</v>
      </c>
      <c r="Q33" s="232">
        <v>498.8306447432642</v>
      </c>
      <c r="R33" s="232">
        <v>523.06497682605118</v>
      </c>
      <c r="S33" s="232">
        <v>601.98766143944579</v>
      </c>
      <c r="T33" s="232">
        <v>584.22776144401189</v>
      </c>
      <c r="U33" s="232">
        <v>426.99448342421999</v>
      </c>
      <c r="V33" s="232">
        <v>301.58580118298346</v>
      </c>
      <c r="W33" s="232">
        <v>268.71602562959197</v>
      </c>
      <c r="DA33" s="71"/>
    </row>
    <row r="34" spans="1:105" ht="12" customHeight="1" x14ac:dyDescent="0.25">
      <c r="A34" s="18" t="s">
        <v>72</v>
      </c>
      <c r="B34" s="232">
        <v>672.48383438196322</v>
      </c>
      <c r="C34" s="232">
        <v>701.31613604842767</v>
      </c>
      <c r="D34" s="232">
        <v>636.17193762783734</v>
      </c>
      <c r="E34" s="232">
        <v>632.69355480948434</v>
      </c>
      <c r="F34" s="232">
        <v>632.55697577721344</v>
      </c>
      <c r="G34" s="232">
        <v>633.35874019756898</v>
      </c>
      <c r="H34" s="232">
        <v>623.38661356556076</v>
      </c>
      <c r="I34" s="232">
        <v>673.20219970034725</v>
      </c>
      <c r="J34" s="232">
        <v>665.4588616323706</v>
      </c>
      <c r="K34" s="232">
        <v>582.54159795100361</v>
      </c>
      <c r="L34" s="232">
        <v>554.977612267734</v>
      </c>
      <c r="M34" s="232">
        <v>520.94857498470958</v>
      </c>
      <c r="N34" s="232">
        <v>410.20678085067021</v>
      </c>
      <c r="O34" s="232">
        <v>374.41080750904433</v>
      </c>
      <c r="P34" s="232">
        <v>370.60037413587276</v>
      </c>
      <c r="Q34" s="232">
        <v>369.14758815248268</v>
      </c>
      <c r="R34" s="232">
        <v>370.52847690958595</v>
      </c>
      <c r="S34" s="232">
        <v>435.84055803786669</v>
      </c>
      <c r="T34" s="232">
        <v>443.89342104215143</v>
      </c>
      <c r="U34" s="232">
        <v>448.80641199191297</v>
      </c>
      <c r="V34" s="232">
        <v>430.20454670367315</v>
      </c>
      <c r="W34" s="232">
        <v>443.03840467293782</v>
      </c>
      <c r="DA34" s="71"/>
    </row>
    <row r="35" spans="1:105" ht="12" customHeight="1" x14ac:dyDescent="0.25">
      <c r="A35" s="18" t="s">
        <v>36</v>
      </c>
      <c r="B35" s="232">
        <v>0</v>
      </c>
      <c r="C35" s="232">
        <v>0</v>
      </c>
      <c r="D35" s="232">
        <v>0.40659428357599781</v>
      </c>
      <c r="E35" s="232">
        <v>0.10063028197805721</v>
      </c>
      <c r="F35" s="232">
        <v>0</v>
      </c>
      <c r="G35" s="232">
        <v>3.4156856710691887E-2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7.95674210862565</v>
      </c>
      <c r="C36" s="232">
        <v>28.638693250032098</v>
      </c>
      <c r="D36" s="232">
        <v>23.975536349626211</v>
      </c>
      <c r="E36" s="232">
        <v>18.457966968912871</v>
      </c>
      <c r="F36" s="232">
        <v>25.429931298013415</v>
      </c>
      <c r="G36" s="232">
        <v>24.832663382021416</v>
      </c>
      <c r="H36" s="232">
        <v>26.962557106911298</v>
      </c>
      <c r="I36" s="232">
        <v>37.931123478569575</v>
      </c>
      <c r="J36" s="232">
        <v>50.219836169261278</v>
      </c>
      <c r="K36" s="232">
        <v>52.623573466359701</v>
      </c>
      <c r="L36" s="232">
        <v>44.975314717800941</v>
      </c>
      <c r="M36" s="232">
        <v>25.283542043171813</v>
      </c>
      <c r="N36" s="232">
        <v>48.122832559203736</v>
      </c>
      <c r="O36" s="232">
        <v>51.71559278483349</v>
      </c>
      <c r="P36" s="232">
        <v>60.096845538986976</v>
      </c>
      <c r="Q36" s="232">
        <v>55.093369234293014</v>
      </c>
      <c r="R36" s="232">
        <v>60.078019279198244</v>
      </c>
      <c r="S36" s="232">
        <v>68.058151460584753</v>
      </c>
      <c r="T36" s="232">
        <v>115.65617692089918</v>
      </c>
      <c r="U36" s="232">
        <v>159.78804629208153</v>
      </c>
      <c r="V36" s="232">
        <v>229.55111571296143</v>
      </c>
      <c r="W36" s="232">
        <v>265.08203151468797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2236.2388229848921</v>
      </c>
      <c r="C38" s="238">
        <f t="shared" si="4"/>
        <v>2324.6811073521649</v>
      </c>
      <c r="D38" s="238">
        <f t="shared" si="4"/>
        <v>2291.3596987617057</v>
      </c>
      <c r="E38" s="238">
        <f t="shared" si="4"/>
        <v>2324.3890123765759</v>
      </c>
      <c r="F38" s="238">
        <f t="shared" si="4"/>
        <v>2536.4088225801688</v>
      </c>
      <c r="G38" s="238">
        <f t="shared" si="4"/>
        <v>2597.7578952061695</v>
      </c>
      <c r="H38" s="238">
        <f t="shared" si="4"/>
        <v>2733.1964128927957</v>
      </c>
      <c r="I38" s="238">
        <f t="shared" si="4"/>
        <v>2804.4932591950846</v>
      </c>
      <c r="J38" s="238">
        <f t="shared" si="4"/>
        <v>2694.9665995251344</v>
      </c>
      <c r="K38" s="238">
        <f t="shared" si="4"/>
        <v>2086.0960288861211</v>
      </c>
      <c r="L38" s="238">
        <f t="shared" si="4"/>
        <v>2123.4393932642374</v>
      </c>
      <c r="M38" s="238">
        <f t="shared" si="4"/>
        <v>1949.8233011170898</v>
      </c>
      <c r="N38" s="238">
        <f t="shared" si="4"/>
        <v>1755.5966944491465</v>
      </c>
      <c r="O38" s="238">
        <f t="shared" si="4"/>
        <v>1865.5012056619448</v>
      </c>
      <c r="P38" s="238">
        <f t="shared" si="4"/>
        <v>1991.3437682838487</v>
      </c>
      <c r="Q38" s="238">
        <f t="shared" si="4"/>
        <v>1956.6729725076912</v>
      </c>
      <c r="R38" s="238">
        <f t="shared" si="4"/>
        <v>1824.1576384030275</v>
      </c>
      <c r="S38" s="238">
        <f t="shared" si="4"/>
        <v>2065.0860907225228</v>
      </c>
      <c r="T38" s="238">
        <f t="shared" si="4"/>
        <v>1960.5526539852237</v>
      </c>
      <c r="U38" s="238">
        <f t="shared" si="4"/>
        <v>2017.5076552196431</v>
      </c>
      <c r="V38" s="238">
        <f t="shared" si="4"/>
        <v>1986.7482569318124</v>
      </c>
      <c r="W38" s="238">
        <f t="shared" si="4"/>
        <v>1833.8785253697918</v>
      </c>
      <c r="DA38" s="93"/>
    </row>
    <row r="39" spans="1:105" ht="12" customHeight="1" x14ac:dyDescent="0.25">
      <c r="A39" s="43" t="s">
        <v>107</v>
      </c>
      <c r="B39" s="239">
        <f>ISI!B$53</f>
        <v>29.68236889759206</v>
      </c>
      <c r="C39" s="239">
        <f>ISI!C$53</f>
        <v>7.1522786287594986</v>
      </c>
      <c r="D39" s="239">
        <f>ISI!D$53</f>
        <v>4.7240836034404401</v>
      </c>
      <c r="E39" s="239">
        <f>ISI!E$53</f>
        <v>6.6165050484689001</v>
      </c>
      <c r="F39" s="239">
        <f>ISI!F$53</f>
        <v>13.724013667051549</v>
      </c>
      <c r="G39" s="239">
        <f>ISI!G$53</f>
        <v>12.70625243435641</v>
      </c>
      <c r="H39" s="239">
        <f>ISI!H$53</f>
        <v>13.311644369748469</v>
      </c>
      <c r="I39" s="239">
        <f>ISI!I$53</f>
        <v>13.690085963900261</v>
      </c>
      <c r="J39" s="239">
        <f>ISI!J$53</f>
        <v>23.41138613540593</v>
      </c>
      <c r="K39" s="239">
        <f>ISI!K$53</f>
        <v>4.8427471999100504</v>
      </c>
      <c r="L39" s="239">
        <f>ISI!L$53</f>
        <v>14.68357483841144</v>
      </c>
      <c r="M39" s="239">
        <f>ISI!M$53</f>
        <v>16.64075608420271</v>
      </c>
      <c r="N39" s="239">
        <f>ISI!N$53</f>
        <v>1.4340789279123201</v>
      </c>
      <c r="O39" s="239">
        <f>ISI!O$53</f>
        <v>13.92696583834941</v>
      </c>
      <c r="P39" s="239">
        <f>ISI!P$53</f>
        <v>10.11175597491223</v>
      </c>
      <c r="Q39" s="239">
        <f>ISI!Q$53</f>
        <v>9.3000930000000004</v>
      </c>
      <c r="R39" s="239">
        <f>ISI!R$53</f>
        <v>1.0532266254410201</v>
      </c>
      <c r="S39" s="239">
        <f>ISI!S$53</f>
        <v>1.8654800501525799</v>
      </c>
      <c r="T39" s="239">
        <f>ISI!T$53</f>
        <v>8.9940551525463803</v>
      </c>
      <c r="U39" s="239">
        <f>ISI!U$53</f>
        <v>4.9117975117263999</v>
      </c>
      <c r="V39" s="239">
        <f>ISI!V$53</f>
        <v>4.9277224501747403</v>
      </c>
      <c r="W39" s="239">
        <f>ISI!W$53</f>
        <v>14.2588744883525</v>
      </c>
      <c r="DA39" s="83"/>
    </row>
    <row r="40" spans="1:105" ht="12" customHeight="1" x14ac:dyDescent="0.25">
      <c r="A40" s="44" t="s">
        <v>108</v>
      </c>
      <c r="B40" s="240">
        <f>NFM!B$72</f>
        <v>0</v>
      </c>
      <c r="C40" s="240">
        <f>NFM!C$72</f>
        <v>0</v>
      </c>
      <c r="D40" s="240">
        <f>NFM!D$72</f>
        <v>0</v>
      </c>
      <c r="E40" s="240">
        <f>NFM!E$72</f>
        <v>0</v>
      </c>
      <c r="F40" s="240">
        <f>NFM!F$72</f>
        <v>0</v>
      </c>
      <c r="G40" s="240">
        <f>NFM!G$72</f>
        <v>0</v>
      </c>
      <c r="H40" s="240">
        <f>NFM!H$72</f>
        <v>0</v>
      </c>
      <c r="I40" s="240">
        <f>NFM!I$72</f>
        <v>0</v>
      </c>
      <c r="J40" s="240">
        <f>NFM!J$72</f>
        <v>0</v>
      </c>
      <c r="K40" s="240">
        <f>NFM!K$72</f>
        <v>0</v>
      </c>
      <c r="L40" s="240">
        <f>NFM!L$72</f>
        <v>0</v>
      </c>
      <c r="M40" s="240">
        <f>NFM!M$72</f>
        <v>0</v>
      </c>
      <c r="N40" s="240">
        <f>NFM!N$72</f>
        <v>0</v>
      </c>
      <c r="O40" s="240">
        <f>NFM!O$72</f>
        <v>0</v>
      </c>
      <c r="P40" s="240">
        <f>NFM!P$72</f>
        <v>0</v>
      </c>
      <c r="Q40" s="240">
        <f>NFM!Q$72</f>
        <v>0</v>
      </c>
      <c r="R40" s="240">
        <f>NFM!R$72</f>
        <v>0</v>
      </c>
      <c r="S40" s="240">
        <f>NFM!S$72</f>
        <v>0</v>
      </c>
      <c r="T40" s="240">
        <f>NFM!T$72</f>
        <v>0</v>
      </c>
      <c r="U40" s="240">
        <f>NFM!U$72</f>
        <v>0</v>
      </c>
      <c r="V40" s="240">
        <f>NFM!V$72</f>
        <v>0</v>
      </c>
      <c r="W40" s="240">
        <f>NFM!W$72</f>
        <v>0</v>
      </c>
      <c r="DA40" s="94"/>
    </row>
    <row r="41" spans="1:105" ht="12" customHeight="1" x14ac:dyDescent="0.25">
      <c r="A41" s="44" t="s">
        <v>109</v>
      </c>
      <c r="B41" s="240">
        <f>CHI!B$78</f>
        <v>704.39840376964776</v>
      </c>
      <c r="C41" s="240">
        <f>CHI!C$78</f>
        <v>595.80721652937746</v>
      </c>
      <c r="D41" s="240">
        <f>CHI!D$78</f>
        <v>550.88822880205817</v>
      </c>
      <c r="E41" s="240">
        <f>CHI!E$78</f>
        <v>574.42301429032659</v>
      </c>
      <c r="F41" s="240">
        <f>CHI!F$78</f>
        <v>665.56533756902957</v>
      </c>
      <c r="G41" s="240">
        <f>CHI!G$78</f>
        <v>663.60277184763561</v>
      </c>
      <c r="H41" s="240">
        <f>CHI!H$78</f>
        <v>657.88437451974744</v>
      </c>
      <c r="I41" s="240">
        <f>CHI!I$78</f>
        <v>696.31822858053874</v>
      </c>
      <c r="J41" s="240">
        <f>CHI!J$78</f>
        <v>676.64268864465612</v>
      </c>
      <c r="K41" s="240">
        <f>CHI!K$78</f>
        <v>529.26883696141465</v>
      </c>
      <c r="L41" s="240">
        <f>CHI!L$78</f>
        <v>615.35702008906662</v>
      </c>
      <c r="M41" s="240">
        <f>CHI!M$78</f>
        <v>593.18702696300033</v>
      </c>
      <c r="N41" s="240">
        <f>CHI!N$78</f>
        <v>502.00670927200002</v>
      </c>
      <c r="O41" s="240">
        <f>CHI!O$78</f>
        <v>509.32954932673317</v>
      </c>
      <c r="P41" s="240">
        <f>CHI!P$78</f>
        <v>559.83213112890019</v>
      </c>
      <c r="Q41" s="240">
        <f>CHI!Q$78</f>
        <v>572.27459271811995</v>
      </c>
      <c r="R41" s="240">
        <f>CHI!R$78</f>
        <v>547.86307165644655</v>
      </c>
      <c r="S41" s="240">
        <f>CHI!S$78</f>
        <v>566.79137568360011</v>
      </c>
      <c r="T41" s="240">
        <f>CHI!T$78</f>
        <v>513.05656144933357</v>
      </c>
      <c r="U41" s="240">
        <f>CHI!U$78</f>
        <v>594.6025954854332</v>
      </c>
      <c r="V41" s="240">
        <f>CHI!V$78</f>
        <v>535.32011109460007</v>
      </c>
      <c r="W41" s="240">
        <f>CHI!W$78</f>
        <v>365.49260645906668</v>
      </c>
      <c r="DA41" s="94"/>
    </row>
    <row r="42" spans="1:105" ht="12" customHeight="1" x14ac:dyDescent="0.25">
      <c r="A42" s="44" t="s">
        <v>110</v>
      </c>
      <c r="B42" s="240">
        <f>NMM!B$58</f>
        <v>1426.4464830386555</v>
      </c>
      <c r="C42" s="240">
        <f>NMM!C$58</f>
        <v>1644.5763910634485</v>
      </c>
      <c r="D42" s="240">
        <f>NMM!D$58</f>
        <v>1645.4088653110987</v>
      </c>
      <c r="E42" s="240">
        <f>NMM!E$58</f>
        <v>1652.1235840959118</v>
      </c>
      <c r="F42" s="240">
        <f>NMM!F$58</f>
        <v>1748.1521917441328</v>
      </c>
      <c r="G42" s="240">
        <f>NMM!G$58</f>
        <v>1809.9029067092579</v>
      </c>
      <c r="H42" s="240">
        <f>NMM!H$58</f>
        <v>1938.7358822467777</v>
      </c>
      <c r="I42" s="240">
        <f>NMM!I$58</f>
        <v>1966.7132996387697</v>
      </c>
      <c r="J42" s="240">
        <f>NMM!J$58</f>
        <v>1868.3391350493623</v>
      </c>
      <c r="K42" s="240">
        <f>NMM!K$58</f>
        <v>1455.4100983484022</v>
      </c>
      <c r="L42" s="240">
        <f>NMM!L$58</f>
        <v>1403.7131609380442</v>
      </c>
      <c r="M42" s="240">
        <f>NMM!M$58</f>
        <v>1255.568252000136</v>
      </c>
      <c r="N42" s="240">
        <f>NMM!N$58</f>
        <v>1173.2321124145597</v>
      </c>
      <c r="O42" s="240">
        <f>NMM!O$58</f>
        <v>1271.2220697859259</v>
      </c>
      <c r="P42" s="240">
        <f>NMM!P$58</f>
        <v>1354.1101828169801</v>
      </c>
      <c r="Q42" s="240">
        <f>NMM!Q$58</f>
        <v>1306.3544456698</v>
      </c>
      <c r="R42" s="240">
        <f>NMM!R$58</f>
        <v>1201.303691927028</v>
      </c>
      <c r="S42" s="240">
        <f>NMM!S$58</f>
        <v>1425.6081540796431</v>
      </c>
      <c r="T42" s="240">
        <f>NMM!T$58</f>
        <v>1358.415771330257</v>
      </c>
      <c r="U42" s="240">
        <f>NMM!U$58</f>
        <v>1324.938492447093</v>
      </c>
      <c r="V42" s="240">
        <f>NMM!V$58</f>
        <v>1359.3439585567253</v>
      </c>
      <c r="W42" s="240">
        <f>NMM!W$58</f>
        <v>1372.2570025312273</v>
      </c>
      <c r="DA42" s="94"/>
    </row>
    <row r="43" spans="1:105" ht="12" customHeight="1" x14ac:dyDescent="0.25">
      <c r="A43" s="45" t="s">
        <v>111</v>
      </c>
      <c r="B43" s="241">
        <v>75.711567278996867</v>
      </c>
      <c r="C43" s="241">
        <v>77.145221130579699</v>
      </c>
      <c r="D43" s="241">
        <v>90.338521045108195</v>
      </c>
      <c r="E43" s="241">
        <v>91.225908941868624</v>
      </c>
      <c r="F43" s="241">
        <v>108.96727959995511</v>
      </c>
      <c r="G43" s="241">
        <v>111.54596421491949</v>
      </c>
      <c r="H43" s="241">
        <v>123.264511756522</v>
      </c>
      <c r="I43" s="241">
        <v>127.771645011876</v>
      </c>
      <c r="J43" s="241">
        <v>126.57338969570981</v>
      </c>
      <c r="K43" s="241">
        <v>96.574346376394132</v>
      </c>
      <c r="L43" s="241">
        <v>89.685637398715443</v>
      </c>
      <c r="M43" s="241">
        <v>84.427266069750956</v>
      </c>
      <c r="N43" s="241">
        <v>78.923793834674569</v>
      </c>
      <c r="O43" s="241">
        <v>71.022620710936266</v>
      </c>
      <c r="P43" s="241">
        <v>67.289698363056019</v>
      </c>
      <c r="Q43" s="241">
        <v>68.743841119771346</v>
      </c>
      <c r="R43" s="241">
        <v>73.937648194111901</v>
      </c>
      <c r="S43" s="241">
        <v>70.821080909126906</v>
      </c>
      <c r="T43" s="241">
        <v>80.08626605308676</v>
      </c>
      <c r="U43" s="241">
        <v>93.054769775390412</v>
      </c>
      <c r="V43" s="241">
        <v>87.156464830312188</v>
      </c>
      <c r="W43" s="241">
        <v>81.870041891145377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0.99999999999999989</v>
      </c>
      <c r="C47" s="234">
        <f t="shared" si="5"/>
        <v>1</v>
      </c>
      <c r="D47" s="234">
        <f t="shared" si="5"/>
        <v>1</v>
      </c>
      <c r="E47" s="234">
        <f t="shared" si="5"/>
        <v>0.99999999999999989</v>
      </c>
      <c r="F47" s="234">
        <f t="shared" si="5"/>
        <v>0.99999999999999989</v>
      </c>
      <c r="G47" s="234">
        <f t="shared" si="5"/>
        <v>0.99999999999999989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1.0000000000000002</v>
      </c>
      <c r="N47" s="234">
        <f t="shared" si="5"/>
        <v>1</v>
      </c>
      <c r="O47" s="234">
        <f t="shared" si="5"/>
        <v>0.99999999999999989</v>
      </c>
      <c r="P47" s="234">
        <f t="shared" si="5"/>
        <v>1</v>
      </c>
      <c r="Q47" s="234">
        <f t="shared" si="5"/>
        <v>0.99999999999999989</v>
      </c>
      <c r="R47" s="234">
        <f t="shared" si="5"/>
        <v>1</v>
      </c>
      <c r="S47" s="234">
        <f t="shared" si="5"/>
        <v>0.99999999999999989</v>
      </c>
      <c r="T47" s="234">
        <f t="shared" si="5"/>
        <v>1</v>
      </c>
      <c r="U47" s="234">
        <f t="shared" si="5"/>
        <v>0.99999999999999989</v>
      </c>
      <c r="V47" s="234">
        <f t="shared" si="5"/>
        <v>0.99999999999999989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1.233306410179631E-2</v>
      </c>
      <c r="C52" s="235">
        <f t="shared" si="10"/>
        <v>1.1669383864595749E-2</v>
      </c>
      <c r="D52" s="235">
        <f t="shared" si="10"/>
        <v>1.1033000407789097E-2</v>
      </c>
      <c r="E52" s="235">
        <f t="shared" si="10"/>
        <v>1.1271991674891416E-2</v>
      </c>
      <c r="F52" s="235">
        <f t="shared" si="10"/>
        <v>1.193839068756475E-2</v>
      </c>
      <c r="G52" s="235">
        <f t="shared" si="10"/>
        <v>1.0496262488465573E-2</v>
      </c>
      <c r="H52" s="235">
        <f t="shared" si="10"/>
        <v>1.007508786018344E-2</v>
      </c>
      <c r="I52" s="235">
        <f t="shared" si="10"/>
        <v>9.8430287510052061E-3</v>
      </c>
      <c r="J52" s="235">
        <f t="shared" si="10"/>
        <v>9.9591278242785342E-3</v>
      </c>
      <c r="K52" s="235">
        <f t="shared" si="10"/>
        <v>1.0827700472087009E-2</v>
      </c>
      <c r="L52" s="235">
        <f t="shared" si="10"/>
        <v>1.0511956498708022E-2</v>
      </c>
      <c r="M52" s="235">
        <f t="shared" si="10"/>
        <v>1.0677557527590474E-2</v>
      </c>
      <c r="N52" s="235">
        <f t="shared" si="10"/>
        <v>1.0355776122027777E-2</v>
      </c>
      <c r="O52" s="235">
        <f t="shared" si="10"/>
        <v>8.8316290827164454E-3</v>
      </c>
      <c r="P52" s="235">
        <f t="shared" si="10"/>
        <v>8.4947159706447051E-3</v>
      </c>
      <c r="Q52" s="235">
        <f t="shared" si="10"/>
        <v>8.8498275731120069E-3</v>
      </c>
      <c r="R52" s="235">
        <f t="shared" si="10"/>
        <v>9.5121596622661491E-3</v>
      </c>
      <c r="S52" s="235">
        <f t="shared" si="10"/>
        <v>9.0313874651051316E-3</v>
      </c>
      <c r="T52" s="235">
        <f t="shared" si="10"/>
        <v>8.752738870998502E-3</v>
      </c>
      <c r="U52" s="235">
        <f t="shared" si="10"/>
        <v>9.3615911420333632E-3</v>
      </c>
      <c r="V52" s="235">
        <f t="shared" si="10"/>
        <v>8.7147411368698156E-3</v>
      </c>
      <c r="W52" s="235">
        <f t="shared" si="10"/>
        <v>8.3640048078194029E-3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0.18808346521080813</v>
      </c>
      <c r="C53" s="236">
        <f t="shared" si="11"/>
        <v>0.18411705664021161</v>
      </c>
      <c r="D53" s="236">
        <f t="shared" si="11"/>
        <v>0.18230790677734085</v>
      </c>
      <c r="E53" s="236">
        <f t="shared" si="11"/>
        <v>0.18067609438383175</v>
      </c>
      <c r="F53" s="236">
        <f t="shared" si="11"/>
        <v>0.18882949197017321</v>
      </c>
      <c r="G53" s="236">
        <f t="shared" si="11"/>
        <v>0.17502470481838384</v>
      </c>
      <c r="H53" s="236">
        <f t="shared" si="11"/>
        <v>0.17851319646911587</v>
      </c>
      <c r="I53" s="236">
        <f t="shared" si="11"/>
        <v>0.16712097594151351</v>
      </c>
      <c r="J53" s="236">
        <f t="shared" si="11"/>
        <v>0.16912366240039806</v>
      </c>
      <c r="K53" s="236">
        <f t="shared" si="11"/>
        <v>0.18091851157603275</v>
      </c>
      <c r="L53" s="236">
        <f t="shared" si="11"/>
        <v>0.1805525038343733</v>
      </c>
      <c r="M53" s="236">
        <f t="shared" si="11"/>
        <v>0.18489867591828962</v>
      </c>
      <c r="N53" s="236">
        <f t="shared" si="11"/>
        <v>0.17034374181737458</v>
      </c>
      <c r="O53" s="236">
        <f t="shared" si="11"/>
        <v>0.14663825152011115</v>
      </c>
      <c r="P53" s="236">
        <f t="shared" si="11"/>
        <v>0.14465295451625199</v>
      </c>
      <c r="Q53" s="236">
        <f t="shared" si="11"/>
        <v>0.14536614315851296</v>
      </c>
      <c r="R53" s="236">
        <f t="shared" si="11"/>
        <v>0.16148689417521409</v>
      </c>
      <c r="S53" s="236">
        <f t="shared" si="11"/>
        <v>0.14203523235477411</v>
      </c>
      <c r="T53" s="236">
        <f t="shared" si="11"/>
        <v>0.13906172823415819</v>
      </c>
      <c r="U53" s="236">
        <f t="shared" si="11"/>
        <v>0.14103918885637498</v>
      </c>
      <c r="V53" s="236">
        <f t="shared" si="11"/>
        <v>0.1373015287578816</v>
      </c>
      <c r="W53" s="236">
        <f t="shared" si="11"/>
        <v>0.12847873035286694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0.35952762137921673</v>
      </c>
      <c r="C54" s="237">
        <f t="shared" si="12"/>
        <v>0.3745428574669154</v>
      </c>
      <c r="D54" s="237">
        <f t="shared" si="12"/>
        <v>0.36925721092922847</v>
      </c>
      <c r="E54" s="237">
        <f t="shared" si="12"/>
        <v>0.37190056165841556</v>
      </c>
      <c r="F54" s="237">
        <f t="shared" si="12"/>
        <v>0.37331440155498163</v>
      </c>
      <c r="G54" s="237">
        <f t="shared" si="12"/>
        <v>0.38988818339106734</v>
      </c>
      <c r="H54" s="237">
        <f t="shared" si="12"/>
        <v>0.38394810213957847</v>
      </c>
      <c r="I54" s="237">
        <f t="shared" si="12"/>
        <v>0.38918063765904448</v>
      </c>
      <c r="J54" s="237">
        <f t="shared" si="12"/>
        <v>0.39860511702008516</v>
      </c>
      <c r="K54" s="237">
        <f t="shared" si="12"/>
        <v>0.39785584541561347</v>
      </c>
      <c r="L54" s="237">
        <f t="shared" si="12"/>
        <v>0.38069357673682114</v>
      </c>
      <c r="M54" s="237">
        <f t="shared" si="12"/>
        <v>0.37837611312663566</v>
      </c>
      <c r="N54" s="237">
        <f t="shared" si="12"/>
        <v>0.38520976552696401</v>
      </c>
      <c r="O54" s="237">
        <f t="shared" si="12"/>
        <v>0.39285841817158335</v>
      </c>
      <c r="P54" s="237">
        <f t="shared" si="12"/>
        <v>0.37403459143838591</v>
      </c>
      <c r="Q54" s="237">
        <f t="shared" si="12"/>
        <v>0.3686726654716061</v>
      </c>
      <c r="R54" s="237">
        <f t="shared" si="12"/>
        <v>0.36948279186221455</v>
      </c>
      <c r="S54" s="237">
        <f t="shared" si="12"/>
        <v>0.37709939804116138</v>
      </c>
      <c r="T54" s="237">
        <f t="shared" si="12"/>
        <v>0.39545738254697937</v>
      </c>
      <c r="U54" s="237">
        <f t="shared" si="12"/>
        <v>0.38441469762566161</v>
      </c>
      <c r="V54" s="237">
        <f t="shared" si="12"/>
        <v>0.39356488361885505</v>
      </c>
      <c r="W54" s="237">
        <f t="shared" si="12"/>
        <v>0.42618789999124884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0.44005584930817876</v>
      </c>
      <c r="C55" s="242">
        <f t="shared" si="13"/>
        <v>0.42967070202827723</v>
      </c>
      <c r="D55" s="242">
        <f t="shared" si="13"/>
        <v>0.43740188188564161</v>
      </c>
      <c r="E55" s="242">
        <f t="shared" si="13"/>
        <v>0.43615135228286117</v>
      </c>
      <c r="F55" s="242">
        <f t="shared" si="13"/>
        <v>0.42591771578728033</v>
      </c>
      <c r="G55" s="242">
        <f t="shared" si="13"/>
        <v>0.42459084930208313</v>
      </c>
      <c r="H55" s="242">
        <f t="shared" si="13"/>
        <v>0.42746361353112222</v>
      </c>
      <c r="I55" s="242">
        <f t="shared" si="13"/>
        <v>0.43385535764843686</v>
      </c>
      <c r="J55" s="242">
        <f t="shared" si="13"/>
        <v>0.42231209275523823</v>
      </c>
      <c r="K55" s="242">
        <f t="shared" si="13"/>
        <v>0.41039794253626666</v>
      </c>
      <c r="L55" s="242">
        <f t="shared" si="13"/>
        <v>0.42824196293009753</v>
      </c>
      <c r="M55" s="242">
        <f t="shared" si="13"/>
        <v>0.42604765342748435</v>
      </c>
      <c r="N55" s="242">
        <f t="shared" si="13"/>
        <v>0.43409071653363368</v>
      </c>
      <c r="O55" s="242">
        <f t="shared" si="13"/>
        <v>0.45167170122558897</v>
      </c>
      <c r="P55" s="242">
        <f t="shared" si="13"/>
        <v>0.4728177380747175</v>
      </c>
      <c r="Q55" s="242">
        <f t="shared" si="13"/>
        <v>0.47711136379676888</v>
      </c>
      <c r="R55" s="242">
        <f t="shared" si="13"/>
        <v>0.45951815430030513</v>
      </c>
      <c r="S55" s="242">
        <f t="shared" si="13"/>
        <v>0.47183398213895933</v>
      </c>
      <c r="T55" s="242">
        <f t="shared" si="13"/>
        <v>0.4567281503478639</v>
      </c>
      <c r="U55" s="242">
        <f t="shared" si="13"/>
        <v>0.46518452237593</v>
      </c>
      <c r="V55" s="242">
        <f t="shared" si="13"/>
        <v>0.46041884648639342</v>
      </c>
      <c r="W55" s="242">
        <f t="shared" si="13"/>
        <v>0.43696936484806487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HR: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7.5433306842065191</v>
      </c>
      <c r="C3" s="205">
        <f t="shared" si="0"/>
        <v>7.3523939333685799</v>
      </c>
      <c r="D3" s="205">
        <f t="shared" si="0"/>
        <v>10.217761982075981</v>
      </c>
      <c r="E3" s="205">
        <f t="shared" si="0"/>
        <v>12.2901799838087</v>
      </c>
      <c r="F3" s="205">
        <f t="shared" si="0"/>
        <v>11.24687817401059</v>
      </c>
      <c r="G3" s="205">
        <f t="shared" si="0"/>
        <v>14.8244916112324</v>
      </c>
      <c r="H3" s="205">
        <f t="shared" si="0"/>
        <v>17.692828573446992</v>
      </c>
      <c r="I3" s="205">
        <f t="shared" si="0"/>
        <v>14.73925703150292</v>
      </c>
      <c r="J3" s="205">
        <f t="shared" si="0"/>
        <v>10.859282786725171</v>
      </c>
      <c r="K3" s="205">
        <f t="shared" si="0"/>
        <v>1.7282230173602571</v>
      </c>
      <c r="L3" s="205">
        <f t="shared" si="0"/>
        <v>41.763745760902466</v>
      </c>
      <c r="M3" s="205">
        <f t="shared" si="0"/>
        <v>43.643114097466302</v>
      </c>
      <c r="N3" s="205">
        <f t="shared" si="0"/>
        <v>10.727733137631089</v>
      </c>
      <c r="O3" s="205">
        <f t="shared" si="0"/>
        <v>36.957404790885548</v>
      </c>
      <c r="P3" s="205">
        <f t="shared" si="0"/>
        <v>52.844524705055562</v>
      </c>
      <c r="Q3" s="205">
        <f t="shared" si="0"/>
        <v>37.732082981616962</v>
      </c>
      <c r="R3" s="205">
        <f t="shared" si="0"/>
        <v>36.173244322035018</v>
      </c>
      <c r="S3" s="205">
        <f t="shared" si="0"/>
        <v>36.566069226825093</v>
      </c>
      <c r="T3" s="205">
        <f t="shared" si="0"/>
        <v>50.335394233557253</v>
      </c>
      <c r="U3" s="205">
        <f t="shared" si="0"/>
        <v>58.231966723550748</v>
      </c>
      <c r="V3" s="205">
        <f t="shared" si="0"/>
        <v>19.74750727651023</v>
      </c>
      <c r="W3" s="205">
        <f t="shared" si="0"/>
        <v>14.82815734242422</v>
      </c>
      <c r="DA3" s="112"/>
    </row>
    <row r="4" spans="1:105" ht="12" customHeight="1" x14ac:dyDescent="0.25">
      <c r="A4" s="50" t="s">
        <v>41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7.5433306842065191</v>
      </c>
      <c r="C5" s="244">
        <v>7.3523939333685799</v>
      </c>
      <c r="D5" s="244">
        <v>10.217761982075981</v>
      </c>
      <c r="E5" s="244">
        <v>12.2901799838087</v>
      </c>
      <c r="F5" s="244">
        <v>11.24687817401059</v>
      </c>
      <c r="G5" s="244">
        <v>14.8244916112324</v>
      </c>
      <c r="H5" s="244">
        <v>17.692828573446992</v>
      </c>
      <c r="I5" s="244">
        <v>14.73925703150292</v>
      </c>
      <c r="J5" s="244">
        <v>10.859282786725171</v>
      </c>
      <c r="K5" s="244">
        <v>1.7282230173602571</v>
      </c>
      <c r="L5" s="244">
        <v>41.763745760902466</v>
      </c>
      <c r="M5" s="244">
        <v>43.643114097466302</v>
      </c>
      <c r="N5" s="244">
        <v>10.727733137631089</v>
      </c>
      <c r="O5" s="244">
        <v>36.957404790885548</v>
      </c>
      <c r="P5" s="244">
        <v>52.844524705055562</v>
      </c>
      <c r="Q5" s="244">
        <v>37.732082981616962</v>
      </c>
      <c r="R5" s="244">
        <v>36.173244322035018</v>
      </c>
      <c r="S5" s="244">
        <v>36.566069226825093</v>
      </c>
      <c r="T5" s="244">
        <v>50.335394233557253</v>
      </c>
      <c r="U5" s="244">
        <v>58.231966723550748</v>
      </c>
      <c r="V5" s="244">
        <v>19.74750727651023</v>
      </c>
      <c r="W5" s="244">
        <v>14.82815734242422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71.021000000000001</v>
      </c>
      <c r="C7" s="205">
        <f t="shared" si="1"/>
        <v>57.993000000000002</v>
      </c>
      <c r="D7" s="205">
        <f t="shared" si="1"/>
        <v>33.850999999999999</v>
      </c>
      <c r="E7" s="205">
        <f t="shared" si="1"/>
        <v>41.372</v>
      </c>
      <c r="F7" s="205">
        <f t="shared" si="1"/>
        <v>86.105000000000004</v>
      </c>
      <c r="G7" s="205">
        <f t="shared" si="1"/>
        <v>72.760999999999996</v>
      </c>
      <c r="H7" s="205">
        <f t="shared" si="1"/>
        <v>80.516000000000005</v>
      </c>
      <c r="I7" s="205">
        <f t="shared" si="1"/>
        <v>74.960999999999999</v>
      </c>
      <c r="J7" s="205">
        <f t="shared" si="1"/>
        <v>89.111000000000004</v>
      </c>
      <c r="K7" s="205">
        <f t="shared" si="1"/>
        <v>42.698</v>
      </c>
      <c r="L7" s="205">
        <f t="shared" si="1"/>
        <v>94.605000000000004</v>
      </c>
      <c r="M7" s="205">
        <f t="shared" si="1"/>
        <v>95.512</v>
      </c>
      <c r="N7" s="205">
        <f t="shared" si="1"/>
        <v>46</v>
      </c>
      <c r="O7" s="205">
        <f t="shared" si="1"/>
        <v>135.08000000000001</v>
      </c>
      <c r="P7" s="205">
        <f t="shared" si="1"/>
        <v>167.36500000000001</v>
      </c>
      <c r="Q7" s="205">
        <f t="shared" si="1"/>
        <v>121.544</v>
      </c>
      <c r="R7" s="205">
        <f t="shared" si="1"/>
        <v>30.065000000000001</v>
      </c>
      <c r="S7" s="205">
        <f t="shared" si="1"/>
        <v>30.085000000000001</v>
      </c>
      <c r="T7" s="205">
        <f t="shared" si="1"/>
        <v>135.80099999999999</v>
      </c>
      <c r="U7" s="205">
        <f t="shared" si="1"/>
        <v>69.125</v>
      </c>
      <c r="V7" s="205">
        <f t="shared" si="1"/>
        <v>45.273000000000003</v>
      </c>
      <c r="W7" s="205">
        <f t="shared" si="1"/>
        <v>185.14400000000001</v>
      </c>
      <c r="DA7" s="112"/>
    </row>
    <row r="8" spans="1:105" ht="12" customHeight="1" x14ac:dyDescent="0.25">
      <c r="A8" s="50" t="s">
        <v>41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71.021000000000001</v>
      </c>
      <c r="C9" s="244">
        <v>57.993000000000002</v>
      </c>
      <c r="D9" s="244">
        <v>33.850999999999999</v>
      </c>
      <c r="E9" s="244">
        <v>41.372</v>
      </c>
      <c r="F9" s="244">
        <v>86.105000000000004</v>
      </c>
      <c r="G9" s="244">
        <v>72.760999999999996</v>
      </c>
      <c r="H9" s="244">
        <v>80.516000000000005</v>
      </c>
      <c r="I9" s="244">
        <v>74.960999999999999</v>
      </c>
      <c r="J9" s="244">
        <v>89.111000000000004</v>
      </c>
      <c r="K9" s="244">
        <v>42.698</v>
      </c>
      <c r="L9" s="244">
        <v>94.605000000000004</v>
      </c>
      <c r="M9" s="244">
        <v>95.512</v>
      </c>
      <c r="N9" s="244">
        <v>46</v>
      </c>
      <c r="O9" s="244">
        <v>135.08000000000001</v>
      </c>
      <c r="P9" s="244">
        <v>167.36500000000001</v>
      </c>
      <c r="Q9" s="244">
        <v>121.544</v>
      </c>
      <c r="R9" s="244">
        <v>30.065000000000001</v>
      </c>
      <c r="S9" s="244">
        <v>30.085000000000001</v>
      </c>
      <c r="T9" s="244">
        <v>135.80099999999999</v>
      </c>
      <c r="U9" s="244">
        <v>69.125</v>
      </c>
      <c r="V9" s="244">
        <v>45.273000000000003</v>
      </c>
      <c r="W9" s="244">
        <v>185.14400000000001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94.736842105263165</v>
      </c>
      <c r="C11" s="205">
        <f t="shared" si="2"/>
        <v>94.736842105263165</v>
      </c>
      <c r="D11" s="205">
        <f t="shared" si="2"/>
        <v>94.736842105263165</v>
      </c>
      <c r="E11" s="205">
        <f t="shared" si="2"/>
        <v>94.736842105263165</v>
      </c>
      <c r="F11" s="205">
        <f t="shared" si="2"/>
        <v>94.736842105263165</v>
      </c>
      <c r="G11" s="205">
        <f t="shared" si="2"/>
        <v>94.736842105263165</v>
      </c>
      <c r="H11" s="205">
        <f t="shared" si="2"/>
        <v>94.736842105263165</v>
      </c>
      <c r="I11" s="205">
        <f t="shared" si="2"/>
        <v>86.8289403113681</v>
      </c>
      <c r="J11" s="205">
        <f t="shared" si="2"/>
        <v>94.736842105263165</v>
      </c>
      <c r="K11" s="205">
        <f t="shared" si="2"/>
        <v>94.736842105263165</v>
      </c>
      <c r="L11" s="205">
        <f t="shared" si="2"/>
        <v>102.6447438991582</v>
      </c>
      <c r="M11" s="205">
        <f t="shared" si="2"/>
        <v>102.6447438991582</v>
      </c>
      <c r="N11" s="205">
        <f t="shared" si="2"/>
        <v>102.6447438991582</v>
      </c>
      <c r="O11" s="205">
        <f t="shared" si="2"/>
        <v>150.0921546625286</v>
      </c>
      <c r="P11" s="205">
        <f t="shared" si="2"/>
        <v>181.72376183810891</v>
      </c>
      <c r="Q11" s="205">
        <f t="shared" si="2"/>
        <v>181.72376183810891</v>
      </c>
      <c r="R11" s="205">
        <f t="shared" si="2"/>
        <v>173.81586004421379</v>
      </c>
      <c r="S11" s="205">
        <f t="shared" si="2"/>
        <v>173.81586004421379</v>
      </c>
      <c r="T11" s="205">
        <f t="shared" si="2"/>
        <v>173.81586004421379</v>
      </c>
      <c r="U11" s="205">
        <f t="shared" si="2"/>
        <v>165.90795825031881</v>
      </c>
      <c r="V11" s="205">
        <f t="shared" si="2"/>
        <v>165.90795825031881</v>
      </c>
      <c r="W11" s="205">
        <f t="shared" si="2"/>
        <v>197.53956542589901</v>
      </c>
      <c r="DA11" s="112"/>
    </row>
    <row r="12" spans="1:105" ht="12" customHeight="1" x14ac:dyDescent="0.25">
      <c r="A12" s="50" t="s">
        <v>41</v>
      </c>
      <c r="B12" s="243">
        <v>0</v>
      </c>
      <c r="C12" s="243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0</v>
      </c>
      <c r="K12" s="243">
        <v>0</v>
      </c>
      <c r="L12" s="243">
        <v>0</v>
      </c>
      <c r="M12" s="243">
        <v>0</v>
      </c>
      <c r="N12" s="243">
        <v>0</v>
      </c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DA12" s="83" t="s">
        <v>120</v>
      </c>
    </row>
    <row r="13" spans="1:105" ht="12" customHeight="1" x14ac:dyDescent="0.25">
      <c r="A13" s="49" t="s">
        <v>42</v>
      </c>
      <c r="B13" s="244">
        <v>94.736842105263165</v>
      </c>
      <c r="C13" s="244">
        <v>94.736842105263165</v>
      </c>
      <c r="D13" s="244">
        <v>94.736842105263165</v>
      </c>
      <c r="E13" s="244">
        <v>94.736842105263165</v>
      </c>
      <c r="F13" s="244">
        <v>94.736842105263165</v>
      </c>
      <c r="G13" s="244">
        <v>94.736842105263165</v>
      </c>
      <c r="H13" s="244">
        <v>94.736842105263165</v>
      </c>
      <c r="I13" s="244">
        <v>86.8289403113681</v>
      </c>
      <c r="J13" s="244">
        <v>94.736842105263165</v>
      </c>
      <c r="K13" s="244">
        <v>94.736842105263165</v>
      </c>
      <c r="L13" s="244">
        <v>102.6447438991582</v>
      </c>
      <c r="M13" s="244">
        <v>102.6447438991582</v>
      </c>
      <c r="N13" s="244">
        <v>102.6447438991582</v>
      </c>
      <c r="O13" s="244">
        <v>150.0921546625286</v>
      </c>
      <c r="P13" s="244">
        <v>181.72376183810891</v>
      </c>
      <c r="Q13" s="244">
        <v>181.72376183810891</v>
      </c>
      <c r="R13" s="244">
        <v>173.81586004421379</v>
      </c>
      <c r="S13" s="244">
        <v>173.81586004421379</v>
      </c>
      <c r="T13" s="244">
        <v>173.81586004421379</v>
      </c>
      <c r="U13" s="244">
        <v>165.90795825031881</v>
      </c>
      <c r="V13" s="244">
        <v>165.90795825031881</v>
      </c>
      <c r="W13" s="244">
        <v>197.53956542589901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0</v>
      </c>
      <c r="E14" s="212">
        <f t="shared" si="3"/>
        <v>0</v>
      </c>
      <c r="F14" s="212">
        <f t="shared" si="3"/>
        <v>7.9079017938950642</v>
      </c>
      <c r="G14" s="212">
        <f t="shared" si="3"/>
        <v>0</v>
      </c>
      <c r="H14" s="212">
        <f t="shared" si="3"/>
        <v>0</v>
      </c>
      <c r="I14" s="212">
        <f t="shared" si="3"/>
        <v>0</v>
      </c>
      <c r="J14" s="212">
        <f t="shared" si="3"/>
        <v>7.9079017938950642</v>
      </c>
      <c r="K14" s="212">
        <f t="shared" si="3"/>
        <v>0</v>
      </c>
      <c r="L14" s="212">
        <f t="shared" si="3"/>
        <v>15.81580358779013</v>
      </c>
      <c r="M14" s="212">
        <f t="shared" si="3"/>
        <v>0</v>
      </c>
      <c r="N14" s="212">
        <f t="shared" si="3"/>
        <v>0</v>
      </c>
      <c r="O14" s="212">
        <f t="shared" si="3"/>
        <v>55.355312557265449</v>
      </c>
      <c r="P14" s="212">
        <f t="shared" si="3"/>
        <v>31.63160717558026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31.63160717558026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0</v>
      </c>
      <c r="F16" s="244">
        <v>7.9079017938950642</v>
      </c>
      <c r="G16" s="244">
        <v>0</v>
      </c>
      <c r="H16" s="244">
        <v>0</v>
      </c>
      <c r="I16" s="244">
        <v>0</v>
      </c>
      <c r="J16" s="244">
        <v>7.9079017938950642</v>
      </c>
      <c r="K16" s="244">
        <v>0</v>
      </c>
      <c r="L16" s="244">
        <v>15.81580358779013</v>
      </c>
      <c r="M16" s="244">
        <v>0</v>
      </c>
      <c r="N16" s="244">
        <v>0</v>
      </c>
      <c r="O16" s="244">
        <v>55.355312557265449</v>
      </c>
      <c r="P16" s="244">
        <v>31.63160717558026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31.63160717558026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0</v>
      </c>
      <c r="E17" s="212">
        <f t="shared" si="4"/>
        <v>0</v>
      </c>
      <c r="F17" s="212">
        <f t="shared" si="4"/>
        <v>7.9079017938950642</v>
      </c>
      <c r="G17" s="212">
        <f t="shared" si="4"/>
        <v>0</v>
      </c>
      <c r="H17" s="212">
        <f t="shared" si="4"/>
        <v>0</v>
      </c>
      <c r="I17" s="212">
        <f t="shared" si="4"/>
        <v>7.9079017938950642</v>
      </c>
      <c r="J17" s="212">
        <f t="shared" si="4"/>
        <v>0</v>
      </c>
      <c r="K17" s="212">
        <f t="shared" si="4"/>
        <v>0</v>
      </c>
      <c r="L17" s="212">
        <f t="shared" si="4"/>
        <v>7.9079017938950926</v>
      </c>
      <c r="M17" s="212">
        <f t="shared" si="4"/>
        <v>0</v>
      </c>
      <c r="N17" s="212">
        <f t="shared" si="4"/>
        <v>0</v>
      </c>
      <c r="O17" s="212">
        <f t="shared" si="4"/>
        <v>7.9079017938950358</v>
      </c>
      <c r="P17" s="212">
        <f t="shared" si="4"/>
        <v>0</v>
      </c>
      <c r="Q17" s="212">
        <f t="shared" si="4"/>
        <v>0</v>
      </c>
      <c r="R17" s="212">
        <f t="shared" si="4"/>
        <v>7.907901793895121</v>
      </c>
      <c r="S17" s="212">
        <f t="shared" si="4"/>
        <v>0</v>
      </c>
      <c r="T17" s="212">
        <f t="shared" si="4"/>
        <v>0</v>
      </c>
      <c r="U17" s="212">
        <f t="shared" si="4"/>
        <v>7.9079017938949789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0</v>
      </c>
      <c r="F19" s="244">
        <f t="shared" si="6"/>
        <v>7.9079017938950642</v>
      </c>
      <c r="G19" s="244">
        <f t="shared" si="6"/>
        <v>0</v>
      </c>
      <c r="H19" s="244">
        <f t="shared" si="6"/>
        <v>0</v>
      </c>
      <c r="I19" s="244">
        <f t="shared" si="6"/>
        <v>7.9079017938950642</v>
      </c>
      <c r="J19" s="244">
        <f t="shared" si="6"/>
        <v>0</v>
      </c>
      <c r="K19" s="244">
        <f t="shared" si="6"/>
        <v>0</v>
      </c>
      <c r="L19" s="244">
        <f t="shared" si="6"/>
        <v>7.9079017938950926</v>
      </c>
      <c r="M19" s="244">
        <f t="shared" si="6"/>
        <v>0</v>
      </c>
      <c r="N19" s="244">
        <f t="shared" si="6"/>
        <v>0</v>
      </c>
      <c r="O19" s="244">
        <f t="shared" si="6"/>
        <v>7.9079017938950358</v>
      </c>
      <c r="P19" s="244">
        <f t="shared" si="6"/>
        <v>0</v>
      </c>
      <c r="Q19" s="244">
        <f t="shared" si="6"/>
        <v>0</v>
      </c>
      <c r="R19" s="244">
        <f t="shared" si="6"/>
        <v>7.907901793895121</v>
      </c>
      <c r="S19" s="244">
        <f t="shared" si="6"/>
        <v>0</v>
      </c>
      <c r="T19" s="244">
        <f t="shared" si="6"/>
        <v>0</v>
      </c>
      <c r="U19" s="244">
        <f t="shared" si="6"/>
        <v>7.9079017938949789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23.715842105263164</v>
      </c>
      <c r="C20" s="205">
        <f t="shared" si="7"/>
        <v>36.743842105263163</v>
      </c>
      <c r="D20" s="205">
        <f t="shared" si="7"/>
        <v>60.885842105263166</v>
      </c>
      <c r="E20" s="205">
        <f t="shared" si="7"/>
        <v>53.364842105263165</v>
      </c>
      <c r="F20" s="205">
        <f t="shared" si="7"/>
        <v>8.6318421052631606</v>
      </c>
      <c r="G20" s="205">
        <f t="shared" si="7"/>
        <v>21.975842105263169</v>
      </c>
      <c r="H20" s="205">
        <f t="shared" si="7"/>
        <v>14.220842105263159</v>
      </c>
      <c r="I20" s="205">
        <f t="shared" si="7"/>
        <v>11.867940311368102</v>
      </c>
      <c r="J20" s="205">
        <f t="shared" si="7"/>
        <v>5.6258421052631604</v>
      </c>
      <c r="K20" s="205">
        <f t="shared" si="7"/>
        <v>52.038842105263164</v>
      </c>
      <c r="L20" s="205">
        <f t="shared" si="7"/>
        <v>8.0397438991581964</v>
      </c>
      <c r="M20" s="205">
        <f t="shared" si="7"/>
        <v>7.1327438991582</v>
      </c>
      <c r="N20" s="205">
        <f t="shared" si="7"/>
        <v>56.6447438991582</v>
      </c>
      <c r="O20" s="205">
        <f t="shared" si="7"/>
        <v>15.012154662528587</v>
      </c>
      <c r="P20" s="205">
        <f t="shared" si="7"/>
        <v>14.358761838108904</v>
      </c>
      <c r="Q20" s="205">
        <f t="shared" si="7"/>
        <v>60.179761838108917</v>
      </c>
      <c r="R20" s="205">
        <f t="shared" si="7"/>
        <v>143.75086004421379</v>
      </c>
      <c r="S20" s="205">
        <f t="shared" si="7"/>
        <v>143.73086004421378</v>
      </c>
      <c r="T20" s="205">
        <f t="shared" si="7"/>
        <v>38.014860044213805</v>
      </c>
      <c r="U20" s="205">
        <f t="shared" si="7"/>
        <v>96.782958250318813</v>
      </c>
      <c r="V20" s="205">
        <f t="shared" si="7"/>
        <v>120.63495825031882</v>
      </c>
      <c r="W20" s="205">
        <f t="shared" si="7"/>
        <v>12.395565425899008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0</v>
      </c>
      <c r="C21" s="243">
        <f t="shared" si="8"/>
        <v>0</v>
      </c>
      <c r="D21" s="243">
        <f t="shared" si="8"/>
        <v>0</v>
      </c>
      <c r="E21" s="243">
        <f t="shared" si="8"/>
        <v>0</v>
      </c>
      <c r="F21" s="243">
        <f t="shared" si="8"/>
        <v>0</v>
      </c>
      <c r="G21" s="243">
        <f t="shared" si="8"/>
        <v>0</v>
      </c>
      <c r="H21" s="243">
        <f t="shared" si="8"/>
        <v>0</v>
      </c>
      <c r="I21" s="243">
        <f t="shared" si="8"/>
        <v>0</v>
      </c>
      <c r="J21" s="243">
        <f t="shared" si="8"/>
        <v>0</v>
      </c>
      <c r="K21" s="243">
        <f t="shared" si="8"/>
        <v>0</v>
      </c>
      <c r="L21" s="243">
        <f t="shared" si="8"/>
        <v>0</v>
      </c>
      <c r="M21" s="243">
        <f t="shared" si="8"/>
        <v>0</v>
      </c>
      <c r="N21" s="243">
        <f t="shared" si="8"/>
        <v>0</v>
      </c>
      <c r="O21" s="243">
        <f t="shared" si="8"/>
        <v>0</v>
      </c>
      <c r="P21" s="243">
        <f t="shared" si="8"/>
        <v>0</v>
      </c>
      <c r="Q21" s="243">
        <f t="shared" si="8"/>
        <v>0</v>
      </c>
      <c r="R21" s="243">
        <f t="shared" si="8"/>
        <v>0</v>
      </c>
      <c r="S21" s="243">
        <f t="shared" si="8"/>
        <v>0</v>
      </c>
      <c r="T21" s="243">
        <f t="shared" si="8"/>
        <v>0</v>
      </c>
      <c r="U21" s="243">
        <f t="shared" si="8"/>
        <v>0</v>
      </c>
      <c r="V21" s="243">
        <f t="shared" si="8"/>
        <v>0</v>
      </c>
      <c r="W21" s="243">
        <f t="shared" si="8"/>
        <v>0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23.715842105263164</v>
      </c>
      <c r="C22" s="244">
        <f t="shared" si="9"/>
        <v>36.743842105263163</v>
      </c>
      <c r="D22" s="244">
        <f t="shared" si="9"/>
        <v>60.885842105263166</v>
      </c>
      <c r="E22" s="244">
        <f t="shared" si="9"/>
        <v>53.364842105263165</v>
      </c>
      <c r="F22" s="244">
        <f t="shared" si="9"/>
        <v>8.6318421052631606</v>
      </c>
      <c r="G22" s="244">
        <f t="shared" si="9"/>
        <v>21.975842105263169</v>
      </c>
      <c r="H22" s="244">
        <f t="shared" si="9"/>
        <v>14.220842105263159</v>
      </c>
      <c r="I22" s="244">
        <f t="shared" si="9"/>
        <v>11.867940311368102</v>
      </c>
      <c r="J22" s="244">
        <f t="shared" si="9"/>
        <v>5.6258421052631604</v>
      </c>
      <c r="K22" s="244">
        <f t="shared" si="9"/>
        <v>52.038842105263164</v>
      </c>
      <c r="L22" s="244">
        <f t="shared" si="9"/>
        <v>8.0397438991581964</v>
      </c>
      <c r="M22" s="244">
        <f t="shared" si="9"/>
        <v>7.1327438991582</v>
      </c>
      <c r="N22" s="244">
        <f t="shared" si="9"/>
        <v>56.6447438991582</v>
      </c>
      <c r="O22" s="244">
        <f t="shared" si="9"/>
        <v>15.012154662528587</v>
      </c>
      <c r="P22" s="244">
        <f t="shared" si="9"/>
        <v>14.358761838108904</v>
      </c>
      <c r="Q22" s="244">
        <f t="shared" si="9"/>
        <v>60.179761838108917</v>
      </c>
      <c r="R22" s="244">
        <f t="shared" si="9"/>
        <v>143.75086004421379</v>
      </c>
      <c r="S22" s="244">
        <f t="shared" si="9"/>
        <v>143.73086004421378</v>
      </c>
      <c r="T22" s="244">
        <f t="shared" si="9"/>
        <v>38.014860044213805</v>
      </c>
      <c r="U22" s="244">
        <f t="shared" si="9"/>
        <v>96.782958250318813</v>
      </c>
      <c r="V22" s="244">
        <f t="shared" si="9"/>
        <v>120.63495825031882</v>
      </c>
      <c r="W22" s="244">
        <f t="shared" si="9"/>
        <v>12.395565425899008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50.735597592433351</v>
      </c>
      <c r="C25" s="212">
        <v>39.880997420464311</v>
      </c>
      <c r="D25" s="212">
        <v>28.45709372312983</v>
      </c>
      <c r="E25" s="212">
        <v>31.34419604471195</v>
      </c>
      <c r="F25" s="212">
        <v>32.07102321582115</v>
      </c>
      <c r="G25" s="212">
        <v>37.534479793637153</v>
      </c>
      <c r="H25" s="212">
        <v>45.59965606190886</v>
      </c>
      <c r="I25" s="212">
        <v>42.309802235597587</v>
      </c>
      <c r="J25" s="212">
        <v>47.837489251934642</v>
      </c>
      <c r="K25" s="212">
        <v>29.653310404127261</v>
      </c>
      <c r="L25" s="212">
        <v>38.390111779879618</v>
      </c>
      <c r="M25" s="212">
        <v>33.369647463456573</v>
      </c>
      <c r="N25" s="212">
        <v>13.994067067927769</v>
      </c>
      <c r="O25" s="212">
        <v>25.43035253654342</v>
      </c>
      <c r="P25" s="212">
        <v>24.403783319002581</v>
      </c>
      <c r="Q25" s="212">
        <v>23.45116079105761</v>
      </c>
      <c r="R25" s="212">
        <v>6.1818572656921749</v>
      </c>
      <c r="S25" s="212">
        <v>6.8314703353396391</v>
      </c>
      <c r="T25" s="212">
        <v>24.56388650042992</v>
      </c>
      <c r="U25" s="212">
        <v>17.77884780739468</v>
      </c>
      <c r="V25" s="212">
        <v>13.93619948409286</v>
      </c>
      <c r="W25" s="212">
        <v>28.032760103181431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8.4006878761822872</v>
      </c>
      <c r="C26" s="215">
        <f t="shared" si="10"/>
        <v>3.5002579535683571</v>
      </c>
      <c r="D26" s="215">
        <f t="shared" si="10"/>
        <v>4.2003439380911436</v>
      </c>
      <c r="E26" s="215">
        <f t="shared" si="10"/>
        <v>2.1001719690455718</v>
      </c>
      <c r="F26" s="215">
        <f t="shared" si="10"/>
        <v>0</v>
      </c>
      <c r="G26" s="215">
        <f t="shared" si="10"/>
        <v>3.399742046431641</v>
      </c>
      <c r="H26" s="215">
        <f t="shared" si="10"/>
        <v>4.9004299226139292</v>
      </c>
      <c r="I26" s="215">
        <f t="shared" si="10"/>
        <v>4.649269131556319</v>
      </c>
      <c r="J26" s="215">
        <f t="shared" si="10"/>
        <v>1.400085984522786</v>
      </c>
      <c r="K26" s="215">
        <f t="shared" si="10"/>
        <v>0.89802235597592417</v>
      </c>
      <c r="L26" s="215">
        <f t="shared" si="10"/>
        <v>3.1960447119518478</v>
      </c>
      <c r="M26" s="215">
        <f t="shared" si="10"/>
        <v>2.2576956147893381</v>
      </c>
      <c r="N26" s="215">
        <f t="shared" si="10"/>
        <v>1.400085984522786</v>
      </c>
      <c r="O26" s="215">
        <f t="shared" si="10"/>
        <v>2.9577815993121241</v>
      </c>
      <c r="P26" s="215">
        <f t="shared" si="10"/>
        <v>3.0896818572656919</v>
      </c>
      <c r="Q26" s="215">
        <f t="shared" si="10"/>
        <v>2.4417024935511602</v>
      </c>
      <c r="R26" s="215">
        <f t="shared" si="10"/>
        <v>6.5950128976784178E-2</v>
      </c>
      <c r="S26" s="215">
        <f t="shared" si="10"/>
        <v>0.2100601891659501</v>
      </c>
      <c r="T26" s="215">
        <f t="shared" si="10"/>
        <v>2.739982803095443</v>
      </c>
      <c r="U26" s="215">
        <f t="shared" si="10"/>
        <v>1.262854686156492</v>
      </c>
      <c r="V26" s="215">
        <f t="shared" si="10"/>
        <v>0.8023215821152192</v>
      </c>
      <c r="W26" s="215">
        <f t="shared" si="10"/>
        <v>2.57463456577816</v>
      </c>
      <c r="DA26" s="85"/>
    </row>
    <row r="27" spans="1:105" ht="12" customHeight="1" x14ac:dyDescent="0.25">
      <c r="A27" s="18" t="s">
        <v>39</v>
      </c>
      <c r="B27" s="206">
        <v>8.4006878761822872</v>
      </c>
      <c r="C27" s="206">
        <v>3.5002579535683571</v>
      </c>
      <c r="D27" s="206">
        <v>4.2003439380911436</v>
      </c>
      <c r="E27" s="206">
        <v>2.1001719690455718</v>
      </c>
      <c r="F27" s="206">
        <v>0</v>
      </c>
      <c r="G27" s="206">
        <v>3.399742046431641</v>
      </c>
      <c r="H27" s="206">
        <v>4.9004299226139292</v>
      </c>
      <c r="I27" s="206">
        <v>4.649269131556319</v>
      </c>
      <c r="J27" s="206">
        <v>1.400085984522786</v>
      </c>
      <c r="K27" s="206">
        <v>0.89802235597592417</v>
      </c>
      <c r="L27" s="206">
        <v>3.1960447119518478</v>
      </c>
      <c r="M27" s="206">
        <v>2.2576956147893381</v>
      </c>
      <c r="N27" s="206">
        <v>1.400085984522786</v>
      </c>
      <c r="O27" s="206">
        <v>2.9577815993121241</v>
      </c>
      <c r="P27" s="206">
        <v>3.0896818572656919</v>
      </c>
      <c r="Q27" s="206">
        <v>2.4417024935511602</v>
      </c>
      <c r="R27" s="206">
        <v>6.5950128976784178E-2</v>
      </c>
      <c r="S27" s="206">
        <v>0.2100601891659501</v>
      </c>
      <c r="T27" s="206">
        <v>2.739982803095443</v>
      </c>
      <c r="U27" s="206">
        <v>1.262854686156492</v>
      </c>
      <c r="V27" s="206">
        <v>0.8023215821152192</v>
      </c>
      <c r="W27" s="206">
        <v>2.57463456577816</v>
      </c>
      <c r="DA27" s="71" t="s">
        <v>128</v>
      </c>
    </row>
    <row r="28" spans="1:105" ht="12" customHeight="1" x14ac:dyDescent="0.25">
      <c r="A28" s="18" t="s">
        <v>40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4.2971625107480653</v>
      </c>
      <c r="C29" s="206">
        <f t="shared" si="11"/>
        <v>4.2017196904557172</v>
      </c>
      <c r="D29" s="206">
        <f t="shared" si="11"/>
        <v>1.9284608770421321</v>
      </c>
      <c r="E29" s="206">
        <f t="shared" si="11"/>
        <v>2.2684436801375756</v>
      </c>
      <c r="F29" s="206">
        <f t="shared" si="11"/>
        <v>3.3914875322441955</v>
      </c>
      <c r="G29" s="206">
        <f t="shared" si="11"/>
        <v>5.6300085984522781</v>
      </c>
      <c r="H29" s="206">
        <f t="shared" si="11"/>
        <v>4.5165090283748919</v>
      </c>
      <c r="I29" s="206">
        <f t="shared" si="11"/>
        <v>5.2610490111779882</v>
      </c>
      <c r="J29" s="206">
        <f t="shared" si="11"/>
        <v>5.6395528804815127</v>
      </c>
      <c r="K29" s="206">
        <f t="shared" si="11"/>
        <v>3.981083404987102E-2</v>
      </c>
      <c r="L29" s="206">
        <f t="shared" si="11"/>
        <v>0.78125537403267409</v>
      </c>
      <c r="M29" s="206">
        <f t="shared" si="11"/>
        <v>3.981083404987102E-2</v>
      </c>
      <c r="N29" s="206">
        <f t="shared" si="11"/>
        <v>1.2617368873602748</v>
      </c>
      <c r="O29" s="206">
        <f t="shared" si="11"/>
        <v>3.4006878761822867</v>
      </c>
      <c r="P29" s="206">
        <f t="shared" si="11"/>
        <v>1.1617368873602747</v>
      </c>
      <c r="Q29" s="206">
        <f t="shared" si="11"/>
        <v>0.78529664660361131</v>
      </c>
      <c r="R29" s="206">
        <f t="shared" si="11"/>
        <v>4.6947549441100613E-2</v>
      </c>
      <c r="S29" s="206">
        <f t="shared" si="11"/>
        <v>0.26294067067927768</v>
      </c>
      <c r="T29" s="206">
        <f t="shared" si="11"/>
        <v>0.28538263112639722</v>
      </c>
      <c r="U29" s="206">
        <f t="shared" si="11"/>
        <v>3.4651762682717108E-2</v>
      </c>
      <c r="V29" s="206">
        <f t="shared" si="11"/>
        <v>6.0189165950128971E-2</v>
      </c>
      <c r="W29" s="206">
        <f t="shared" si="11"/>
        <v>0.59234737747205501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1.1199484092863281</v>
      </c>
      <c r="C31" s="206">
        <v>1.1199484092863281</v>
      </c>
      <c r="D31" s="206">
        <v>1.903955288048151</v>
      </c>
      <c r="E31" s="206">
        <v>2.2398968185726571</v>
      </c>
      <c r="F31" s="206">
        <v>3.359845227858985</v>
      </c>
      <c r="G31" s="206">
        <v>4.4797936371453133</v>
      </c>
      <c r="H31" s="206">
        <v>4.4797936371453133</v>
      </c>
      <c r="I31" s="206">
        <v>4.4797936371453133</v>
      </c>
      <c r="J31" s="206">
        <v>5.5997420464316416</v>
      </c>
      <c r="K31" s="206">
        <v>0</v>
      </c>
      <c r="L31" s="206">
        <v>0</v>
      </c>
      <c r="M31" s="206">
        <v>0</v>
      </c>
      <c r="N31" s="206">
        <v>1.1199484092863281</v>
      </c>
      <c r="O31" s="206">
        <v>3.359845227858985</v>
      </c>
      <c r="P31" s="206">
        <v>1.1199484092863281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25">
      <c r="A32" s="18" t="s">
        <v>69</v>
      </c>
      <c r="B32" s="206">
        <v>3.0807394668959591</v>
      </c>
      <c r="C32" s="206">
        <v>3.0817712811693889</v>
      </c>
      <c r="D32" s="206">
        <v>2.450558899398108E-2</v>
      </c>
      <c r="E32" s="206">
        <v>2.854686156491831E-2</v>
      </c>
      <c r="F32" s="206">
        <v>3.1642304385210658E-2</v>
      </c>
      <c r="G32" s="206">
        <v>1.0537403267411869</v>
      </c>
      <c r="H32" s="206">
        <v>3.6715391229578682E-2</v>
      </c>
      <c r="I32" s="206">
        <v>4.0842648323301797E-2</v>
      </c>
      <c r="J32" s="206">
        <v>3.981083404987102E-2</v>
      </c>
      <c r="K32" s="206">
        <v>3.981083404987102E-2</v>
      </c>
      <c r="L32" s="206">
        <v>4.0842648323301797E-2</v>
      </c>
      <c r="M32" s="206">
        <v>3.981083404987102E-2</v>
      </c>
      <c r="N32" s="206">
        <v>0.14178847807394671</v>
      </c>
      <c r="O32" s="206">
        <v>4.0842648323301797E-2</v>
      </c>
      <c r="P32" s="206">
        <v>4.1788478073946693E-2</v>
      </c>
      <c r="Q32" s="206">
        <v>4.4883920894239038E-2</v>
      </c>
      <c r="R32" s="206">
        <v>4.6947549441100613E-2</v>
      </c>
      <c r="S32" s="206">
        <v>4.0842648323301797E-2</v>
      </c>
      <c r="T32" s="206">
        <v>6.3284608770421316E-2</v>
      </c>
      <c r="U32" s="206">
        <v>3.4651762682717108E-2</v>
      </c>
      <c r="V32" s="206">
        <v>6.0189165950128971E-2</v>
      </c>
      <c r="W32" s="206">
        <v>0</v>
      </c>
      <c r="DA32" s="71" t="s">
        <v>132</v>
      </c>
    </row>
    <row r="33" spans="1:105" ht="12" customHeight="1" x14ac:dyDescent="0.25">
      <c r="A33" s="18" t="s">
        <v>70</v>
      </c>
      <c r="B33" s="206">
        <v>9.6474634565778164E-2</v>
      </c>
      <c r="C33" s="206">
        <v>0</v>
      </c>
      <c r="D33" s="206">
        <v>0</v>
      </c>
      <c r="E33" s="206">
        <v>0</v>
      </c>
      <c r="F33" s="206">
        <v>0</v>
      </c>
      <c r="G33" s="206">
        <v>9.6474634565778164E-2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0.74041272570937233</v>
      </c>
      <c r="J34" s="206">
        <v>0</v>
      </c>
      <c r="K34" s="206">
        <v>0</v>
      </c>
      <c r="L34" s="206">
        <v>0.74041272570937233</v>
      </c>
      <c r="M34" s="206">
        <v>0</v>
      </c>
      <c r="N34" s="206">
        <v>0</v>
      </c>
      <c r="O34" s="206">
        <v>0</v>
      </c>
      <c r="P34" s="206">
        <v>0</v>
      </c>
      <c r="Q34" s="206">
        <v>0.74041272570937233</v>
      </c>
      <c r="R34" s="206">
        <v>0</v>
      </c>
      <c r="S34" s="206">
        <v>0.22209802235597589</v>
      </c>
      <c r="T34" s="206">
        <v>0.22209802235597589</v>
      </c>
      <c r="U34" s="206">
        <v>0</v>
      </c>
      <c r="V34" s="206">
        <v>0</v>
      </c>
      <c r="W34" s="206">
        <v>0.59234737747205501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18.293207222699909</v>
      </c>
      <c r="C35" s="206">
        <f t="shared" si="12"/>
        <v>18.379191745485809</v>
      </c>
      <c r="D35" s="206">
        <f t="shared" si="12"/>
        <v>10.791057609630265</v>
      </c>
      <c r="E35" s="206">
        <f t="shared" si="12"/>
        <v>14.445399828030952</v>
      </c>
      <c r="F35" s="206">
        <f t="shared" si="12"/>
        <v>11.67239896818573</v>
      </c>
      <c r="G35" s="206">
        <f t="shared" si="12"/>
        <v>12.437317282889074</v>
      </c>
      <c r="H35" s="206">
        <f t="shared" si="12"/>
        <v>18.05674978503869</v>
      </c>
      <c r="I35" s="206">
        <f t="shared" si="12"/>
        <v>14.70335339638865</v>
      </c>
      <c r="J35" s="206">
        <f t="shared" si="12"/>
        <v>19.69045571797076</v>
      </c>
      <c r="K35" s="206">
        <f t="shared" si="12"/>
        <v>16.723989681857269</v>
      </c>
      <c r="L35" s="206">
        <f t="shared" si="12"/>
        <v>18.830610490111781</v>
      </c>
      <c r="M35" s="206">
        <f t="shared" si="12"/>
        <v>15.90713671539123</v>
      </c>
      <c r="N35" s="206">
        <f t="shared" si="12"/>
        <v>4.2132416165090278</v>
      </c>
      <c r="O35" s="206">
        <f t="shared" si="12"/>
        <v>4.5571797076526224</v>
      </c>
      <c r="P35" s="206">
        <f t="shared" si="12"/>
        <v>4.879621668099742</v>
      </c>
      <c r="Q35" s="206">
        <f t="shared" si="12"/>
        <v>5.4600171969045572</v>
      </c>
      <c r="R35" s="206">
        <f t="shared" si="12"/>
        <v>1.5699054170249349</v>
      </c>
      <c r="S35" s="206">
        <f t="shared" si="12"/>
        <v>1.7404987102321581</v>
      </c>
      <c r="T35" s="206">
        <f t="shared" si="12"/>
        <v>6.2879621668099741</v>
      </c>
      <c r="U35" s="206">
        <f t="shared" si="12"/>
        <v>5.0468615649183146</v>
      </c>
      <c r="V35" s="206">
        <f t="shared" si="12"/>
        <v>3.65408426483233</v>
      </c>
      <c r="W35" s="206">
        <f t="shared" si="12"/>
        <v>6.8548581255374019</v>
      </c>
      <c r="DA35" s="71"/>
    </row>
    <row r="36" spans="1:105" ht="12" customHeight="1" x14ac:dyDescent="0.25">
      <c r="A36" s="18" t="s">
        <v>72</v>
      </c>
      <c r="B36" s="206">
        <v>18.293207222699909</v>
      </c>
      <c r="C36" s="206">
        <v>18.379191745485809</v>
      </c>
      <c r="D36" s="206">
        <v>10.533104041272569</v>
      </c>
      <c r="E36" s="206">
        <v>14.380911435941529</v>
      </c>
      <c r="F36" s="206">
        <v>11.67239896818573</v>
      </c>
      <c r="G36" s="206">
        <v>12.415821152192599</v>
      </c>
      <c r="H36" s="206">
        <v>18.05674978503869</v>
      </c>
      <c r="I36" s="206">
        <v>14.70335339638865</v>
      </c>
      <c r="J36" s="206">
        <v>19.69045571797076</v>
      </c>
      <c r="K36" s="206">
        <v>16.723989681857269</v>
      </c>
      <c r="L36" s="206">
        <v>18.830610490111781</v>
      </c>
      <c r="M36" s="206">
        <v>15.90713671539123</v>
      </c>
      <c r="N36" s="206">
        <v>4.2132416165090278</v>
      </c>
      <c r="O36" s="206">
        <v>4.5571797076526224</v>
      </c>
      <c r="P36" s="206">
        <v>4.879621668099742</v>
      </c>
      <c r="Q36" s="206">
        <v>5.4600171969045572</v>
      </c>
      <c r="R36" s="206">
        <v>1.5699054170249349</v>
      </c>
      <c r="S36" s="206">
        <v>1.7404987102321581</v>
      </c>
      <c r="T36" s="206">
        <v>6.2879621668099741</v>
      </c>
      <c r="U36" s="206">
        <v>5.0468615649183146</v>
      </c>
      <c r="V36" s="206">
        <v>3.65408426483233</v>
      </c>
      <c r="W36" s="206">
        <v>6.8548581255374019</v>
      </c>
      <c r="DA36" s="71" t="s">
        <v>135</v>
      </c>
    </row>
    <row r="37" spans="1:105" ht="12" customHeight="1" x14ac:dyDescent="0.25">
      <c r="A37" s="18" t="s">
        <v>36</v>
      </c>
      <c r="B37" s="206">
        <v>0</v>
      </c>
      <c r="C37" s="206">
        <v>0</v>
      </c>
      <c r="D37" s="206">
        <v>0.25795356835769562</v>
      </c>
      <c r="E37" s="206">
        <v>6.4488392089423904E-2</v>
      </c>
      <c r="F37" s="206">
        <v>0</v>
      </c>
      <c r="G37" s="206">
        <v>2.149613069647463E-2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0</v>
      </c>
      <c r="T38" s="206">
        <f t="shared" si="13"/>
        <v>0</v>
      </c>
      <c r="U38" s="206">
        <f t="shared" si="13"/>
        <v>7.1367153912295783E-3</v>
      </c>
      <c r="V38" s="206">
        <f t="shared" si="13"/>
        <v>2.149613069647463E-2</v>
      </c>
      <c r="W38" s="206">
        <f t="shared" si="13"/>
        <v>5.7351676698194333E-2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7.1367153912295783E-3</v>
      </c>
      <c r="V39" s="206">
        <v>2.149613069647463E-2</v>
      </c>
      <c r="W39" s="206">
        <v>5.7351676698194333E-2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1.171883061049011</v>
      </c>
      <c r="C45" s="206">
        <v>1.0741186586414451</v>
      </c>
      <c r="D45" s="206">
        <v>1.047119518486672</v>
      </c>
      <c r="E45" s="206">
        <v>0.75030094582975071</v>
      </c>
      <c r="F45" s="206">
        <v>0.8420464316423043</v>
      </c>
      <c r="G45" s="206">
        <v>0.59019776440240757</v>
      </c>
      <c r="H45" s="206">
        <v>0.41315563198624239</v>
      </c>
      <c r="I45" s="206">
        <v>0.24127257093723131</v>
      </c>
      <c r="J45" s="206">
        <v>4.1186586414445399E-2</v>
      </c>
      <c r="K45" s="206">
        <v>3.9638865004299223E-2</v>
      </c>
      <c r="L45" s="206">
        <v>1.9002579535683579E-2</v>
      </c>
      <c r="M45" s="206">
        <v>3.172828890799656E-2</v>
      </c>
      <c r="N45" s="206">
        <v>6.8271711092003431E-2</v>
      </c>
      <c r="O45" s="206">
        <v>6.9303525365434215E-2</v>
      </c>
      <c r="P45" s="206">
        <v>0.13946689595872741</v>
      </c>
      <c r="Q45" s="206">
        <v>0.14677558039552879</v>
      </c>
      <c r="R45" s="206">
        <v>0.19982803095442819</v>
      </c>
      <c r="S45" s="206">
        <v>6.0189165950128975E-4</v>
      </c>
      <c r="T45" s="206">
        <v>0.17747205503009461</v>
      </c>
      <c r="U45" s="206">
        <v>0</v>
      </c>
      <c r="V45" s="206">
        <v>0</v>
      </c>
      <c r="W45" s="206">
        <v>0</v>
      </c>
      <c r="DA45" s="71" t="s">
        <v>143</v>
      </c>
    </row>
    <row r="46" spans="1:105" ht="12" customHeight="1" x14ac:dyDescent="0.25">
      <c r="A46" s="21" t="s">
        <v>38</v>
      </c>
      <c r="B46" s="209">
        <v>18.572656921754081</v>
      </c>
      <c r="C46" s="209">
        <v>12.725709372312981</v>
      </c>
      <c r="D46" s="209">
        <v>10.490111779879619</v>
      </c>
      <c r="E46" s="209">
        <v>11.779879621668099</v>
      </c>
      <c r="F46" s="209">
        <v>16.165090283748921</v>
      </c>
      <c r="G46" s="209">
        <v>15.47721410146174</v>
      </c>
      <c r="H46" s="209">
        <v>17.712811693895102</v>
      </c>
      <c r="I46" s="209">
        <v>17.454858125537399</v>
      </c>
      <c r="J46" s="209">
        <v>21.066208082545138</v>
      </c>
      <c r="K46" s="209">
        <v>11.951848667239901</v>
      </c>
      <c r="L46" s="209">
        <v>15.563198624247629</v>
      </c>
      <c r="M46" s="209">
        <v>15.13327601031814</v>
      </c>
      <c r="N46" s="209">
        <v>7.0507308684436794</v>
      </c>
      <c r="O46" s="209">
        <v>14.445399828030951</v>
      </c>
      <c r="P46" s="209">
        <v>15.13327601031814</v>
      </c>
      <c r="Q46" s="209">
        <v>14.61736887360275</v>
      </c>
      <c r="R46" s="209">
        <v>4.2992261392949267</v>
      </c>
      <c r="S46" s="209">
        <v>4.6173688736027518</v>
      </c>
      <c r="T46" s="209">
        <v>15.07308684436801</v>
      </c>
      <c r="U46" s="209">
        <v>11.42734307824592</v>
      </c>
      <c r="V46" s="209">
        <v>9.3981083404987089</v>
      </c>
      <c r="W46" s="209">
        <v>17.95356835769562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50.735597592433351</v>
      </c>
      <c r="C47" s="212">
        <f t="shared" si="14"/>
        <v>39.880997420464318</v>
      </c>
      <c r="D47" s="212">
        <f t="shared" si="14"/>
        <v>28.45709372312983</v>
      </c>
      <c r="E47" s="212">
        <f t="shared" si="14"/>
        <v>31.34419604471195</v>
      </c>
      <c r="F47" s="212">
        <f t="shared" si="14"/>
        <v>32.071023215821157</v>
      </c>
      <c r="G47" s="212">
        <f t="shared" si="14"/>
        <v>37.534479793637153</v>
      </c>
      <c r="H47" s="212">
        <f t="shared" si="14"/>
        <v>45.59965606190886</v>
      </c>
      <c r="I47" s="212">
        <f t="shared" si="14"/>
        <v>42.309802235597587</v>
      </c>
      <c r="J47" s="212">
        <f t="shared" si="14"/>
        <v>47.837489251934628</v>
      </c>
      <c r="K47" s="212">
        <f t="shared" si="14"/>
        <v>29.653310404127261</v>
      </c>
      <c r="L47" s="212">
        <f t="shared" si="14"/>
        <v>38.390111779879618</v>
      </c>
      <c r="M47" s="212">
        <f t="shared" si="14"/>
        <v>33.369647463456559</v>
      </c>
      <c r="N47" s="212">
        <f t="shared" si="14"/>
        <v>13.994067067927769</v>
      </c>
      <c r="O47" s="212">
        <f t="shared" si="14"/>
        <v>25.43035253654342</v>
      </c>
      <c r="P47" s="212">
        <f t="shared" si="14"/>
        <v>24.403783319002581</v>
      </c>
      <c r="Q47" s="212">
        <f t="shared" si="14"/>
        <v>23.45116079105761</v>
      </c>
      <c r="R47" s="212">
        <f t="shared" si="14"/>
        <v>6.181857265692174</v>
      </c>
      <c r="S47" s="212">
        <f t="shared" si="14"/>
        <v>6.83147033533964</v>
      </c>
      <c r="T47" s="212">
        <f t="shared" si="14"/>
        <v>24.563886500429909</v>
      </c>
      <c r="U47" s="212">
        <f t="shared" si="14"/>
        <v>17.778847807394669</v>
      </c>
      <c r="V47" s="212">
        <f t="shared" si="14"/>
        <v>13.93619948409286</v>
      </c>
      <c r="W47" s="212">
        <f t="shared" si="14"/>
        <v>28.032760103181431</v>
      </c>
      <c r="DA47" s="109"/>
    </row>
    <row r="48" spans="1:105" ht="12" customHeight="1" x14ac:dyDescent="0.25">
      <c r="A48" s="51" t="s">
        <v>41</v>
      </c>
      <c r="B48" s="243">
        <f>ISI_fec!B5</f>
        <v>0</v>
      </c>
      <c r="C48" s="243">
        <f>ISI_fec!C5</f>
        <v>0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50.735597592433351</v>
      </c>
      <c r="C49" s="244">
        <f>ISI_fec!C54</f>
        <v>39.880997420464318</v>
      </c>
      <c r="D49" s="244">
        <f>ISI_fec!D54</f>
        <v>28.45709372312983</v>
      </c>
      <c r="E49" s="244">
        <f>ISI_fec!E54</f>
        <v>31.34419604471195</v>
      </c>
      <c r="F49" s="244">
        <f>ISI_fec!F54</f>
        <v>32.071023215821157</v>
      </c>
      <c r="G49" s="244">
        <f>ISI_fec!G54</f>
        <v>37.534479793637153</v>
      </c>
      <c r="H49" s="244">
        <f>ISI_fec!H54</f>
        <v>45.59965606190886</v>
      </c>
      <c r="I49" s="244">
        <f>ISI_fec!I54</f>
        <v>42.309802235597587</v>
      </c>
      <c r="J49" s="244">
        <f>ISI_fec!J54</f>
        <v>47.837489251934628</v>
      </c>
      <c r="K49" s="244">
        <f>ISI_fec!K54</f>
        <v>29.653310404127261</v>
      </c>
      <c r="L49" s="244">
        <f>ISI_fec!L54</f>
        <v>38.390111779879618</v>
      </c>
      <c r="M49" s="244">
        <f>ISI_fec!M54</f>
        <v>33.369647463456559</v>
      </c>
      <c r="N49" s="244">
        <f>ISI_fec!N54</f>
        <v>13.994067067927769</v>
      </c>
      <c r="O49" s="244">
        <f>ISI_fec!O54</f>
        <v>25.43035253654342</v>
      </c>
      <c r="P49" s="244">
        <f>ISI_fec!P54</f>
        <v>24.403783319002581</v>
      </c>
      <c r="Q49" s="244">
        <f>ISI_fec!Q54</f>
        <v>23.45116079105761</v>
      </c>
      <c r="R49" s="244">
        <f>ISI_fec!R54</f>
        <v>6.181857265692174</v>
      </c>
      <c r="S49" s="244">
        <f>ISI_fec!S54</f>
        <v>6.83147033533964</v>
      </c>
      <c r="T49" s="244">
        <f>ISI_fec!T54</f>
        <v>24.563886500429909</v>
      </c>
      <c r="U49" s="244">
        <f>ISI_fec!U54</f>
        <v>17.778847807394669</v>
      </c>
      <c r="V49" s="244">
        <f>ISI_fec!V54</f>
        <v>13.93619948409286</v>
      </c>
      <c r="W49" s="244">
        <f>ISI_fec!W54</f>
        <v>28.032760103181431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123.13598401553079</v>
      </c>
      <c r="C51" s="205">
        <f t="shared" si="15"/>
        <v>78.53142430631317</v>
      </c>
      <c r="D51" s="205">
        <f t="shared" si="15"/>
        <v>53.878478081142894</v>
      </c>
      <c r="E51" s="205">
        <f t="shared" si="15"/>
        <v>55.934649367361082</v>
      </c>
      <c r="F51" s="205">
        <f t="shared" si="15"/>
        <v>50.114528345795009</v>
      </c>
      <c r="G51" s="205">
        <f t="shared" si="15"/>
        <v>72.225015646162234</v>
      </c>
      <c r="H51" s="205">
        <f t="shared" si="15"/>
        <v>89.639183368534276</v>
      </c>
      <c r="I51" s="205">
        <f t="shared" si="15"/>
        <v>83.438492943092342</v>
      </c>
      <c r="J51" s="205">
        <f t="shared" si="15"/>
        <v>90.853650533374704</v>
      </c>
      <c r="K51" s="205">
        <f t="shared" si="15"/>
        <v>48.200085078542543</v>
      </c>
      <c r="L51" s="205">
        <f t="shared" si="15"/>
        <v>76.242968596944252</v>
      </c>
      <c r="M51" s="205">
        <f t="shared" si="15"/>
        <v>63.931387722111168</v>
      </c>
      <c r="N51" s="205">
        <f t="shared" si="15"/>
        <v>21.004884685754593</v>
      </c>
      <c r="O51" s="205">
        <f t="shared" si="15"/>
        <v>46.576608075534516</v>
      </c>
      <c r="P51" s="205">
        <f t="shared" si="15"/>
        <v>38.146832412801778</v>
      </c>
      <c r="Q51" s="205">
        <f t="shared" si="15"/>
        <v>35.329665704607862</v>
      </c>
      <c r="R51" s="205">
        <f t="shared" si="15"/>
        <v>5.1575971842785258</v>
      </c>
      <c r="S51" s="205">
        <f t="shared" si="15"/>
        <v>7.9285282873033998</v>
      </c>
      <c r="T51" s="205">
        <f t="shared" si="15"/>
        <v>36.397011071083568</v>
      </c>
      <c r="U51" s="205">
        <f t="shared" si="15"/>
        <v>22.14641134995486</v>
      </c>
      <c r="V51" s="205">
        <f t="shared" si="15"/>
        <v>17.075477367482318</v>
      </c>
      <c r="W51" s="205">
        <f t="shared" si="15"/>
        <v>43.42177932696373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93.453615117938739</v>
      </c>
      <c r="C52" s="215">
        <f>(ISI_emi!C5-ISI_emi!C52)+(ISI_emi!C54-ISI_emi!C96)</f>
        <v>71.379145677553666</v>
      </c>
      <c r="D52" s="215">
        <f>(ISI_emi!D5-ISI_emi!D52)+(ISI_emi!D54-ISI_emi!D96)</f>
        <v>49.154394477702454</v>
      </c>
      <c r="E52" s="215">
        <f>(ISI_emi!E5-ISI_emi!E52)+(ISI_emi!E54-ISI_emi!E96)</f>
        <v>49.31814431889218</v>
      </c>
      <c r="F52" s="215">
        <f>(ISI_emi!F5-ISI_emi!F52)+(ISI_emi!F54-ISI_emi!F96)</f>
        <v>36.390514678743457</v>
      </c>
      <c r="G52" s="215">
        <f>(ISI_emi!G5-ISI_emi!G52)+(ISI_emi!G54-ISI_emi!G96)</f>
        <v>59.518763211805826</v>
      </c>
      <c r="H52" s="215">
        <f>(ISI_emi!H5-ISI_emi!H52)+(ISI_emi!H54-ISI_emi!H96)</f>
        <v>76.327538998785812</v>
      </c>
      <c r="I52" s="215">
        <f>(ISI_emi!I5-ISI_emi!I52)+(ISI_emi!I54-ISI_emi!I96)</f>
        <v>69.748406979192083</v>
      </c>
      <c r="J52" s="215">
        <f>(ISI_emi!J5-ISI_emi!J52)+(ISI_emi!J54-ISI_emi!J96)</f>
        <v>67.442264397968771</v>
      </c>
      <c r="K52" s="215">
        <f>(ISI_emi!K5-ISI_emi!K52)+(ISI_emi!K54-ISI_emi!K96)</f>
        <v>43.357337878632492</v>
      </c>
      <c r="L52" s="215">
        <f>(ISI_emi!L5-ISI_emi!L52)+(ISI_emi!L54-ISI_emi!L96)</f>
        <v>61.559393758532813</v>
      </c>
      <c r="M52" s="215">
        <f>(ISI_emi!M5-ISI_emi!M52)+(ISI_emi!M54-ISI_emi!M96)</f>
        <v>47.290631637908461</v>
      </c>
      <c r="N52" s="215">
        <f>(ISI_emi!N5-ISI_emi!N52)+(ISI_emi!N54-ISI_emi!N96)</f>
        <v>19.570805757842272</v>
      </c>
      <c r="O52" s="215">
        <f>(ISI_emi!O5-ISI_emi!O52)+(ISI_emi!O54-ISI_emi!O96)</f>
        <v>32.649642237185105</v>
      </c>
      <c r="P52" s="215">
        <f>(ISI_emi!P5-ISI_emi!P52)+(ISI_emi!P54-ISI_emi!P96)</f>
        <v>28.035076437889551</v>
      </c>
      <c r="Q52" s="215">
        <f>(ISI_emi!Q5-ISI_emi!Q52)+(ISI_emi!Q54-ISI_emi!Q96)</f>
        <v>26.029572704607862</v>
      </c>
      <c r="R52" s="215">
        <f>(ISI_emi!R5-ISI_emi!R52)+(ISI_emi!R54-ISI_emi!R96)</f>
        <v>4.1043705588375055</v>
      </c>
      <c r="S52" s="215">
        <f>(ISI_emi!S5-ISI_emi!S52)+(ISI_emi!S54-ISI_emi!S96)</f>
        <v>6.0630482371508201</v>
      </c>
      <c r="T52" s="215">
        <f>(ISI_emi!T5-ISI_emi!T52)+(ISI_emi!T54-ISI_emi!T96)</f>
        <v>27.402955918537188</v>
      </c>
      <c r="U52" s="215">
        <f>(ISI_emi!U5-ISI_emi!U52)+(ISI_emi!U54-ISI_emi!U96)</f>
        <v>17.234613838228462</v>
      </c>
      <c r="V52" s="215">
        <f>(ISI_emi!V5-ISI_emi!V52)+(ISI_emi!V54-ISI_emi!V96)</f>
        <v>12.147754917307577</v>
      </c>
      <c r="W52" s="215">
        <f>(ISI_emi!W5-ISI_emi!W52)+(ISI_emi!W54-ISI_emi!W96)</f>
        <v>29.16290483861123</v>
      </c>
      <c r="DA52" s="85"/>
    </row>
    <row r="53" spans="1:105" ht="12" customHeight="1" x14ac:dyDescent="0.25">
      <c r="A53" s="14" t="s">
        <v>147</v>
      </c>
      <c r="B53" s="206">
        <f>ISI_emi!B52+ISI_emi!B96</f>
        <v>29.68236889759206</v>
      </c>
      <c r="C53" s="206">
        <f>ISI_emi!C52+ISI_emi!C96</f>
        <v>7.1522786287594986</v>
      </c>
      <c r="D53" s="206">
        <f>ISI_emi!D52+ISI_emi!D96</f>
        <v>4.7240836034404401</v>
      </c>
      <c r="E53" s="206">
        <f>ISI_emi!E52+ISI_emi!E96</f>
        <v>6.6165050484689001</v>
      </c>
      <c r="F53" s="206">
        <f>ISI_emi!F52+ISI_emi!F96</f>
        <v>13.724013667051549</v>
      </c>
      <c r="G53" s="206">
        <f>ISI_emi!G52+ISI_emi!G96</f>
        <v>12.70625243435641</v>
      </c>
      <c r="H53" s="206">
        <f>ISI_emi!H52+ISI_emi!H96</f>
        <v>13.311644369748469</v>
      </c>
      <c r="I53" s="206">
        <f>ISI_emi!I52+ISI_emi!I96</f>
        <v>13.690085963900261</v>
      </c>
      <c r="J53" s="206">
        <f>ISI_emi!J52+ISI_emi!J96</f>
        <v>23.41138613540593</v>
      </c>
      <c r="K53" s="206">
        <f>ISI_emi!K52+ISI_emi!K96</f>
        <v>4.8427471999100504</v>
      </c>
      <c r="L53" s="206">
        <f>ISI_emi!L52+ISI_emi!L96</f>
        <v>14.68357483841144</v>
      </c>
      <c r="M53" s="206">
        <f>ISI_emi!M52+ISI_emi!M96</f>
        <v>16.64075608420271</v>
      </c>
      <c r="N53" s="206">
        <f>ISI_emi!N52+ISI_emi!N96</f>
        <v>1.4340789279123201</v>
      </c>
      <c r="O53" s="206">
        <f>ISI_emi!O52+ISI_emi!O96</f>
        <v>13.92696583834941</v>
      </c>
      <c r="P53" s="206">
        <f>ISI_emi!P52+ISI_emi!P96</f>
        <v>10.11175597491223</v>
      </c>
      <c r="Q53" s="206">
        <f>ISI_emi!Q52+ISI_emi!Q96</f>
        <v>9.3000930000000004</v>
      </c>
      <c r="R53" s="206">
        <f>ISI_emi!R52+ISI_emi!R96</f>
        <v>1.0532266254410201</v>
      </c>
      <c r="S53" s="206">
        <f>ISI_emi!S52+ISI_emi!S96</f>
        <v>1.8654800501525799</v>
      </c>
      <c r="T53" s="206">
        <f>ISI_emi!T52+ISI_emi!T96</f>
        <v>8.9940551525463803</v>
      </c>
      <c r="U53" s="206">
        <f>ISI_emi!U52+ISI_emi!U96</f>
        <v>4.9117975117263999</v>
      </c>
      <c r="V53" s="206">
        <f>ISI_emi!V52+ISI_emi!V96</f>
        <v>4.9277224501747403</v>
      </c>
      <c r="W53" s="206">
        <f>ISI_emi!W52+ISI_emi!W96</f>
        <v>14.2588744883525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123.13598401553079</v>
      </c>
      <c r="C54" s="212">
        <f t="shared" si="16"/>
        <v>78.53142430631317</v>
      </c>
      <c r="D54" s="212">
        <f t="shared" si="16"/>
        <v>53.878478081142894</v>
      </c>
      <c r="E54" s="212">
        <f t="shared" si="16"/>
        <v>55.934649367361082</v>
      </c>
      <c r="F54" s="212">
        <f t="shared" si="16"/>
        <v>50.114528345795009</v>
      </c>
      <c r="G54" s="212">
        <f t="shared" si="16"/>
        <v>72.225015646162234</v>
      </c>
      <c r="H54" s="212">
        <f t="shared" si="16"/>
        <v>89.639183368534276</v>
      </c>
      <c r="I54" s="212">
        <f t="shared" si="16"/>
        <v>83.438492943092342</v>
      </c>
      <c r="J54" s="212">
        <f t="shared" si="16"/>
        <v>90.853650533374704</v>
      </c>
      <c r="K54" s="212">
        <f t="shared" si="16"/>
        <v>48.200085078542543</v>
      </c>
      <c r="L54" s="212">
        <f t="shared" si="16"/>
        <v>76.242968596944252</v>
      </c>
      <c r="M54" s="212">
        <f t="shared" si="16"/>
        <v>63.931387722111168</v>
      </c>
      <c r="N54" s="212">
        <f t="shared" si="16"/>
        <v>21.004884685754593</v>
      </c>
      <c r="O54" s="212">
        <f t="shared" si="16"/>
        <v>46.576608075534516</v>
      </c>
      <c r="P54" s="212">
        <f t="shared" si="16"/>
        <v>38.146832412801778</v>
      </c>
      <c r="Q54" s="212">
        <f t="shared" si="16"/>
        <v>35.329665704607862</v>
      </c>
      <c r="R54" s="212">
        <f t="shared" si="16"/>
        <v>5.1575971842785258</v>
      </c>
      <c r="S54" s="212">
        <f t="shared" si="16"/>
        <v>7.9285282873033998</v>
      </c>
      <c r="T54" s="212">
        <f t="shared" si="16"/>
        <v>36.397011071083568</v>
      </c>
      <c r="U54" s="212">
        <f t="shared" si="16"/>
        <v>22.14641134995486</v>
      </c>
      <c r="V54" s="212">
        <f t="shared" si="16"/>
        <v>17.075477367482318</v>
      </c>
      <c r="W54" s="212">
        <f t="shared" si="16"/>
        <v>43.42177932696373</v>
      </c>
      <c r="DA54" s="109"/>
    </row>
    <row r="55" spans="1:105" ht="12" customHeight="1" x14ac:dyDescent="0.25">
      <c r="A55" s="51" t="s">
        <v>41</v>
      </c>
      <c r="B55" s="243">
        <f>ISI_emi!B$5</f>
        <v>0</v>
      </c>
      <c r="C55" s="243">
        <f>ISI_emi!C$5</f>
        <v>0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123.13598401553079</v>
      </c>
      <c r="C56" s="244">
        <f>ISI_emi!C$54</f>
        <v>78.53142430631317</v>
      </c>
      <c r="D56" s="244">
        <f>ISI_emi!D$54</f>
        <v>53.878478081142894</v>
      </c>
      <c r="E56" s="244">
        <f>ISI_emi!E$54</f>
        <v>55.934649367361082</v>
      </c>
      <c r="F56" s="244">
        <f>ISI_emi!F$54</f>
        <v>50.114528345795009</v>
      </c>
      <c r="G56" s="244">
        <f>ISI_emi!G$54</f>
        <v>72.225015646162234</v>
      </c>
      <c r="H56" s="244">
        <f>ISI_emi!H$54</f>
        <v>89.639183368534276</v>
      </c>
      <c r="I56" s="244">
        <f>ISI_emi!I$54</f>
        <v>83.438492943092342</v>
      </c>
      <c r="J56" s="244">
        <f>ISI_emi!J$54</f>
        <v>90.853650533374704</v>
      </c>
      <c r="K56" s="244">
        <f>ISI_emi!K$54</f>
        <v>48.200085078542543</v>
      </c>
      <c r="L56" s="244">
        <f>ISI_emi!L$54</f>
        <v>76.242968596944252</v>
      </c>
      <c r="M56" s="244">
        <f>ISI_emi!M$54</f>
        <v>63.931387722111168</v>
      </c>
      <c r="N56" s="244">
        <f>ISI_emi!N$54</f>
        <v>21.004884685754593</v>
      </c>
      <c r="O56" s="244">
        <f>ISI_emi!O$54</f>
        <v>46.576608075534516</v>
      </c>
      <c r="P56" s="244">
        <f>ISI_emi!P$54</f>
        <v>38.146832412801778</v>
      </c>
      <c r="Q56" s="244">
        <f>ISI_emi!Q$54</f>
        <v>35.329665704607862</v>
      </c>
      <c r="R56" s="244">
        <f>ISI_emi!R$54</f>
        <v>5.1575971842785258</v>
      </c>
      <c r="S56" s="244">
        <f>ISI_emi!S$54</f>
        <v>7.9285282873033998</v>
      </c>
      <c r="T56" s="244">
        <f>ISI_emi!T$54</f>
        <v>36.397011071083568</v>
      </c>
      <c r="U56" s="244">
        <f>ISI_emi!U$54</f>
        <v>22.14641134995486</v>
      </c>
      <c r="V56" s="244">
        <f>ISI_emi!V$54</f>
        <v>17.075477367482318</v>
      </c>
      <c r="W56" s="244">
        <f>ISI_emi!W$54</f>
        <v>43.42177932696373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106.21267912598412</v>
      </c>
      <c r="C58" s="252">
        <f t="shared" si="17"/>
        <v>126.78071376491265</v>
      </c>
      <c r="D58" s="252">
        <f t="shared" si="17"/>
        <v>301.84520345265963</v>
      </c>
      <c r="E58" s="252">
        <f t="shared" si="17"/>
        <v>297.06516445443054</v>
      </c>
      <c r="F58" s="252">
        <f t="shared" si="17"/>
        <v>130.61817750433298</v>
      </c>
      <c r="G58" s="252">
        <f t="shared" si="17"/>
        <v>203.74227417479696</v>
      </c>
      <c r="H58" s="252">
        <f t="shared" si="17"/>
        <v>219.74301472312325</v>
      </c>
      <c r="I58" s="252">
        <f t="shared" si="17"/>
        <v>196.62567243637253</v>
      </c>
      <c r="J58" s="252">
        <f t="shared" si="17"/>
        <v>121.8624276096685</v>
      </c>
      <c r="K58" s="252">
        <f t="shared" si="17"/>
        <v>40.475502772032819</v>
      </c>
      <c r="L58" s="252">
        <f t="shared" si="17"/>
        <v>441.4538952582048</v>
      </c>
      <c r="M58" s="252">
        <f t="shared" si="17"/>
        <v>456.93854277437708</v>
      </c>
      <c r="N58" s="252">
        <f t="shared" si="17"/>
        <v>233.21158994850194</v>
      </c>
      <c r="O58" s="252">
        <f t="shared" si="17"/>
        <v>273.59642279305257</v>
      </c>
      <c r="P58" s="252">
        <f t="shared" si="17"/>
        <v>315.74418011564882</v>
      </c>
      <c r="Q58" s="252">
        <f t="shared" si="17"/>
        <v>310.43970069782927</v>
      </c>
      <c r="R58" s="252">
        <f t="shared" si="17"/>
        <v>1203.1679468496598</v>
      </c>
      <c r="S58" s="252">
        <f t="shared" si="17"/>
        <v>1215.4252692978257</v>
      </c>
      <c r="T58" s="252">
        <f t="shared" si="17"/>
        <v>370.65554917531722</v>
      </c>
      <c r="U58" s="252">
        <f t="shared" si="17"/>
        <v>842.41543180543579</v>
      </c>
      <c r="V58" s="252">
        <f t="shared" si="17"/>
        <v>436.18729212798416</v>
      </c>
      <c r="W58" s="252">
        <f t="shared" si="17"/>
        <v>80.089861634318268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0.71437458769143425</v>
      </c>
      <c r="C59" s="253">
        <f t="shared" si="18"/>
        <v>0.68768640043564422</v>
      </c>
      <c r="D59" s="253">
        <f t="shared" si="18"/>
        <v>0.84065740223715191</v>
      </c>
      <c r="E59" s="253">
        <f t="shared" si="18"/>
        <v>0.75761858369699198</v>
      </c>
      <c r="F59" s="253">
        <f t="shared" si="18"/>
        <v>0.37246412189560602</v>
      </c>
      <c r="G59" s="253">
        <f t="shared" si="18"/>
        <v>0.51585986714912047</v>
      </c>
      <c r="H59" s="253">
        <f t="shared" si="18"/>
        <v>0.56634278977978114</v>
      </c>
      <c r="I59" s="253">
        <f t="shared" si="18"/>
        <v>0.56442419705710423</v>
      </c>
      <c r="J59" s="253">
        <f t="shared" si="18"/>
        <v>0.53683034924907835</v>
      </c>
      <c r="K59" s="253">
        <f t="shared" si="18"/>
        <v>0.6944894469091587</v>
      </c>
      <c r="L59" s="253">
        <f t="shared" si="18"/>
        <v>0.40579368722456122</v>
      </c>
      <c r="M59" s="253">
        <f t="shared" si="18"/>
        <v>0.34937649157651979</v>
      </c>
      <c r="N59" s="253">
        <f t="shared" si="18"/>
        <v>0.30421884930277759</v>
      </c>
      <c r="O59" s="253">
        <f t="shared" si="18"/>
        <v>0.18826141942954855</v>
      </c>
      <c r="P59" s="253">
        <f t="shared" si="18"/>
        <v>0.14581174868701688</v>
      </c>
      <c r="Q59" s="253">
        <f t="shared" si="18"/>
        <v>0.19294379641165019</v>
      </c>
      <c r="R59" s="253">
        <f t="shared" si="18"/>
        <v>0.20561640664201475</v>
      </c>
      <c r="S59" s="253">
        <f t="shared" si="18"/>
        <v>0.22707230631010936</v>
      </c>
      <c r="T59" s="253">
        <f t="shared" si="18"/>
        <v>0.18088148467559084</v>
      </c>
      <c r="U59" s="253">
        <f t="shared" si="18"/>
        <v>0.25719852162596268</v>
      </c>
      <c r="V59" s="253">
        <f t="shared" si="18"/>
        <v>0.30782584507527355</v>
      </c>
      <c r="W59" s="253">
        <f t="shared" si="18"/>
        <v>0.15141057826978693</v>
      </c>
      <c r="DA59" s="109"/>
    </row>
    <row r="60" spans="1:105" ht="12" customHeight="1" x14ac:dyDescent="0.25">
      <c r="A60" s="50" t="s">
        <v>41</v>
      </c>
      <c r="B60" s="254" t="str">
        <f t="shared" ref="B60:W60" si="19">IF(B$48=0,"",B$48/B$8)</f>
        <v/>
      </c>
      <c r="C60" s="254" t="str">
        <f t="shared" si="19"/>
        <v/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0.71437458769143425</v>
      </c>
      <c r="C61" s="255">
        <f t="shared" si="20"/>
        <v>0.68768640043564422</v>
      </c>
      <c r="D61" s="255">
        <f t="shared" si="20"/>
        <v>0.84065740223715191</v>
      </c>
      <c r="E61" s="255">
        <f t="shared" si="20"/>
        <v>0.75761858369699198</v>
      </c>
      <c r="F61" s="255">
        <f t="shared" si="20"/>
        <v>0.37246412189560602</v>
      </c>
      <c r="G61" s="255">
        <f t="shared" si="20"/>
        <v>0.51585986714912047</v>
      </c>
      <c r="H61" s="255">
        <f t="shared" si="20"/>
        <v>0.56634278977978114</v>
      </c>
      <c r="I61" s="255">
        <f t="shared" si="20"/>
        <v>0.56442419705710423</v>
      </c>
      <c r="J61" s="255">
        <f t="shared" si="20"/>
        <v>0.53683034924907835</v>
      </c>
      <c r="K61" s="255">
        <f t="shared" si="20"/>
        <v>0.6944894469091587</v>
      </c>
      <c r="L61" s="255">
        <f t="shared" si="20"/>
        <v>0.40579368722456122</v>
      </c>
      <c r="M61" s="255">
        <f t="shared" si="20"/>
        <v>0.34937649157651979</v>
      </c>
      <c r="N61" s="255">
        <f t="shared" si="20"/>
        <v>0.30421884930277759</v>
      </c>
      <c r="O61" s="255">
        <f t="shared" si="20"/>
        <v>0.18826141942954855</v>
      </c>
      <c r="P61" s="255">
        <f t="shared" si="20"/>
        <v>0.14581174868701688</v>
      </c>
      <c r="Q61" s="255">
        <f t="shared" si="20"/>
        <v>0.19294379641165019</v>
      </c>
      <c r="R61" s="255">
        <f t="shared" si="20"/>
        <v>0.20561640664201475</v>
      </c>
      <c r="S61" s="255">
        <f t="shared" si="20"/>
        <v>0.22707230631010936</v>
      </c>
      <c r="T61" s="255">
        <f t="shared" si="20"/>
        <v>0.18088148467559084</v>
      </c>
      <c r="U61" s="255">
        <f t="shared" si="20"/>
        <v>0.25719852162596268</v>
      </c>
      <c r="V61" s="255">
        <f t="shared" si="20"/>
        <v>0.30782584507527355</v>
      </c>
      <c r="W61" s="255">
        <f t="shared" si="20"/>
        <v>0.15141057826978693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0.28082059765158335</v>
      </c>
      <c r="C62" s="253">
        <f>IF(SUM(ISI_ued!C$5,ISI_ued!C$54)=0,"",SUM(ISI_ued!C$5,ISI_ued!C$54)/C$7)</f>
        <v>0.26949505699018728</v>
      </c>
      <c r="D62" s="253">
        <f>IF(SUM(ISI_ued!D$5,ISI_ued!D$54)=0,"",SUM(ISI_ued!D$5,ISI_ued!D$54)/D$7)</f>
        <v>0.33292221771651298</v>
      </c>
      <c r="E62" s="253">
        <f>IF(SUM(ISI_ued!E$5,ISI_ued!E$54)=0,"",SUM(ISI_ued!E$5,ISI_ued!E$54)/E$7)</f>
        <v>0.3041726394632544</v>
      </c>
      <c r="F62" s="253">
        <f>IF(SUM(ISI_ued!F$5,ISI_ued!F$54)=0,"",SUM(ISI_ued!F$5,ISI_ued!F$54)/F$7)</f>
        <v>0.1575146952592249</v>
      </c>
      <c r="G62" s="253">
        <f>IF(SUM(ISI_ued!G$5,ISI_ued!G$54)=0,"",SUM(ISI_ued!G$5,ISI_ued!G$54)/G$7)</f>
        <v>0.20882458195187423</v>
      </c>
      <c r="H62" s="253">
        <f>IF(SUM(ISI_ued!H$5,ISI_ued!H$54)=0,"",SUM(ISI_ued!H$5,ISI_ued!H$54)/H$7)</f>
        <v>0.2274679901057535</v>
      </c>
      <c r="I62" s="253">
        <f>IF(SUM(ISI_ued!I$5,ISI_ued!I$54)=0,"",SUM(ISI_ued!I$5,ISI_ued!I$54)/I$7)</f>
        <v>0.22773009332277225</v>
      </c>
      <c r="J62" s="253">
        <f>IF(SUM(ISI_ued!J$5,ISI_ued!J$54)=0,"",SUM(ISI_ued!J$5,ISI_ued!J$54)/J$7)</f>
        <v>0.22358555372673899</v>
      </c>
      <c r="K62" s="253">
        <f>IF(SUM(ISI_ued!K$5,ISI_ued!K$54)=0,"",SUM(ISI_ued!K$5,ISI_ued!K$54)/K$7)</f>
        <v>0.2869921523400164</v>
      </c>
      <c r="L62" s="253">
        <f>IF(SUM(ISI_ued!L$5,ISI_ued!L$54)=0,"",SUM(ISI_ued!L$5,ISI_ued!L$54)/L$7)</f>
        <v>0.16984439486583805</v>
      </c>
      <c r="M62" s="253">
        <f>IF(SUM(ISI_ued!M$5,ISI_ued!M$54)=0,"",SUM(ISI_ued!M$5,ISI_ued!M$54)/M$7)</f>
        <v>0.14893605294853379</v>
      </c>
      <c r="N62" s="253">
        <f>IF(SUM(ISI_ued!N$5,ISI_ued!N$54)=0,"",SUM(ISI_ued!N$5,ISI_ued!N$54)/N$7)</f>
        <v>0.13055640388331047</v>
      </c>
      <c r="O62" s="253">
        <f>IF(SUM(ISI_ued!O$5,ISI_ued!O$54)=0,"",SUM(ISI_ued!O$5,ISI_ued!O$54)/O$7)</f>
        <v>8.7031547462783312E-2</v>
      </c>
      <c r="P62" s="253">
        <f>IF(SUM(ISI_ued!P$5,ISI_ued!P$54)=0,"",SUM(ISI_ued!P$5,ISI_ued!P$54)/P$7)</f>
        <v>6.9842344399731957E-2</v>
      </c>
      <c r="Q62" s="253">
        <f>IF(SUM(ISI_ued!Q$5,ISI_ued!Q$54)=0,"",SUM(ISI_ued!Q$5,ISI_ued!Q$54)/Q$7)</f>
        <v>9.2627843259384751E-2</v>
      </c>
      <c r="R62" s="253">
        <f>IF(SUM(ISI_ued!R$5,ISI_ued!R$54)=0,"",SUM(ISI_ued!R$5,ISI_ued!R$54)/R$7)</f>
        <v>0.1024685779787354</v>
      </c>
      <c r="S62" s="253">
        <f>IF(SUM(ISI_ued!S$5,ISI_ued!S$54)=0,"",SUM(ISI_ued!S$5,ISI_ued!S$54)/S$7)</f>
        <v>0.11159855679880436</v>
      </c>
      <c r="T62" s="253">
        <f>IF(SUM(ISI_ued!T$5,ISI_ued!T$54)=0,"",SUM(ISI_ued!T$5,ISI_ued!T$54)/T$7)</f>
        <v>8.6726709971028118E-2</v>
      </c>
      <c r="U62" s="253">
        <f>IF(SUM(ISI_ued!U$5,ISI_ued!U$54)=0,"",SUM(ISI_ued!U$5,ISI_ued!U$54)/U$7)</f>
        <v>0.12503936884241079</v>
      </c>
      <c r="V62" s="253">
        <f>IF(SUM(ISI_ued!V$5,ISI_ued!V$54)=0,"",SUM(ISI_ued!V$5,ISI_ued!V$54)/V$7)</f>
        <v>0.15108951982999136</v>
      </c>
      <c r="W62" s="253">
        <f>IF(SUM(ISI_ued!W$5,ISI_ued!W$54)=0,"",SUM(ISI_ued!W$5,ISI_ued!W$54)/W$7)</f>
        <v>7.5722892681693757E-2</v>
      </c>
      <c r="DA62" s="109"/>
    </row>
    <row r="63" spans="1:105" ht="12" customHeight="1" x14ac:dyDescent="0.25">
      <c r="A63" s="50" t="s">
        <v>41</v>
      </c>
      <c r="B63" s="254" t="str">
        <f>IF(ISI_ued!B$5=0,"",ISI_ued!B$5/B$8)</f>
        <v/>
      </c>
      <c r="C63" s="254" t="str">
        <f>IF(ISI_ued!C$5=0,"",ISI_ued!C$5/C$8)</f>
        <v/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0.28082059765158335</v>
      </c>
      <c r="C64" s="255">
        <f>IF(ISI_ued!C$54=0,"",ISI_ued!C$54/C$9)</f>
        <v>0.26949505699018728</v>
      </c>
      <c r="D64" s="255">
        <f>IF(ISI_ued!D$54=0,"",ISI_ued!D$54/D$9)</f>
        <v>0.33292221771651298</v>
      </c>
      <c r="E64" s="255">
        <f>IF(ISI_ued!E$54=0,"",ISI_ued!E$54/E$9)</f>
        <v>0.3041726394632544</v>
      </c>
      <c r="F64" s="255">
        <f>IF(ISI_ued!F$54=0,"",ISI_ued!F$54/F$9)</f>
        <v>0.1575146952592249</v>
      </c>
      <c r="G64" s="255">
        <f>IF(ISI_ued!G$54=0,"",ISI_ued!G$54/G$9)</f>
        <v>0.20882458195187423</v>
      </c>
      <c r="H64" s="255">
        <f>IF(ISI_ued!H$54=0,"",ISI_ued!H$54/H$9)</f>
        <v>0.2274679901057535</v>
      </c>
      <c r="I64" s="255">
        <f>IF(ISI_ued!I$54=0,"",ISI_ued!I$54/I$9)</f>
        <v>0.22773009332277225</v>
      </c>
      <c r="J64" s="255">
        <f>IF(ISI_ued!J$54=0,"",ISI_ued!J$54/J$9)</f>
        <v>0.22358555372673899</v>
      </c>
      <c r="K64" s="255">
        <f>IF(ISI_ued!K$54=0,"",ISI_ued!K$54/K$9)</f>
        <v>0.2869921523400164</v>
      </c>
      <c r="L64" s="255">
        <f>IF(ISI_ued!L$54=0,"",ISI_ued!L$54/L$9)</f>
        <v>0.16984439486583805</v>
      </c>
      <c r="M64" s="255">
        <f>IF(ISI_ued!M$54=0,"",ISI_ued!M$54/M$9)</f>
        <v>0.14893605294853379</v>
      </c>
      <c r="N64" s="255">
        <f>IF(ISI_ued!N$54=0,"",ISI_ued!N$54/N$9)</f>
        <v>0.13055640388331047</v>
      </c>
      <c r="O64" s="255">
        <f>IF(ISI_ued!O$54=0,"",ISI_ued!O$54/O$9)</f>
        <v>8.7031547462783312E-2</v>
      </c>
      <c r="P64" s="255">
        <f>IF(ISI_ued!P$54=0,"",ISI_ued!P$54/P$9)</f>
        <v>6.9842344399731957E-2</v>
      </c>
      <c r="Q64" s="255">
        <f>IF(ISI_ued!Q$54=0,"",ISI_ued!Q$54/Q$9)</f>
        <v>9.2627843259384751E-2</v>
      </c>
      <c r="R64" s="255">
        <f>IF(ISI_ued!R$54=0,"",ISI_ued!R$54/R$9)</f>
        <v>0.1024685779787354</v>
      </c>
      <c r="S64" s="255">
        <f>IF(ISI_ued!S$54=0,"",ISI_ued!S$54/S$9)</f>
        <v>0.11159855679880436</v>
      </c>
      <c r="T64" s="255">
        <f>IF(ISI_ued!T$54=0,"",ISI_ued!T$54/T$9)</f>
        <v>8.6726709971028118E-2</v>
      </c>
      <c r="U64" s="255">
        <f>IF(ISI_ued!U$54=0,"",ISI_ued!U$54/U$9)</f>
        <v>0.12503936884241079</v>
      </c>
      <c r="V64" s="255">
        <f>IF(ISI_ued!V$54=0,"",ISI_ued!V$54/V$9)</f>
        <v>0.15108951982999136</v>
      </c>
      <c r="W64" s="255">
        <f>IF(ISI_ued!W$54=0,"",ISI_ued!W$54/W$9)</f>
        <v>7.5722892681693757E-2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2.4270135734814948</v>
      </c>
      <c r="C65" s="256">
        <f t="shared" si="21"/>
        <v>1.9691439378598887</v>
      </c>
      <c r="D65" s="256">
        <f t="shared" si="21"/>
        <v>1.8933232818975694</v>
      </c>
      <c r="E65" s="256">
        <f t="shared" si="21"/>
        <v>1.7845297192364187</v>
      </c>
      <c r="F65" s="256">
        <f t="shared" si="21"/>
        <v>1.5626108343519485</v>
      </c>
      <c r="G65" s="256">
        <f t="shared" si="21"/>
        <v>1.9242311614081786</v>
      </c>
      <c r="H65" s="256">
        <f t="shared" si="21"/>
        <v>1.9657863920472269</v>
      </c>
      <c r="I65" s="256">
        <f t="shared" si="21"/>
        <v>1.9720842106156409</v>
      </c>
      <c r="J65" s="256">
        <f t="shared" si="21"/>
        <v>1.8992144436113028</v>
      </c>
      <c r="K65" s="256">
        <f t="shared" si="21"/>
        <v>1.6254537662625981</v>
      </c>
      <c r="L65" s="256">
        <f t="shared" si="21"/>
        <v>1.9860053816489129</v>
      </c>
      <c r="M65" s="256">
        <f t="shared" si="21"/>
        <v>1.9158544540251161</v>
      </c>
      <c r="N65" s="256">
        <f t="shared" si="21"/>
        <v>1.5009849948407443</v>
      </c>
      <c r="O65" s="256">
        <f t="shared" si="21"/>
        <v>1.831536075192191</v>
      </c>
      <c r="P65" s="256">
        <f t="shared" si="21"/>
        <v>1.5631523978947086</v>
      </c>
      <c r="Q65" s="256">
        <f t="shared" si="21"/>
        <v>1.5065209786152574</v>
      </c>
      <c r="R65" s="256">
        <f t="shared" si="21"/>
        <v>0.83431191672799598</v>
      </c>
      <c r="S65" s="256">
        <f t="shared" si="21"/>
        <v>1.1605888480974011</v>
      </c>
      <c r="T65" s="256">
        <f t="shared" si="21"/>
        <v>1.481728515169884</v>
      </c>
      <c r="U65" s="256">
        <f t="shared" si="21"/>
        <v>1.2456606631585885</v>
      </c>
      <c r="V65" s="256">
        <f t="shared" si="21"/>
        <v>1.2252606879639396</v>
      </c>
      <c r="W65" s="256">
        <f t="shared" si="21"/>
        <v>1.5489655377186995</v>
      </c>
      <c r="DA65" s="109"/>
    </row>
    <row r="66" spans="1:105" ht="12" customHeight="1" x14ac:dyDescent="0.25">
      <c r="A66" s="50" t="s">
        <v>151</v>
      </c>
      <c r="B66" s="257" t="str">
        <f t="shared" ref="B66:W66" si="22">IF(B$48=0,"",B$55/B$48)</f>
        <v/>
      </c>
      <c r="C66" s="257" t="str">
        <f t="shared" si="22"/>
        <v/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2.4270135734814948</v>
      </c>
      <c r="C67" s="258">
        <f t="shared" si="23"/>
        <v>1.9691439378598887</v>
      </c>
      <c r="D67" s="258">
        <f t="shared" si="23"/>
        <v>1.8933232818975694</v>
      </c>
      <c r="E67" s="258">
        <f t="shared" si="23"/>
        <v>1.7845297192364187</v>
      </c>
      <c r="F67" s="258">
        <f t="shared" si="23"/>
        <v>1.5626108343519485</v>
      </c>
      <c r="G67" s="258">
        <f t="shared" si="23"/>
        <v>1.9242311614081786</v>
      </c>
      <c r="H67" s="258">
        <f t="shared" si="23"/>
        <v>1.9657863920472269</v>
      </c>
      <c r="I67" s="258">
        <f t="shared" si="23"/>
        <v>1.9720842106156409</v>
      </c>
      <c r="J67" s="258">
        <f t="shared" si="23"/>
        <v>1.8992144436113028</v>
      </c>
      <c r="K67" s="258">
        <f t="shared" si="23"/>
        <v>1.6254537662625981</v>
      </c>
      <c r="L67" s="258">
        <f t="shared" si="23"/>
        <v>1.9860053816489129</v>
      </c>
      <c r="M67" s="258">
        <f t="shared" si="23"/>
        <v>1.9158544540251161</v>
      </c>
      <c r="N67" s="258">
        <f t="shared" si="23"/>
        <v>1.5009849948407443</v>
      </c>
      <c r="O67" s="258">
        <f t="shared" si="23"/>
        <v>1.831536075192191</v>
      </c>
      <c r="P67" s="258">
        <f t="shared" si="23"/>
        <v>1.5631523978947086</v>
      </c>
      <c r="Q67" s="258">
        <f t="shared" si="23"/>
        <v>1.5065209786152574</v>
      </c>
      <c r="R67" s="258">
        <f t="shared" si="23"/>
        <v>0.83431191672799598</v>
      </c>
      <c r="S67" s="258">
        <f t="shared" si="23"/>
        <v>1.1605888480974011</v>
      </c>
      <c r="T67" s="258">
        <f t="shared" si="23"/>
        <v>1.481728515169884</v>
      </c>
      <c r="U67" s="258">
        <f t="shared" si="23"/>
        <v>1.2456606631585885</v>
      </c>
      <c r="V67" s="258">
        <f t="shared" si="23"/>
        <v>1.2252606879639396</v>
      </c>
      <c r="W67" s="258">
        <f t="shared" si="23"/>
        <v>1.5489655377186995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HR: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50.735597592433351</v>
      </c>
      <c r="C54" s="225">
        <v>39.880997420464318</v>
      </c>
      <c r="D54" s="225">
        <v>28.45709372312983</v>
      </c>
      <c r="E54" s="225">
        <v>31.34419604471195</v>
      </c>
      <c r="F54" s="225">
        <v>32.071023215821157</v>
      </c>
      <c r="G54" s="225">
        <v>37.534479793637153</v>
      </c>
      <c r="H54" s="225">
        <v>45.59965606190886</v>
      </c>
      <c r="I54" s="225">
        <v>42.309802235597587</v>
      </c>
      <c r="J54" s="225">
        <v>47.837489251934628</v>
      </c>
      <c r="K54" s="225">
        <v>29.653310404127261</v>
      </c>
      <c r="L54" s="225">
        <v>38.390111779879618</v>
      </c>
      <c r="M54" s="225">
        <v>33.369647463456559</v>
      </c>
      <c r="N54" s="225">
        <v>13.994067067927769</v>
      </c>
      <c r="O54" s="225">
        <v>25.43035253654342</v>
      </c>
      <c r="P54" s="225">
        <v>24.403783319002581</v>
      </c>
      <c r="Q54" s="225">
        <v>23.45116079105761</v>
      </c>
      <c r="R54" s="225">
        <v>6.181857265692174</v>
      </c>
      <c r="S54" s="225">
        <v>6.83147033533964</v>
      </c>
      <c r="T54" s="225">
        <v>24.563886500429909</v>
      </c>
      <c r="U54" s="225">
        <v>17.778847807394669</v>
      </c>
      <c r="V54" s="225">
        <v>13.93619948409286</v>
      </c>
      <c r="W54" s="225">
        <v>28.032760103181431</v>
      </c>
      <c r="DA54" s="89" t="s">
        <v>211</v>
      </c>
    </row>
    <row r="55" spans="1:105" ht="12" customHeight="1" x14ac:dyDescent="0.25">
      <c r="A55" s="55" t="s">
        <v>92</v>
      </c>
      <c r="B55" s="261">
        <v>0.10605067011341419</v>
      </c>
      <c r="C55" s="261">
        <v>7.5351714717242557E-2</v>
      </c>
      <c r="D55" s="261">
        <v>5.9712065821289163E-2</v>
      </c>
      <c r="E55" s="261">
        <v>6.7926989715297606E-2</v>
      </c>
      <c r="F55" s="261">
        <v>8.738098943556552E-2</v>
      </c>
      <c r="G55" s="261">
        <v>8.7371292942966861E-2</v>
      </c>
      <c r="H55" s="261">
        <v>0.10114181208995331</v>
      </c>
      <c r="I55" s="261">
        <v>9.7945949719781072E-2</v>
      </c>
      <c r="J55" s="261">
        <v>0.1184118017750799</v>
      </c>
      <c r="K55" s="261">
        <v>6.8457324431846683E-2</v>
      </c>
      <c r="L55" s="261">
        <v>8.8009648794176221E-2</v>
      </c>
      <c r="M55" s="261">
        <v>8.3647526103887967E-2</v>
      </c>
      <c r="N55" s="261">
        <v>3.7506318892184927E-2</v>
      </c>
      <c r="O55" s="261">
        <v>7.3477582053678298E-2</v>
      </c>
      <c r="P55" s="261">
        <v>7.3449209510514674E-2</v>
      </c>
      <c r="Q55" s="261">
        <v>7.0166355895817684E-2</v>
      </c>
      <c r="R55" s="261">
        <v>2.0268071426099168E-2</v>
      </c>
      <c r="S55" s="261">
        <v>2.192238752990357E-2</v>
      </c>
      <c r="T55" s="261">
        <v>7.3333426611861582E-2</v>
      </c>
      <c r="U55" s="261">
        <v>5.547850647130053E-2</v>
      </c>
      <c r="V55" s="261">
        <v>4.4820632529818237E-2</v>
      </c>
      <c r="W55" s="261">
        <v>8.5996153277836176E-2</v>
      </c>
      <c r="DA55" s="67" t="s">
        <v>212</v>
      </c>
    </row>
    <row r="56" spans="1:105" ht="12" customHeight="1" x14ac:dyDescent="0.25">
      <c r="A56" s="202" t="s">
        <v>93</v>
      </c>
      <c r="B56" s="226">
        <v>7.8360207754631775E-2</v>
      </c>
      <c r="C56" s="226">
        <v>5.5676932673752247E-2</v>
      </c>
      <c r="D56" s="226">
        <v>4.4120889365531893E-2</v>
      </c>
      <c r="E56" s="226">
        <v>5.019084764429213E-2</v>
      </c>
      <c r="F56" s="226">
        <v>6.4565292031192059E-2</v>
      </c>
      <c r="G56" s="226">
        <v>6.4558127350632183E-2</v>
      </c>
      <c r="H56" s="226">
        <v>7.4733081833173537E-2</v>
      </c>
      <c r="I56" s="226">
        <v>7.2371678185142882E-2</v>
      </c>
      <c r="J56" s="226">
        <v>8.7493774228606935E-2</v>
      </c>
      <c r="K56" s="226">
        <v>5.0582708803904197E-2</v>
      </c>
      <c r="L56" s="226">
        <v>6.5029804682502468E-2</v>
      </c>
      <c r="M56" s="226">
        <v>6.1806658238480632E-2</v>
      </c>
      <c r="N56" s="226">
        <v>2.771319537500341E-2</v>
      </c>
      <c r="O56" s="226">
        <v>5.4292147224310187E-2</v>
      </c>
      <c r="P56" s="226">
        <v>5.4271182921355257E-2</v>
      </c>
      <c r="Q56" s="226">
        <v>5.1845501961483957E-2</v>
      </c>
      <c r="R56" s="226">
        <v>1.497595711593675E-2</v>
      </c>
      <c r="S56" s="226">
        <v>1.6198321420163329E-2</v>
      </c>
      <c r="T56" s="226">
        <v>5.4185631627967058E-2</v>
      </c>
      <c r="U56" s="226">
        <v>4.09927376070197E-2</v>
      </c>
      <c r="V56" s="226">
        <v>3.3117698105769117E-2</v>
      </c>
      <c r="W56" s="226">
        <v>6.3542044852180873E-2</v>
      </c>
      <c r="DA56" s="174" t="s">
        <v>213</v>
      </c>
    </row>
    <row r="57" spans="1:105" ht="12" customHeight="1" x14ac:dyDescent="0.25">
      <c r="A57" s="202" t="s">
        <v>94</v>
      </c>
      <c r="B57" s="226">
        <v>1.9590051938657951</v>
      </c>
      <c r="C57" s="226">
        <v>1.391923316843807</v>
      </c>
      <c r="D57" s="226">
        <v>1.1030222341382969</v>
      </c>
      <c r="E57" s="226">
        <v>1.2547711911073041</v>
      </c>
      <c r="F57" s="226">
        <v>1.614132300779801</v>
      </c>
      <c r="G57" s="226">
        <v>1.613953183765805</v>
      </c>
      <c r="H57" s="226">
        <v>1.8683270458293391</v>
      </c>
      <c r="I57" s="226">
        <v>1.809291954628572</v>
      </c>
      <c r="J57" s="226">
        <v>2.1873443557151742</v>
      </c>
      <c r="K57" s="226">
        <v>1.2645677200976051</v>
      </c>
      <c r="L57" s="226">
        <v>1.6257451170625621</v>
      </c>
      <c r="M57" s="226">
        <v>1.545166455962016</v>
      </c>
      <c r="N57" s="226">
        <v>0.69282988437508508</v>
      </c>
      <c r="O57" s="226">
        <v>1.357303680607755</v>
      </c>
      <c r="P57" s="226">
        <v>1.356779573033881</v>
      </c>
      <c r="Q57" s="226">
        <v>1.2961375490371001</v>
      </c>
      <c r="R57" s="226">
        <v>0.374398927898419</v>
      </c>
      <c r="S57" s="226">
        <v>0.40495803550408338</v>
      </c>
      <c r="T57" s="226">
        <v>1.3546407906991771</v>
      </c>
      <c r="U57" s="226">
        <v>1.024818440175493</v>
      </c>
      <c r="V57" s="226">
        <v>0.82794245264422828</v>
      </c>
      <c r="W57" s="226">
        <v>1.588551121304522</v>
      </c>
      <c r="DA57" s="174" t="s">
        <v>214</v>
      </c>
    </row>
    <row r="58" spans="1:105" ht="12" customHeight="1" x14ac:dyDescent="0.25">
      <c r="A58" s="202" t="s">
        <v>95</v>
      </c>
      <c r="B58" s="226">
        <v>4.8975129846644878E-2</v>
      </c>
      <c r="C58" s="226">
        <v>3.4798082921095173E-2</v>
      </c>
      <c r="D58" s="226">
        <v>2.7575555853457442E-2</v>
      </c>
      <c r="E58" s="226">
        <v>3.1369279777682578E-2</v>
      </c>
      <c r="F58" s="226">
        <v>4.0353307519495049E-2</v>
      </c>
      <c r="G58" s="226">
        <v>4.0348829594145132E-2</v>
      </c>
      <c r="H58" s="226">
        <v>4.6708176145733478E-2</v>
      </c>
      <c r="I58" s="226">
        <v>4.5232298865714317E-2</v>
      </c>
      <c r="J58" s="226">
        <v>5.4683608892879383E-2</v>
      </c>
      <c r="K58" s="226">
        <v>3.1614193002440137E-2</v>
      </c>
      <c r="L58" s="226">
        <v>4.0643627926564063E-2</v>
      </c>
      <c r="M58" s="226">
        <v>3.862916139905042E-2</v>
      </c>
      <c r="N58" s="226">
        <v>1.732074710937713E-2</v>
      </c>
      <c r="O58" s="226">
        <v>3.3932592015193878E-2</v>
      </c>
      <c r="P58" s="226">
        <v>3.3919489325847048E-2</v>
      </c>
      <c r="Q58" s="226">
        <v>3.2403438725927498E-2</v>
      </c>
      <c r="R58" s="226">
        <v>9.3599731974604739E-3</v>
      </c>
      <c r="S58" s="226">
        <v>1.012395088760209E-2</v>
      </c>
      <c r="T58" s="226">
        <v>3.3866019767479418E-2</v>
      </c>
      <c r="U58" s="226">
        <v>2.5620461004387321E-2</v>
      </c>
      <c r="V58" s="226">
        <v>2.0698561316105719E-2</v>
      </c>
      <c r="W58" s="226">
        <v>3.9713778032613042E-2</v>
      </c>
      <c r="DA58" s="174" t="s">
        <v>215</v>
      </c>
    </row>
    <row r="59" spans="1:105" ht="12" customHeight="1" x14ac:dyDescent="0.25">
      <c r="A59" s="56" t="s">
        <v>96</v>
      </c>
      <c r="B59" s="262">
        <v>0.1452626989029106</v>
      </c>
      <c r="C59" s="262">
        <v>0.12904722405421329</v>
      </c>
      <c r="D59" s="262">
        <v>7.7177105936820561E-2</v>
      </c>
      <c r="E59" s="262">
        <v>9.1284568162609089E-2</v>
      </c>
      <c r="F59" s="262">
        <v>8.0150180812604291E-2</v>
      </c>
      <c r="G59" s="262">
        <v>0.100399924450503</v>
      </c>
      <c r="H59" s="262">
        <v>0.12669383617330521</v>
      </c>
      <c r="I59" s="262">
        <v>0.1108875339364382</v>
      </c>
      <c r="J59" s="262">
        <v>0.12938262605632531</v>
      </c>
      <c r="K59" s="262">
        <v>9.0739474692343017E-2</v>
      </c>
      <c r="L59" s="262">
        <v>0.1116696121669053</v>
      </c>
      <c r="M59" s="262">
        <v>9.4091075624870416E-2</v>
      </c>
      <c r="N59" s="262">
        <v>3.4623096173767957E-2</v>
      </c>
      <c r="O59" s="262">
        <v>5.6356396623386332E-2</v>
      </c>
      <c r="P59" s="262">
        <v>5.5438339942948431E-2</v>
      </c>
      <c r="Q59" s="262">
        <v>5.3790286407712398E-2</v>
      </c>
      <c r="R59" s="262">
        <v>1.445663009568352E-2</v>
      </c>
      <c r="S59" s="262">
        <v>1.596695539350405E-2</v>
      </c>
      <c r="T59" s="262">
        <v>5.7625736907506893E-2</v>
      </c>
      <c r="U59" s="262">
        <v>4.2502920575592247E-2</v>
      </c>
      <c r="V59" s="262">
        <v>3.3012916758412982E-2</v>
      </c>
      <c r="W59" s="262">
        <v>6.5099889851048948E-2</v>
      </c>
      <c r="DA59" s="68" t="s">
        <v>216</v>
      </c>
    </row>
    <row r="60" spans="1:105" ht="12" customHeight="1" x14ac:dyDescent="0.25">
      <c r="A60" s="37" t="s">
        <v>160</v>
      </c>
      <c r="B60" s="228">
        <v>2.4758771439246069E-2</v>
      </c>
      <c r="C60" s="228">
        <v>2.4557791329310581E-2</v>
      </c>
      <c r="D60" s="228">
        <v>2.1856048993338379E-4</v>
      </c>
      <c r="E60" s="228">
        <v>2.4548554333756178E-4</v>
      </c>
      <c r="F60" s="228">
        <v>2.8466153046961752E-4</v>
      </c>
      <c r="G60" s="228">
        <v>1.0071810841965101E-2</v>
      </c>
      <c r="H60" s="228">
        <v>3.3344451875129931E-4</v>
      </c>
      <c r="I60" s="228">
        <v>3.8568955720027191E-4</v>
      </c>
      <c r="J60" s="228">
        <v>3.5798149537402078E-4</v>
      </c>
      <c r="K60" s="228">
        <v>2.8772615661409531E-4</v>
      </c>
      <c r="L60" s="228">
        <v>3.0592529317888522E-4</v>
      </c>
      <c r="M60" s="228">
        <v>2.8851905577933741E-4</v>
      </c>
      <c r="N60" s="228">
        <v>1.2174688412718571E-3</v>
      </c>
      <c r="O60" s="228">
        <v>3.9437914192524812E-4</v>
      </c>
      <c r="P60" s="228">
        <v>3.2596622107854622E-4</v>
      </c>
      <c r="Q60" s="228">
        <v>3.2980307613722103E-4</v>
      </c>
      <c r="R60" s="228">
        <v>3.178098065854929E-4</v>
      </c>
      <c r="S60" s="228">
        <v>2.8264117711985072E-4</v>
      </c>
      <c r="T60" s="228">
        <v>4.5434071243162722E-4</v>
      </c>
      <c r="U60" s="228">
        <v>2.3379736581636659E-4</v>
      </c>
      <c r="V60" s="228">
        <v>3.9438804991858892E-4</v>
      </c>
      <c r="W60" s="228">
        <v>0</v>
      </c>
      <c r="DA60" s="69" t="s">
        <v>217</v>
      </c>
    </row>
    <row r="61" spans="1:105" ht="12" customHeight="1" x14ac:dyDescent="0.25">
      <c r="A61" s="37" t="s">
        <v>162</v>
      </c>
      <c r="B61" s="228">
        <v>0.1045052389308464</v>
      </c>
      <c r="C61" s="228">
        <v>9.7210289498878874E-2</v>
      </c>
      <c r="D61" s="228">
        <v>6.6724950693701796E-2</v>
      </c>
      <c r="E61" s="228">
        <v>8.0934434676874695E-2</v>
      </c>
      <c r="F61" s="228">
        <v>5.530703323712706E-2</v>
      </c>
      <c r="G61" s="228">
        <v>7.2259941563608876E-2</v>
      </c>
      <c r="H61" s="228">
        <v>0.1086082074245585</v>
      </c>
      <c r="I61" s="228">
        <v>8.9657850904867387E-2</v>
      </c>
      <c r="J61" s="228">
        <v>0.10415353085867041</v>
      </c>
      <c r="K61" s="228">
        <v>8.0897918511940295E-2</v>
      </c>
      <c r="L61" s="228">
        <v>9.743063626035034E-2</v>
      </c>
      <c r="M61" s="228">
        <v>7.7710036111416081E-2</v>
      </c>
      <c r="N61" s="228">
        <v>2.2242899512182088E-2</v>
      </c>
      <c r="O61" s="228">
        <v>2.3664544085050868E-2</v>
      </c>
      <c r="P61" s="228">
        <v>2.2476247805265141E-2</v>
      </c>
      <c r="Q61" s="228">
        <v>2.3910060203930231E-2</v>
      </c>
      <c r="R61" s="228">
        <v>4.9611683640648479E-3</v>
      </c>
      <c r="S61" s="228">
        <v>6.031072106444762E-3</v>
      </c>
      <c r="T61" s="228">
        <v>2.79904193748991E-2</v>
      </c>
      <c r="U61" s="228">
        <v>1.9991107466116279E-2</v>
      </c>
      <c r="V61" s="228">
        <v>1.323430517462439E-2</v>
      </c>
      <c r="W61" s="228">
        <v>2.8561715930769931E-2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1.599868853281811E-2</v>
      </c>
      <c r="C64" s="228">
        <v>7.2791432260238932E-3</v>
      </c>
      <c r="D64" s="228">
        <v>1.0233594753185389E-2</v>
      </c>
      <c r="E64" s="228">
        <v>1.0104647942396841E-2</v>
      </c>
      <c r="F64" s="228">
        <v>2.455848604500762E-2</v>
      </c>
      <c r="G64" s="228">
        <v>1.8068172044929061E-2</v>
      </c>
      <c r="H64" s="228">
        <v>1.7752184229995392E-2</v>
      </c>
      <c r="I64" s="228">
        <v>2.0843993474370551E-2</v>
      </c>
      <c r="J64" s="228">
        <v>2.4871113702280848E-2</v>
      </c>
      <c r="K64" s="228">
        <v>9.5538300237886249E-3</v>
      </c>
      <c r="L64" s="228">
        <v>1.393305061337604E-2</v>
      </c>
      <c r="M64" s="228">
        <v>1.6092520457675001E-2</v>
      </c>
      <c r="N64" s="228">
        <v>1.116272782031401E-2</v>
      </c>
      <c r="O64" s="228">
        <v>3.229747339641021E-2</v>
      </c>
      <c r="P64" s="228">
        <v>3.2636125916604752E-2</v>
      </c>
      <c r="Q64" s="228">
        <v>2.9550423127644939E-2</v>
      </c>
      <c r="R64" s="228">
        <v>9.1776519250331753E-3</v>
      </c>
      <c r="S64" s="228">
        <v>9.6532421099394406E-3</v>
      </c>
      <c r="T64" s="228">
        <v>2.918097682017616E-2</v>
      </c>
      <c r="U64" s="228">
        <v>2.2278015743659611E-2</v>
      </c>
      <c r="V64" s="228">
        <v>1.9384223533869999E-2</v>
      </c>
      <c r="W64" s="228">
        <v>3.6538173920279013E-2</v>
      </c>
      <c r="DA64" s="69" t="s">
        <v>221</v>
      </c>
    </row>
    <row r="65" spans="1:105" ht="12" customHeight="1" x14ac:dyDescent="0.25">
      <c r="A65" s="57" t="s">
        <v>222</v>
      </c>
      <c r="B65" s="263">
        <v>12.34025610503573</v>
      </c>
      <c r="C65" s="263">
        <v>9.1459969671523602</v>
      </c>
      <c r="D65" s="263">
        <v>6.8320000989741843</v>
      </c>
      <c r="E65" s="263">
        <v>6.7863313328703843</v>
      </c>
      <c r="F65" s="263">
        <v>5.5245995886223067</v>
      </c>
      <c r="G65" s="263">
        <v>7.8273131036282102</v>
      </c>
      <c r="H65" s="263">
        <v>10.14910178130566</v>
      </c>
      <c r="I65" s="263">
        <v>9.1573854152136374</v>
      </c>
      <c r="J65" s="263">
        <v>9.2713850907893711</v>
      </c>
      <c r="K65" s="263">
        <v>6.2369633503221964</v>
      </c>
      <c r="L65" s="263">
        <v>8.4231894355408059</v>
      </c>
      <c r="M65" s="263">
        <v>6.9587234847773871</v>
      </c>
      <c r="N65" s="263">
        <v>2.7806779462970002</v>
      </c>
      <c r="O65" s="263">
        <v>4.6266325109567346</v>
      </c>
      <c r="P65" s="263">
        <v>4.5252791980629716</v>
      </c>
      <c r="Q65" s="263">
        <v>4.2813747966387776</v>
      </c>
      <c r="R65" s="263">
        <v>0.89361814589090882</v>
      </c>
      <c r="S65" s="263">
        <v>1.0483104504841201</v>
      </c>
      <c r="T65" s="263">
        <v>4.6200192632858323</v>
      </c>
      <c r="U65" s="263">
        <v>3.0763408000030861</v>
      </c>
      <c r="V65" s="263">
        <v>2.2682561532602619</v>
      </c>
      <c r="W65" s="263">
        <v>4.9685506998538091</v>
      </c>
      <c r="DA65" s="70" t="s">
        <v>223</v>
      </c>
    </row>
    <row r="66" spans="1:105" ht="12" customHeight="1" x14ac:dyDescent="0.25">
      <c r="A66" s="18" t="s">
        <v>30</v>
      </c>
      <c r="B66" s="232">
        <v>7.0139797551386849</v>
      </c>
      <c r="C66" s="232">
        <v>2.965780056188172</v>
      </c>
      <c r="D66" s="232">
        <v>3.5615528742929472</v>
      </c>
      <c r="E66" s="232">
        <v>1.7629370824780399</v>
      </c>
      <c r="F66" s="232">
        <v>0</v>
      </c>
      <c r="G66" s="232">
        <v>2.906018566898898</v>
      </c>
      <c r="H66" s="232">
        <v>4.0511415463500651</v>
      </c>
      <c r="I66" s="232">
        <v>3.9483623827693162</v>
      </c>
      <c r="J66" s="232">
        <v>1.1637597325293141</v>
      </c>
      <c r="K66" s="232">
        <v>0.70630293271122613</v>
      </c>
      <c r="L66" s="232">
        <v>2.600085357854494</v>
      </c>
      <c r="M66" s="232">
        <v>1.774280088090489</v>
      </c>
      <c r="N66" s="232">
        <v>1.1578819848887421</v>
      </c>
      <c r="O66" s="232">
        <v>2.5201976555704162</v>
      </c>
      <c r="P66" s="232">
        <v>2.5270855060223809</v>
      </c>
      <c r="Q66" s="232">
        <v>2.075351660167907</v>
      </c>
      <c r="R66" s="232">
        <v>5.6587210193670877E-2</v>
      </c>
      <c r="S66" s="232">
        <v>0.17932296058212591</v>
      </c>
      <c r="T66" s="232">
        <v>2.2308112496280872</v>
      </c>
      <c r="U66" s="232">
        <v>0.99241728758440984</v>
      </c>
      <c r="V66" s="232">
        <v>0.63391308179560546</v>
      </c>
      <c r="W66" s="232">
        <v>2.1293300397836332</v>
      </c>
      <c r="DA66" s="71" t="s">
        <v>224</v>
      </c>
    </row>
    <row r="67" spans="1:105" ht="12" customHeight="1" x14ac:dyDescent="0.25">
      <c r="A67" s="18" t="s">
        <v>70</v>
      </c>
      <c r="B67" s="232">
        <v>3.6679377620407988E-2</v>
      </c>
      <c r="C67" s="232">
        <v>0</v>
      </c>
      <c r="D67" s="232">
        <v>0</v>
      </c>
      <c r="E67" s="232">
        <v>0</v>
      </c>
      <c r="F67" s="232">
        <v>0</v>
      </c>
      <c r="G67" s="232">
        <v>4.7131219379301648E-2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5.2895969722766338</v>
      </c>
      <c r="C68" s="232">
        <v>6.1802169109641882</v>
      </c>
      <c r="D68" s="232">
        <v>3.0517234043561841</v>
      </c>
      <c r="E68" s="232">
        <v>4.9692610748812474</v>
      </c>
      <c r="F68" s="232">
        <v>5.5245995886223067</v>
      </c>
      <c r="G68" s="232">
        <v>4.8557889365683842</v>
      </c>
      <c r="H68" s="232">
        <v>6.0979602349555933</v>
      </c>
      <c r="I68" s="232">
        <v>5.2090230324443221</v>
      </c>
      <c r="J68" s="232">
        <v>8.1076253582600568</v>
      </c>
      <c r="K68" s="232">
        <v>5.530660417610969</v>
      </c>
      <c r="L68" s="232">
        <v>5.8231040776863114</v>
      </c>
      <c r="M68" s="232">
        <v>5.1844433966868966</v>
      </c>
      <c r="N68" s="232">
        <v>1.622795961408257</v>
      </c>
      <c r="O68" s="232">
        <v>2.1064348553863201</v>
      </c>
      <c r="P68" s="232">
        <v>1.9981936920405901</v>
      </c>
      <c r="Q68" s="232">
        <v>2.2060231364708711</v>
      </c>
      <c r="R68" s="232">
        <v>0.83703093569723797</v>
      </c>
      <c r="S68" s="232">
        <v>0.86898748990199381</v>
      </c>
      <c r="T68" s="232">
        <v>2.3892080136577452</v>
      </c>
      <c r="U68" s="232">
        <v>2.0839235124186759</v>
      </c>
      <c r="V68" s="232">
        <v>1.6343430714646561</v>
      </c>
      <c r="W68" s="232">
        <v>2.8392206600701759</v>
      </c>
      <c r="DA68" s="71" t="s">
        <v>226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0.218723820325053</v>
      </c>
      <c r="E69" s="232">
        <v>5.4133175511096421E-2</v>
      </c>
      <c r="F69" s="232">
        <v>0</v>
      </c>
      <c r="G69" s="232">
        <v>1.837438078162636E-2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14.5496446371604</v>
      </c>
      <c r="C71" s="263">
        <v>10.33789480786972</v>
      </c>
      <c r="D71" s="263">
        <v>8.1922097929355466</v>
      </c>
      <c r="E71" s="263">
        <v>9.3192580544063812</v>
      </c>
      <c r="F71" s="263">
        <v>11.98825375616493</v>
      </c>
      <c r="G71" s="263">
        <v>11.98692344376439</v>
      </c>
      <c r="H71" s="263">
        <v>13.876172798281431</v>
      </c>
      <c r="I71" s="263">
        <v>13.43771576877324</v>
      </c>
      <c r="J71" s="263">
        <v>16.245532770616329</v>
      </c>
      <c r="K71" s="263">
        <v>9.3920174406156978</v>
      </c>
      <c r="L71" s="263">
        <v>12.074502812920811</v>
      </c>
      <c r="M71" s="263">
        <v>11.47604044639815</v>
      </c>
      <c r="N71" s="263">
        <v>5.1456875373414643</v>
      </c>
      <c r="O71" s="263">
        <v>10.080772771501691</v>
      </c>
      <c r="P71" s="263">
        <v>10.07688019430211</v>
      </c>
      <c r="Q71" s="263">
        <v>9.6264883821751592</v>
      </c>
      <c r="R71" s="263">
        <v>2.7806824456173538</v>
      </c>
      <c r="S71" s="263">
        <v>3.0076467014975359</v>
      </c>
      <c r="T71" s="263">
        <v>10.06099533446425</v>
      </c>
      <c r="U71" s="263">
        <v>7.6113857017083193</v>
      </c>
      <c r="V71" s="263">
        <v>6.149176379783392</v>
      </c>
      <c r="W71" s="263">
        <v>11.798260859806</v>
      </c>
      <c r="DA71" s="70" t="s">
        <v>229</v>
      </c>
    </row>
    <row r="72" spans="1:105" ht="12" customHeight="1" x14ac:dyDescent="0.25">
      <c r="A72" s="57" t="s">
        <v>181</v>
      </c>
      <c r="B72" s="263">
        <v>11.243045263785699</v>
      </c>
      <c r="C72" s="263">
        <v>9.9873918530096564</v>
      </c>
      <c r="D72" s="263">
        <v>6.2128381946584099</v>
      </c>
      <c r="E72" s="263">
        <v>7.3374963988591402</v>
      </c>
      <c r="F72" s="263">
        <v>6.7652102136273431</v>
      </c>
      <c r="G72" s="263">
        <v>8.5064323765393652</v>
      </c>
      <c r="H72" s="263">
        <v>10.45159875073012</v>
      </c>
      <c r="I72" s="263">
        <v>9.2985008118903103</v>
      </c>
      <c r="J72" s="263">
        <v>10.88795052107759</v>
      </c>
      <c r="K72" s="263">
        <v>6.9002644782779381</v>
      </c>
      <c r="L72" s="263">
        <v>8.4918924288570086</v>
      </c>
      <c r="M72" s="263">
        <v>7.155136274026094</v>
      </c>
      <c r="N72" s="263">
        <v>2.8426747234951359</v>
      </c>
      <c r="O72" s="263">
        <v>4.9686082593663148</v>
      </c>
      <c r="P72" s="263">
        <v>4.4165955435194579</v>
      </c>
      <c r="Q72" s="263">
        <v>4.0904711409669972</v>
      </c>
      <c r="R72" s="263">
        <v>1.0993514285053101</v>
      </c>
      <c r="S72" s="263">
        <v>1.2142038016155881</v>
      </c>
      <c r="T72" s="263">
        <v>4.3821371764125221</v>
      </c>
      <c r="U72" s="263">
        <v>3.2321257541462942</v>
      </c>
      <c r="V72" s="263">
        <v>2.5104603878828282</v>
      </c>
      <c r="W72" s="263">
        <v>4.9505075823070106</v>
      </c>
      <c r="DA72" s="70" t="s">
        <v>230</v>
      </c>
    </row>
    <row r="73" spans="1:105" ht="12" customHeight="1" x14ac:dyDescent="0.25">
      <c r="A73" s="60" t="s">
        <v>183</v>
      </c>
      <c r="B73" s="264">
        <v>10.08302374490092</v>
      </c>
      <c r="C73" s="264">
        <v>9.4607486645221162</v>
      </c>
      <c r="D73" s="264">
        <v>5.5386885926494918</v>
      </c>
      <c r="E73" s="264">
        <v>6.6678138936767741</v>
      </c>
      <c r="F73" s="264">
        <v>5.2636960461087918</v>
      </c>
      <c r="G73" s="264">
        <v>7.4415641937721393</v>
      </c>
      <c r="H73" s="264">
        <v>9.3455665681336431</v>
      </c>
      <c r="I73" s="264">
        <v>8.036623584356434</v>
      </c>
      <c r="J73" s="264">
        <v>9.3851405206889034</v>
      </c>
      <c r="K73" s="264">
        <v>6.1737454614093421</v>
      </c>
      <c r="L73" s="264">
        <v>7.4323564931741002</v>
      </c>
      <c r="M73" s="264">
        <v>5.9313839032243916</v>
      </c>
      <c r="N73" s="264">
        <v>2.1267457194104362</v>
      </c>
      <c r="O73" s="264">
        <v>3.167874135309062</v>
      </c>
      <c r="P73" s="264">
        <v>2.1729198357267179</v>
      </c>
      <c r="Q73" s="264">
        <v>1.843315361003268</v>
      </c>
      <c r="R73" s="264">
        <v>0.40143879690783579</v>
      </c>
      <c r="S73" s="264">
        <v>0.48012501333434271</v>
      </c>
      <c r="T73" s="264">
        <v>2.1630758640517982</v>
      </c>
      <c r="U73" s="264">
        <v>1.5379986809656181</v>
      </c>
      <c r="V73" s="264">
        <v>1.036391141358423</v>
      </c>
      <c r="W73" s="264">
        <v>2.1719697468381689</v>
      </c>
      <c r="DA73" s="72" t="s">
        <v>231</v>
      </c>
    </row>
    <row r="74" spans="1:105" ht="12" customHeight="1" x14ac:dyDescent="0.25">
      <c r="A74" s="59" t="s">
        <v>33</v>
      </c>
      <c r="B74" s="232">
        <v>0.65789739010865234</v>
      </c>
      <c r="C74" s="232">
        <v>0.6508752560557105</v>
      </c>
      <c r="D74" s="232">
        <v>1.1287092540129211</v>
      </c>
      <c r="E74" s="232">
        <v>1.287639081700001</v>
      </c>
      <c r="F74" s="232">
        <v>1.864800970209685</v>
      </c>
      <c r="G74" s="232">
        <v>2.5479131518569789</v>
      </c>
      <c r="H74" s="232">
        <v>2.5580652942942881</v>
      </c>
      <c r="I74" s="232">
        <v>2.5854659961851261</v>
      </c>
      <c r="J74" s="232">
        <v>3.0701460334496811</v>
      </c>
      <c r="K74" s="232">
        <v>0</v>
      </c>
      <c r="L74" s="232">
        <v>0</v>
      </c>
      <c r="M74" s="232">
        <v>0</v>
      </c>
      <c r="N74" s="232">
        <v>0.62209932642187871</v>
      </c>
      <c r="O74" s="232">
        <v>1.826477441173078</v>
      </c>
      <c r="P74" s="232">
        <v>0.60530810921452238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1.795191374077975</v>
      </c>
      <c r="C75" s="232">
        <v>1.776746675576041</v>
      </c>
      <c r="D75" s="232">
        <v>1.43979188991827E-2</v>
      </c>
      <c r="E75" s="232">
        <v>1.6269480597990771E-2</v>
      </c>
      <c r="F75" s="232">
        <v>1.7404302535763739E-2</v>
      </c>
      <c r="G75" s="232">
        <v>0.59359357890709719</v>
      </c>
      <c r="H75" s="232">
        <v>2.077492910569163E-2</v>
      </c>
      <c r="I75" s="232">
        <v>2.3349310185069711E-2</v>
      </c>
      <c r="J75" s="232">
        <v>2.163064258569319E-2</v>
      </c>
      <c r="K75" s="232">
        <v>2.188007572985445E-2</v>
      </c>
      <c r="L75" s="232">
        <v>2.326402528432487E-2</v>
      </c>
      <c r="M75" s="232">
        <v>2.1940371581944468E-2</v>
      </c>
      <c r="N75" s="232">
        <v>7.8083177254374317E-2</v>
      </c>
      <c r="O75" s="232">
        <v>2.1988468570428368E-2</v>
      </c>
      <c r="P75" s="232">
        <v>2.2409598910844548E-2</v>
      </c>
      <c r="Q75" s="232">
        <v>2.5079806322578321E-2</v>
      </c>
      <c r="R75" s="232">
        <v>2.4167780634234928E-2</v>
      </c>
      <c r="S75" s="232">
        <v>2.149338952194026E-2</v>
      </c>
      <c r="T75" s="232">
        <v>3.4550244969535827E-2</v>
      </c>
      <c r="U75" s="232">
        <v>1.7779072051358931E-2</v>
      </c>
      <c r="V75" s="232">
        <v>2.999115721947403E-2</v>
      </c>
      <c r="W75" s="232">
        <v>0</v>
      </c>
      <c r="DA75" s="71" t="s">
        <v>233</v>
      </c>
    </row>
    <row r="76" spans="1:105" ht="12" customHeight="1" x14ac:dyDescent="0.25">
      <c r="A76" s="59" t="s">
        <v>70</v>
      </c>
      <c r="B76" s="232">
        <v>5.254351220101252E-2</v>
      </c>
      <c r="C76" s="232">
        <v>0</v>
      </c>
      <c r="D76" s="232">
        <v>0</v>
      </c>
      <c r="E76" s="232">
        <v>0</v>
      </c>
      <c r="F76" s="232">
        <v>0</v>
      </c>
      <c r="G76" s="232">
        <v>4.1335968195766563E-2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7.5773914685132757</v>
      </c>
      <c r="C77" s="232">
        <v>7.0331267328903646</v>
      </c>
      <c r="D77" s="232">
        <v>4.3955814197373879</v>
      </c>
      <c r="E77" s="232">
        <v>5.3639053313787821</v>
      </c>
      <c r="F77" s="232">
        <v>3.381490773363343</v>
      </c>
      <c r="G77" s="232">
        <v>4.2587214948122973</v>
      </c>
      <c r="H77" s="232">
        <v>6.7667263447336632</v>
      </c>
      <c r="I77" s="232">
        <v>5.4278082779862382</v>
      </c>
      <c r="J77" s="232">
        <v>6.2933638446535296</v>
      </c>
      <c r="K77" s="232">
        <v>6.1518653856794874</v>
      </c>
      <c r="L77" s="232">
        <v>7.4090924678897752</v>
      </c>
      <c r="M77" s="232">
        <v>5.9094435316424478</v>
      </c>
      <c r="N77" s="232">
        <v>1.426563215734183</v>
      </c>
      <c r="O77" s="232">
        <v>1.319408225565555</v>
      </c>
      <c r="P77" s="232">
        <v>1.545202127601351</v>
      </c>
      <c r="Q77" s="232">
        <v>1.8182355546806901</v>
      </c>
      <c r="R77" s="232">
        <v>0.37727101627360088</v>
      </c>
      <c r="S77" s="232">
        <v>0.45863162381240252</v>
      </c>
      <c r="T77" s="232">
        <v>2.128525619082263</v>
      </c>
      <c r="U77" s="232">
        <v>1.520219608914259</v>
      </c>
      <c r="V77" s="232">
        <v>1.006399984138949</v>
      </c>
      <c r="W77" s="232">
        <v>2.1719697468381689</v>
      </c>
      <c r="DA77" s="71" t="s">
        <v>235</v>
      </c>
    </row>
    <row r="78" spans="1:105" ht="12" customHeight="1" x14ac:dyDescent="0.25">
      <c r="A78" s="60" t="s">
        <v>189</v>
      </c>
      <c r="B78" s="264">
        <v>1.160021518884778</v>
      </c>
      <c r="C78" s="264">
        <v>0.52664318848754066</v>
      </c>
      <c r="D78" s="264">
        <v>0.67414960200891771</v>
      </c>
      <c r="E78" s="264">
        <v>0.66968250518236605</v>
      </c>
      <c r="F78" s="264">
        <v>1.501514167518551</v>
      </c>
      <c r="G78" s="264">
        <v>1.0648681827672251</v>
      </c>
      <c r="H78" s="264">
        <v>1.106032182596477</v>
      </c>
      <c r="I78" s="264">
        <v>1.261877227533875</v>
      </c>
      <c r="J78" s="264">
        <v>1.5028100003886831</v>
      </c>
      <c r="K78" s="264">
        <v>0.72651901686859621</v>
      </c>
      <c r="L78" s="264">
        <v>1.059535935682909</v>
      </c>
      <c r="M78" s="264">
        <v>1.223752370801702</v>
      </c>
      <c r="N78" s="264">
        <v>0.71592900408469995</v>
      </c>
      <c r="O78" s="264">
        <v>1.800734124057253</v>
      </c>
      <c r="P78" s="264">
        <v>2.2436757077927392</v>
      </c>
      <c r="Q78" s="264">
        <v>2.2471557799637289</v>
      </c>
      <c r="R78" s="264">
        <v>0.69791263159747441</v>
      </c>
      <c r="S78" s="264">
        <v>0.73407878828124518</v>
      </c>
      <c r="T78" s="264">
        <v>2.219061312360723</v>
      </c>
      <c r="U78" s="264">
        <v>1.6941270731806759</v>
      </c>
      <c r="V78" s="264">
        <v>1.474069246524405</v>
      </c>
      <c r="W78" s="264">
        <v>2.7785378354688421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10.264997685968128</v>
      </c>
      <c r="C79" s="263">
        <f t="shared" si="1"/>
        <v>8.7229165212224746</v>
      </c>
      <c r="D79" s="263">
        <f t="shared" si="1"/>
        <v>5.9084377854462895</v>
      </c>
      <c r="E79" s="263">
        <f t="shared" si="1"/>
        <v>6.4055673821688544</v>
      </c>
      <c r="F79" s="263">
        <f t="shared" si="1"/>
        <v>5.906377586827924</v>
      </c>
      <c r="G79" s="263">
        <f t="shared" si="1"/>
        <v>7.3071795116011256</v>
      </c>
      <c r="H79" s="263">
        <f t="shared" si="1"/>
        <v>8.9051787795201527</v>
      </c>
      <c r="I79" s="263">
        <f t="shared" si="1"/>
        <v>8.2804708243847482</v>
      </c>
      <c r="J79" s="263">
        <f t="shared" si="1"/>
        <v>8.8553047027832896</v>
      </c>
      <c r="K79" s="263">
        <f t="shared" si="1"/>
        <v>5.618103713883289</v>
      </c>
      <c r="L79" s="263">
        <f t="shared" si="1"/>
        <v>7.4694292919282823</v>
      </c>
      <c r="M79" s="263">
        <f t="shared" si="1"/>
        <v>5.956406380926631</v>
      </c>
      <c r="N79" s="263">
        <f t="shared" si="1"/>
        <v>2.4150336188687542</v>
      </c>
      <c r="O79" s="263">
        <f t="shared" si="1"/>
        <v>4.1789765961943548</v>
      </c>
      <c r="P79" s="263">
        <f t="shared" si="1"/>
        <v>3.811170588383483</v>
      </c>
      <c r="Q79" s="263">
        <f t="shared" si="1"/>
        <v>3.9484833392486327</v>
      </c>
      <c r="R79" s="263">
        <f t="shared" si="1"/>
        <v>0.97474568594500188</v>
      </c>
      <c r="S79" s="263">
        <f t="shared" si="1"/>
        <v>1.0921397310071399</v>
      </c>
      <c r="T79" s="263">
        <f t="shared" si="1"/>
        <v>3.9270831206533101</v>
      </c>
      <c r="U79" s="263">
        <f t="shared" si="1"/>
        <v>2.6695824857031827</v>
      </c>
      <c r="V79" s="263">
        <f t="shared" si="1"/>
        <v>2.0487143018120442</v>
      </c>
      <c r="W79" s="263">
        <f t="shared" si="1"/>
        <v>4.4725379738964062</v>
      </c>
      <c r="DA79" s="70"/>
    </row>
    <row r="80" spans="1:105" ht="12" customHeight="1" x14ac:dyDescent="0.25">
      <c r="A80" s="60" t="s">
        <v>192</v>
      </c>
      <c r="B80" s="264">
        <v>5.660206334889021</v>
      </c>
      <c r="C80" s="264">
        <v>5.3199715797710159</v>
      </c>
      <c r="D80" s="264">
        <v>3.1145173544873579</v>
      </c>
      <c r="E80" s="264">
        <v>3.7494474984400781</v>
      </c>
      <c r="F80" s="264">
        <v>2.959883447159128</v>
      </c>
      <c r="G80" s="264">
        <v>4.1774620553421364</v>
      </c>
      <c r="H80" s="264">
        <v>5.2552023420485288</v>
      </c>
      <c r="I80" s="264">
        <v>4.5191570542851256</v>
      </c>
      <c r="J80" s="264">
        <v>5.2774555812327284</v>
      </c>
      <c r="K80" s="264">
        <v>3.471622760533088</v>
      </c>
      <c r="L80" s="264">
        <v>4.1793653670018536</v>
      </c>
      <c r="M80" s="264">
        <v>3.3353379222720272</v>
      </c>
      <c r="N80" s="264">
        <v>1.19591241516558</v>
      </c>
      <c r="O80" s="264">
        <v>1.7813601191346291</v>
      </c>
      <c r="P80" s="264">
        <v>1.221877060801378</v>
      </c>
      <c r="Q80" s="264">
        <v>1.036533754444483</v>
      </c>
      <c r="R80" s="264">
        <v>0.22573720815307491</v>
      </c>
      <c r="S80" s="264">
        <v>0.26998406957520682</v>
      </c>
      <c r="T80" s="264">
        <v>1.216341595121053</v>
      </c>
      <c r="U80" s="264">
        <v>0.86484796950006437</v>
      </c>
      <c r="V80" s="264">
        <v>0.58278383805175915</v>
      </c>
      <c r="W80" s="264">
        <v>1.2213428064770571</v>
      </c>
      <c r="DA80" s="72" t="s">
        <v>237</v>
      </c>
    </row>
    <row r="81" spans="1:105" ht="12" customHeight="1" x14ac:dyDescent="0.25">
      <c r="A81" s="59" t="s">
        <v>33</v>
      </c>
      <c r="B81" s="232">
        <v>0.37125191304999011</v>
      </c>
      <c r="C81" s="232">
        <v>0.36600040725925659</v>
      </c>
      <c r="D81" s="232">
        <v>0.63469619224649354</v>
      </c>
      <c r="E81" s="232">
        <v>0.72406566991202015</v>
      </c>
      <c r="F81" s="232">
        <v>1.0486155499138881</v>
      </c>
      <c r="G81" s="232">
        <v>1.4383084126247629</v>
      </c>
      <c r="H81" s="232">
        <v>1.4384521930994141</v>
      </c>
      <c r="I81" s="232">
        <v>1.4538601656070951</v>
      </c>
      <c r="J81" s="232">
        <v>1.726405617871261</v>
      </c>
      <c r="K81" s="232">
        <v>0</v>
      </c>
      <c r="L81" s="232">
        <v>0</v>
      </c>
      <c r="M81" s="232">
        <v>0</v>
      </c>
      <c r="N81" s="232">
        <v>0.3498191161942531</v>
      </c>
      <c r="O81" s="232">
        <v>1.027065449330852</v>
      </c>
      <c r="P81" s="232">
        <v>0.3403770729162322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1.0130276270091609</v>
      </c>
      <c r="C82" s="232">
        <v>0.99910082739679495</v>
      </c>
      <c r="D82" s="232">
        <v>8.096242915609576E-3</v>
      </c>
      <c r="E82" s="232">
        <v>9.1486601608519631E-3</v>
      </c>
      <c r="F82" s="232">
        <v>9.7867936396211896E-3</v>
      </c>
      <c r="G82" s="232">
        <v>0.33508624012552019</v>
      </c>
      <c r="H82" s="232">
        <v>1.168216558045725E-2</v>
      </c>
      <c r="I82" s="232">
        <v>1.312979247167257E-2</v>
      </c>
      <c r="J82" s="232">
        <v>1.216335069121985E-2</v>
      </c>
      <c r="K82" s="232">
        <v>1.230361202624158E-2</v>
      </c>
      <c r="L82" s="232">
        <v>1.308183503571957E-2</v>
      </c>
      <c r="M82" s="232">
        <v>1.2337517611398899E-2</v>
      </c>
      <c r="N82" s="232">
        <v>4.3907760218728609E-2</v>
      </c>
      <c r="O82" s="232">
        <v>1.2364563527201149E-2</v>
      </c>
      <c r="P82" s="232">
        <v>1.2601373691157301E-2</v>
      </c>
      <c r="Q82" s="232">
        <v>1.410288567992707E-2</v>
      </c>
      <c r="R82" s="232">
        <v>1.3590035067987361E-2</v>
      </c>
      <c r="S82" s="232">
        <v>1.208617049921874E-2</v>
      </c>
      <c r="T82" s="232">
        <v>1.9428306134094051E-2</v>
      </c>
      <c r="U82" s="232">
        <v>9.9975341679482549E-3</v>
      </c>
      <c r="V82" s="232">
        <v>1.6864638276500019E-2</v>
      </c>
      <c r="W82" s="232">
        <v>0</v>
      </c>
      <c r="DA82" s="71" t="s">
        <v>239</v>
      </c>
    </row>
    <row r="83" spans="1:105" ht="12" customHeight="1" x14ac:dyDescent="0.25">
      <c r="A83" s="59" t="s">
        <v>162</v>
      </c>
      <c r="B83" s="232">
        <v>4.2759267948298696</v>
      </c>
      <c r="C83" s="232">
        <v>3.9548703451149652</v>
      </c>
      <c r="D83" s="232">
        <v>2.4717249193252551</v>
      </c>
      <c r="E83" s="232">
        <v>3.0162331683672061</v>
      </c>
      <c r="F83" s="232">
        <v>1.9014811036056189</v>
      </c>
      <c r="G83" s="232">
        <v>2.404067402591854</v>
      </c>
      <c r="H83" s="232">
        <v>3.8050679833686569</v>
      </c>
      <c r="I83" s="232">
        <v>3.0521670962063578</v>
      </c>
      <c r="J83" s="232">
        <v>3.5388866126702458</v>
      </c>
      <c r="K83" s="232">
        <v>3.4593191485068462</v>
      </c>
      <c r="L83" s="232">
        <v>4.1662835319661351</v>
      </c>
      <c r="M83" s="232">
        <v>3.3230004046606281</v>
      </c>
      <c r="N83" s="232">
        <v>0.80218553875259857</v>
      </c>
      <c r="O83" s="232">
        <v>0.74193010627657519</v>
      </c>
      <c r="P83" s="232">
        <v>0.86889861419398895</v>
      </c>
      <c r="Q83" s="232">
        <v>1.022430868764556</v>
      </c>
      <c r="R83" s="232">
        <v>0.2121471730850876</v>
      </c>
      <c r="S83" s="232">
        <v>0.25789789907598809</v>
      </c>
      <c r="T83" s="232">
        <v>1.1969132889869589</v>
      </c>
      <c r="U83" s="232">
        <v>0.85485043533211613</v>
      </c>
      <c r="V83" s="232">
        <v>0.56591919977525917</v>
      </c>
      <c r="W83" s="232">
        <v>1.2213428064770571</v>
      </c>
      <c r="DA83" s="71" t="s">
        <v>240</v>
      </c>
    </row>
    <row r="84" spans="1:105" ht="12" customHeight="1" x14ac:dyDescent="0.25">
      <c r="A84" s="60" t="s">
        <v>197</v>
      </c>
      <c r="B84" s="264">
        <v>3.9501904748026329</v>
      </c>
      <c r="C84" s="264">
        <v>3.1068027549519699</v>
      </c>
      <c r="D84" s="264">
        <v>2.414832385141731</v>
      </c>
      <c r="E84" s="264">
        <v>2.2795437774000922</v>
      </c>
      <c r="F84" s="264">
        <v>2.1021621548463538</v>
      </c>
      <c r="G84" s="264">
        <v>2.5285945865511779</v>
      </c>
      <c r="H84" s="264">
        <v>3.0280320241515</v>
      </c>
      <c r="I84" s="264">
        <v>3.051734515255359</v>
      </c>
      <c r="J84" s="264">
        <v>2.7327884635241588</v>
      </c>
      <c r="K84" s="264">
        <v>1.7379445193998819</v>
      </c>
      <c r="L84" s="264">
        <v>2.694265297835019</v>
      </c>
      <c r="M84" s="264">
        <v>1.932927586911944</v>
      </c>
      <c r="N84" s="264">
        <v>0.81653974953696085</v>
      </c>
      <c r="O84" s="264">
        <v>1.385027019035862</v>
      </c>
      <c r="P84" s="264">
        <v>1.3276289994416219</v>
      </c>
      <c r="Q84" s="264">
        <v>1.6483281412332169</v>
      </c>
      <c r="R84" s="264">
        <v>0.35655799665980742</v>
      </c>
      <c r="S84" s="264">
        <v>0.40936821411142721</v>
      </c>
      <c r="T84" s="264">
        <v>1.462918173052917</v>
      </c>
      <c r="U84" s="264">
        <v>0.85209237323619069</v>
      </c>
      <c r="V84" s="264">
        <v>0.63703131674754432</v>
      </c>
      <c r="W84" s="264">
        <v>1.6887667759491931</v>
      </c>
      <c r="DA84" s="72" t="s">
        <v>241</v>
      </c>
    </row>
    <row r="85" spans="1:105" ht="12" customHeight="1" x14ac:dyDescent="0.25">
      <c r="A85" s="64" t="s">
        <v>30</v>
      </c>
      <c r="B85" s="231">
        <v>1.3867081208107559</v>
      </c>
      <c r="C85" s="231">
        <v>0.53447789724381878</v>
      </c>
      <c r="D85" s="231">
        <v>0.63879106354870197</v>
      </c>
      <c r="E85" s="231">
        <v>0.33723488651133332</v>
      </c>
      <c r="F85" s="231">
        <v>0</v>
      </c>
      <c r="G85" s="231">
        <v>0.49372347943643519</v>
      </c>
      <c r="H85" s="231">
        <v>0.84928837616869135</v>
      </c>
      <c r="I85" s="231">
        <v>0.70090674866568925</v>
      </c>
      <c r="J85" s="231">
        <v>0.23632625194080281</v>
      </c>
      <c r="K85" s="231">
        <v>0.19171942323147709</v>
      </c>
      <c r="L85" s="231">
        <v>0.59595935400552014</v>
      </c>
      <c r="M85" s="231">
        <v>0.48341552657361597</v>
      </c>
      <c r="N85" s="231">
        <v>0.24220399941810999</v>
      </c>
      <c r="O85" s="231">
        <v>0.43758394334134992</v>
      </c>
      <c r="P85" s="231">
        <v>0.56259635091171745</v>
      </c>
      <c r="Q85" s="231">
        <v>0.36635083304535598</v>
      </c>
      <c r="R85" s="231">
        <v>9.3629187541062753E-3</v>
      </c>
      <c r="S85" s="231">
        <v>3.0737228459767219E-2</v>
      </c>
      <c r="T85" s="231">
        <v>0.50917155326443886</v>
      </c>
      <c r="U85" s="231">
        <v>0.2704373983882743</v>
      </c>
      <c r="V85" s="231">
        <v>0.1684085000676051</v>
      </c>
      <c r="W85" s="231">
        <v>0.44530452582990709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9.0799106110299843E-2</v>
      </c>
      <c r="C87" s="231">
        <v>0.1030727459367487</v>
      </c>
      <c r="D87" s="231">
        <v>0.1405498417273254</v>
      </c>
      <c r="E87" s="231">
        <v>0.22819206691735169</v>
      </c>
      <c r="F87" s="231">
        <v>0.44642870764321407</v>
      </c>
      <c r="G87" s="231">
        <v>0.49357207258734082</v>
      </c>
      <c r="H87" s="231">
        <v>0.48327614969467592</v>
      </c>
      <c r="I87" s="231">
        <v>0.44046747528758268</v>
      </c>
      <c r="J87" s="231">
        <v>0.80319039496802713</v>
      </c>
      <c r="K87" s="231">
        <v>0</v>
      </c>
      <c r="L87" s="231">
        <v>0</v>
      </c>
      <c r="M87" s="231">
        <v>0</v>
      </c>
      <c r="N87" s="231">
        <v>0.14802996660000189</v>
      </c>
      <c r="O87" s="231">
        <v>0.50630233727204377</v>
      </c>
      <c r="P87" s="231">
        <v>0.17426322713831219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0.24776169432178641</v>
      </c>
      <c r="C88" s="231">
        <v>0.28136598677202879</v>
      </c>
      <c r="D88" s="231">
        <v>1.79286668846593E-3</v>
      </c>
      <c r="E88" s="231">
        <v>2.8832352621867962E-3</v>
      </c>
      <c r="F88" s="231">
        <v>4.1665466784902268E-3</v>
      </c>
      <c r="G88" s="231">
        <v>0.114988696848706</v>
      </c>
      <c r="H88" s="231">
        <v>3.9248520242124336E-3</v>
      </c>
      <c r="I88" s="231">
        <v>3.9778561087631071E-3</v>
      </c>
      <c r="J88" s="231">
        <v>5.6588592765712464E-3</v>
      </c>
      <c r="K88" s="231">
        <v>5.339420136043921E-3</v>
      </c>
      <c r="L88" s="231">
        <v>4.190862709306211E-3</v>
      </c>
      <c r="M88" s="231">
        <v>5.2444257993755437E-3</v>
      </c>
      <c r="N88" s="231">
        <v>1.85800717507103E-2</v>
      </c>
      <c r="O88" s="231">
        <v>6.0952370827479629E-3</v>
      </c>
      <c r="P88" s="231">
        <v>6.4515392502283147E-3</v>
      </c>
      <c r="Q88" s="231">
        <v>5.371425814758966E-3</v>
      </c>
      <c r="R88" s="231">
        <v>8.8719239255084324E-3</v>
      </c>
      <c r="S88" s="231">
        <v>6.9804471180703303E-3</v>
      </c>
      <c r="T88" s="231">
        <v>8.8517169534864468E-3</v>
      </c>
      <c r="U88" s="231">
        <v>6.6413590961646278E-3</v>
      </c>
      <c r="V88" s="231">
        <v>1.293898239903766E-2</v>
      </c>
      <c r="W88" s="231">
        <v>0</v>
      </c>
      <c r="DA88" s="73" t="s">
        <v>245</v>
      </c>
    </row>
    <row r="89" spans="1:105" ht="12" customHeight="1" x14ac:dyDescent="0.25">
      <c r="A89" s="64" t="s">
        <v>70</v>
      </c>
      <c r="B89" s="231">
        <v>7.2517447423824724E-3</v>
      </c>
      <c r="C89" s="231">
        <v>0</v>
      </c>
      <c r="D89" s="231">
        <v>0</v>
      </c>
      <c r="E89" s="231">
        <v>0</v>
      </c>
      <c r="F89" s="231">
        <v>0</v>
      </c>
      <c r="G89" s="231">
        <v>8.007446988496935E-3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0.74041272568970806</v>
      </c>
      <c r="J90" s="231">
        <v>0</v>
      </c>
      <c r="K90" s="231">
        <v>0</v>
      </c>
      <c r="L90" s="231">
        <v>0.74041272568678906</v>
      </c>
      <c r="M90" s="231">
        <v>0</v>
      </c>
      <c r="N90" s="231">
        <v>0</v>
      </c>
      <c r="O90" s="231">
        <v>0</v>
      </c>
      <c r="P90" s="231">
        <v>0</v>
      </c>
      <c r="Q90" s="231">
        <v>0.74041272556594884</v>
      </c>
      <c r="R90" s="231">
        <v>0</v>
      </c>
      <c r="S90" s="231">
        <v>0.2220980221521332</v>
      </c>
      <c r="T90" s="231">
        <v>0.22209802233777889</v>
      </c>
      <c r="U90" s="231">
        <v>0</v>
      </c>
      <c r="V90" s="231">
        <v>0</v>
      </c>
      <c r="W90" s="231">
        <v>0.59234737742632348</v>
      </c>
      <c r="DA90" s="73" t="s">
        <v>247</v>
      </c>
    </row>
    <row r="91" spans="1:105" ht="12" customHeight="1" x14ac:dyDescent="0.25">
      <c r="A91" s="64" t="s">
        <v>162</v>
      </c>
      <c r="B91" s="231">
        <v>1.0457867478014931</v>
      </c>
      <c r="C91" s="231">
        <v>1.1137674664008359</v>
      </c>
      <c r="D91" s="231">
        <v>0.54734934674026336</v>
      </c>
      <c r="E91" s="231">
        <v>0.95057742632379871</v>
      </c>
      <c r="F91" s="231">
        <v>0.80952046892720431</v>
      </c>
      <c r="G91" s="231">
        <v>0.82498337638972763</v>
      </c>
      <c r="H91" s="231">
        <v>1.27838701428557</v>
      </c>
      <c r="I91" s="231">
        <v>0.92469713857279257</v>
      </c>
      <c r="J91" s="231">
        <v>1.6464263709257909</v>
      </c>
      <c r="K91" s="231">
        <v>1.5012468110295329</v>
      </c>
      <c r="L91" s="231">
        <v>1.3346997758982999</v>
      </c>
      <c r="M91" s="231">
        <v>1.41253934563272</v>
      </c>
      <c r="N91" s="231">
        <v>0.3394540006859193</v>
      </c>
      <c r="O91" s="231">
        <v>0.36574197598123981</v>
      </c>
      <c r="P91" s="231">
        <v>0.44485098619646468</v>
      </c>
      <c r="Q91" s="231">
        <v>0.38941757644005598</v>
      </c>
      <c r="R91" s="231">
        <v>0.1384951231697821</v>
      </c>
      <c r="S91" s="231">
        <v>0.14895062472250761</v>
      </c>
      <c r="T91" s="231">
        <v>0.54532482548165917</v>
      </c>
      <c r="U91" s="231">
        <v>0.5678769003615598</v>
      </c>
      <c r="V91" s="231">
        <v>0.4341877035911858</v>
      </c>
      <c r="W91" s="231">
        <v>0.59376319599919614</v>
      </c>
      <c r="DA91" s="73" t="s">
        <v>248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3.922974801732048E-2</v>
      </c>
      <c r="E92" s="231">
        <v>1.0355216576601829E-2</v>
      </c>
      <c r="F92" s="231">
        <v>0</v>
      </c>
      <c r="G92" s="231">
        <v>3.1217499142393288E-3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7.136715390191963E-3</v>
      </c>
      <c r="V93" s="231">
        <v>2.1496130689715801E-2</v>
      </c>
      <c r="W93" s="231">
        <v>5.7351676693766569E-2</v>
      </c>
      <c r="DA93" s="73" t="s">
        <v>250</v>
      </c>
    </row>
    <row r="94" spans="1:105" ht="12" customHeight="1" x14ac:dyDescent="0.25">
      <c r="A94" s="64" t="s">
        <v>79</v>
      </c>
      <c r="B94" s="231">
        <v>1.171883061015915</v>
      </c>
      <c r="C94" s="231">
        <v>1.0741186585985381</v>
      </c>
      <c r="D94" s="231">
        <v>1.047119518419654</v>
      </c>
      <c r="E94" s="231">
        <v>0.75030094580881956</v>
      </c>
      <c r="F94" s="231">
        <v>0.84204643159744541</v>
      </c>
      <c r="G94" s="231">
        <v>0.5901977643862325</v>
      </c>
      <c r="H94" s="231">
        <v>0.41315563197835009</v>
      </c>
      <c r="I94" s="231">
        <v>0.24127257093082341</v>
      </c>
      <c r="J94" s="231">
        <v>4.1186586412966582E-2</v>
      </c>
      <c r="K94" s="231">
        <v>3.9638865002828753E-2</v>
      </c>
      <c r="L94" s="231">
        <v>1.9002579535103981E-2</v>
      </c>
      <c r="M94" s="231">
        <v>3.1728288906232083E-2</v>
      </c>
      <c r="N94" s="231">
        <v>6.8271711082219438E-2</v>
      </c>
      <c r="O94" s="231">
        <v>6.9303525358481138E-2</v>
      </c>
      <c r="P94" s="231">
        <v>0.13946689594489961</v>
      </c>
      <c r="Q94" s="231">
        <v>0.14677558036709731</v>
      </c>
      <c r="R94" s="231">
        <v>0.19982803081041059</v>
      </c>
      <c r="S94" s="231">
        <v>6.0189165894887074E-4</v>
      </c>
      <c r="T94" s="231">
        <v>0.17747205501555391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25">
      <c r="A95" s="61" t="s">
        <v>209</v>
      </c>
      <c r="B95" s="265">
        <v>0.6546008762764739</v>
      </c>
      <c r="C95" s="265">
        <v>0.29614218649948981</v>
      </c>
      <c r="D95" s="265">
        <v>0.37908804581720112</v>
      </c>
      <c r="E95" s="265">
        <v>0.37657610632868488</v>
      </c>
      <c r="F95" s="265">
        <v>0.84433198482244243</v>
      </c>
      <c r="G95" s="265">
        <v>0.60112286970781159</v>
      </c>
      <c r="H95" s="265">
        <v>0.62194441332012473</v>
      </c>
      <c r="I95" s="265">
        <v>0.70957925484426321</v>
      </c>
      <c r="J95" s="265">
        <v>0.84506065802640196</v>
      </c>
      <c r="K95" s="265">
        <v>0.4085364339503193</v>
      </c>
      <c r="L95" s="265">
        <v>0.59579862709140974</v>
      </c>
      <c r="M95" s="265">
        <v>0.68814087174266003</v>
      </c>
      <c r="N95" s="265">
        <v>0.40258145416621299</v>
      </c>
      <c r="O95" s="265">
        <v>1.0125894580238639</v>
      </c>
      <c r="P95" s="265">
        <v>1.261664528140483</v>
      </c>
      <c r="Q95" s="265">
        <v>1.263621443570933</v>
      </c>
      <c r="R95" s="265">
        <v>0.39245048113211961</v>
      </c>
      <c r="S95" s="265">
        <v>0.41278744732050587</v>
      </c>
      <c r="T95" s="265">
        <v>1.2478233524793401</v>
      </c>
      <c r="U95" s="265">
        <v>0.95264214296692751</v>
      </c>
      <c r="V95" s="265">
        <v>0.82889914701274092</v>
      </c>
      <c r="W95" s="265">
        <v>1.562428391470156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</v>
      </c>
      <c r="D117" s="234">
        <f t="shared" si="17"/>
        <v>0.99999999999999989</v>
      </c>
      <c r="E117" s="234">
        <f t="shared" si="17"/>
        <v>0.99999999999999978</v>
      </c>
      <c r="F117" s="234">
        <f t="shared" si="17"/>
        <v>1.0000000000000002</v>
      </c>
      <c r="G117" s="234">
        <f t="shared" si="17"/>
        <v>0.99999999999999978</v>
      </c>
      <c r="H117" s="234">
        <f t="shared" si="17"/>
        <v>1.0000000000000002</v>
      </c>
      <c r="I117" s="234">
        <f t="shared" si="17"/>
        <v>0.99999999999999989</v>
      </c>
      <c r="J117" s="234">
        <f t="shared" si="17"/>
        <v>1.0000000000000002</v>
      </c>
      <c r="K117" s="234">
        <f t="shared" si="17"/>
        <v>1</v>
      </c>
      <c r="L117" s="234">
        <f t="shared" si="17"/>
        <v>1</v>
      </c>
      <c r="M117" s="234">
        <f t="shared" si="17"/>
        <v>1.0000000000000002</v>
      </c>
      <c r="N117" s="234">
        <f t="shared" si="17"/>
        <v>1.0000000000000002</v>
      </c>
      <c r="O117" s="234">
        <f t="shared" si="17"/>
        <v>0.99999999999999989</v>
      </c>
      <c r="P117" s="234">
        <f t="shared" si="17"/>
        <v>0.99999999999999944</v>
      </c>
      <c r="Q117" s="234">
        <f t="shared" si="17"/>
        <v>0.99999999999999989</v>
      </c>
      <c r="R117" s="234">
        <f t="shared" si="17"/>
        <v>0.99999999999999989</v>
      </c>
      <c r="S117" s="234">
        <f t="shared" si="17"/>
        <v>1</v>
      </c>
      <c r="T117" s="234">
        <f t="shared" si="17"/>
        <v>0.99999999999999978</v>
      </c>
      <c r="U117" s="234">
        <f t="shared" si="17"/>
        <v>1.0000000000000002</v>
      </c>
      <c r="V117" s="234">
        <f t="shared" si="17"/>
        <v>1</v>
      </c>
      <c r="W117" s="234">
        <f t="shared" si="17"/>
        <v>0.99999999999999989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2.0902615746311911E-3</v>
      </c>
      <c r="C118" s="268">
        <f t="shared" si="18"/>
        <v>1.8894139964156711E-3</v>
      </c>
      <c r="D118" s="268">
        <f t="shared" si="18"/>
        <v>2.0983191889604453E-3</v>
      </c>
      <c r="E118" s="268">
        <f t="shared" si="18"/>
        <v>2.167131344456911E-3</v>
      </c>
      <c r="F118" s="268">
        <f t="shared" si="18"/>
        <v>2.7246087175808926E-3</v>
      </c>
      <c r="G118" s="268">
        <f t="shared" si="18"/>
        <v>2.3277608594372487E-3</v>
      </c>
      <c r="H118" s="268">
        <f t="shared" si="18"/>
        <v>2.2180389245181377E-3</v>
      </c>
      <c r="I118" s="268">
        <f t="shared" si="18"/>
        <v>2.3149706343314862E-3</v>
      </c>
      <c r="J118" s="268">
        <f t="shared" si="18"/>
        <v>2.475292989384704E-3</v>
      </c>
      <c r="K118" s="268">
        <f t="shared" si="18"/>
        <v>2.3085896144100838E-3</v>
      </c>
      <c r="L118" s="268">
        <f t="shared" si="18"/>
        <v>2.2925082713695657E-3</v>
      </c>
      <c r="M118" s="268">
        <f t="shared" si="18"/>
        <v>2.5066949297409039E-3</v>
      </c>
      <c r="N118" s="268">
        <f t="shared" si="18"/>
        <v>2.6801585779264695E-3</v>
      </c>
      <c r="O118" s="268">
        <f t="shared" si="18"/>
        <v>2.8893654520947359E-3</v>
      </c>
      <c r="P118" s="268">
        <f t="shared" si="18"/>
        <v>3.0097468310711362E-3</v>
      </c>
      <c r="Q118" s="268">
        <f t="shared" si="18"/>
        <v>2.9920205878496853E-3</v>
      </c>
      <c r="R118" s="268">
        <f t="shared" si="18"/>
        <v>3.2786378842135527E-3</v>
      </c>
      <c r="S118" s="268">
        <f t="shared" si="18"/>
        <v>3.20902916265297E-3</v>
      </c>
      <c r="T118" s="268">
        <f t="shared" si="18"/>
        <v>2.9854162781031463E-3</v>
      </c>
      <c r="U118" s="268">
        <f t="shared" si="18"/>
        <v>3.1204781700322351E-3</v>
      </c>
      <c r="V118" s="268">
        <f t="shared" si="18"/>
        <v>3.2161302355766127E-3</v>
      </c>
      <c r="W118" s="268">
        <f t="shared" si="18"/>
        <v>3.06770196588942E-3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1.5444818130282223E-3</v>
      </c>
      <c r="C119" s="269">
        <f t="shared" si="19"/>
        <v>1.3960767351616559E-3</v>
      </c>
      <c r="D119" s="269">
        <f t="shared" si="19"/>
        <v>1.550435536207641E-3</v>
      </c>
      <c r="E119" s="269">
        <f t="shared" si="19"/>
        <v>1.6012804275692943E-3</v>
      </c>
      <c r="F119" s="269">
        <f t="shared" si="19"/>
        <v>2.0131971342698214E-3</v>
      </c>
      <c r="G119" s="269">
        <f t="shared" si="19"/>
        <v>1.7199686183362551E-3</v>
      </c>
      <c r="H119" s="269">
        <f t="shared" si="19"/>
        <v>1.6388957349088636E-3</v>
      </c>
      <c r="I119" s="269">
        <f t="shared" si="19"/>
        <v>1.7105179972751697E-3</v>
      </c>
      <c r="J119" s="269">
        <f t="shared" si="19"/>
        <v>1.8289792294036114E-3</v>
      </c>
      <c r="K119" s="269">
        <f t="shared" si="19"/>
        <v>1.7058030997059912E-3</v>
      </c>
      <c r="L119" s="269">
        <f t="shared" si="19"/>
        <v>1.693920691228224E-3</v>
      </c>
      <c r="M119" s="269">
        <f t="shared" si="19"/>
        <v>1.8521819358794764E-3</v>
      </c>
      <c r="N119" s="269">
        <f t="shared" si="19"/>
        <v>1.9803531911403906E-3</v>
      </c>
      <c r="O119" s="269">
        <f t="shared" si="19"/>
        <v>2.134934902939012E-3</v>
      </c>
      <c r="P119" s="269">
        <f t="shared" si="19"/>
        <v>2.2238839860168618E-3</v>
      </c>
      <c r="Q119" s="269">
        <f t="shared" si="19"/>
        <v>2.2107861706041291E-3</v>
      </c>
      <c r="R119" s="269">
        <f t="shared" si="19"/>
        <v>2.4225659817559558E-3</v>
      </c>
      <c r="S119" s="269">
        <f t="shared" si="19"/>
        <v>2.3711325124795403E-3</v>
      </c>
      <c r="T119" s="269">
        <f t="shared" si="19"/>
        <v>2.2059062855146606E-3</v>
      </c>
      <c r="U119" s="269">
        <f t="shared" si="19"/>
        <v>2.3057027120716896E-3</v>
      </c>
      <c r="V119" s="269">
        <f t="shared" si="19"/>
        <v>2.3763794529183166E-3</v>
      </c>
      <c r="W119" s="269">
        <f t="shared" si="19"/>
        <v>2.2667066895410526E-3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3.8612045325705571E-2</v>
      </c>
      <c r="C120" s="269">
        <f t="shared" si="20"/>
        <v>3.490191837904142E-2</v>
      </c>
      <c r="D120" s="269">
        <f t="shared" si="20"/>
        <v>3.8760888405191013E-2</v>
      </c>
      <c r="E120" s="269">
        <f t="shared" si="20"/>
        <v>4.0032010689232379E-2</v>
      </c>
      <c r="F120" s="269">
        <f t="shared" si="20"/>
        <v>5.0329928356745518E-2</v>
      </c>
      <c r="G120" s="269">
        <f t="shared" si="20"/>
        <v>4.299921545840639E-2</v>
      </c>
      <c r="H120" s="269">
        <f t="shared" si="20"/>
        <v>4.0972393372721606E-2</v>
      </c>
      <c r="I120" s="269">
        <f t="shared" si="20"/>
        <v>4.2762949931879242E-2</v>
      </c>
      <c r="J120" s="269">
        <f t="shared" si="20"/>
        <v>4.5724480735090299E-2</v>
      </c>
      <c r="K120" s="269">
        <f t="shared" si="20"/>
        <v>4.2645077492649786E-2</v>
      </c>
      <c r="L120" s="269">
        <f t="shared" si="20"/>
        <v>4.2348017280705613E-2</v>
      </c>
      <c r="M120" s="269">
        <f t="shared" si="20"/>
        <v>4.6304548396986916E-2</v>
      </c>
      <c r="N120" s="269">
        <f t="shared" si="20"/>
        <v>4.9508829778509761E-2</v>
      </c>
      <c r="O120" s="269">
        <f t="shared" si="20"/>
        <v>5.3373372573475311E-2</v>
      </c>
      <c r="P120" s="269">
        <f t="shared" si="20"/>
        <v>5.5597099650421519E-2</v>
      </c>
      <c r="Q120" s="269">
        <f t="shared" si="20"/>
        <v>5.5269654265103281E-2</v>
      </c>
      <c r="R120" s="269">
        <f t="shared" si="20"/>
        <v>6.0564149543898937E-2</v>
      </c>
      <c r="S120" s="269">
        <f t="shared" si="20"/>
        <v>5.9278312811988532E-2</v>
      </c>
      <c r="T120" s="269">
        <f t="shared" si="20"/>
        <v>5.514765713786654E-2</v>
      </c>
      <c r="U120" s="269">
        <f t="shared" si="20"/>
        <v>5.7642567801792263E-2</v>
      </c>
      <c r="V120" s="269">
        <f t="shared" si="20"/>
        <v>5.9409486322957943E-2</v>
      </c>
      <c r="W120" s="269">
        <f t="shared" si="20"/>
        <v>5.6667667238526315E-2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9.6530113314263939E-4</v>
      </c>
      <c r="C121" s="269">
        <f t="shared" si="21"/>
        <v>8.725479594760354E-4</v>
      </c>
      <c r="D121" s="269">
        <f t="shared" si="21"/>
        <v>9.6902221012977593E-4</v>
      </c>
      <c r="E121" s="269">
        <f t="shared" si="21"/>
        <v>1.0008002672308087E-3</v>
      </c>
      <c r="F121" s="269">
        <f t="shared" si="21"/>
        <v>1.2582482089186387E-3</v>
      </c>
      <c r="G121" s="269">
        <f t="shared" si="21"/>
        <v>1.07498038646016E-3</v>
      </c>
      <c r="H121" s="269">
        <f t="shared" si="21"/>
        <v>1.0243098343180402E-3</v>
      </c>
      <c r="I121" s="269">
        <f t="shared" si="21"/>
        <v>1.0690737482969815E-3</v>
      </c>
      <c r="J121" s="269">
        <f t="shared" si="21"/>
        <v>1.1431120183772582E-3</v>
      </c>
      <c r="K121" s="269">
        <f t="shared" si="21"/>
        <v>1.0661269373162449E-3</v>
      </c>
      <c r="L121" s="269">
        <f t="shared" si="21"/>
        <v>1.0587004320176405E-3</v>
      </c>
      <c r="M121" s="269">
        <f t="shared" si="21"/>
        <v>1.1576137099246736E-3</v>
      </c>
      <c r="N121" s="269">
        <f t="shared" si="21"/>
        <v>1.2377207444627442E-3</v>
      </c>
      <c r="O121" s="269">
        <f t="shared" si="21"/>
        <v>1.3343343143368831E-3</v>
      </c>
      <c r="P121" s="269">
        <f t="shared" si="21"/>
        <v>1.389927491260539E-3</v>
      </c>
      <c r="Q121" s="269">
        <f t="shared" si="21"/>
        <v>1.3817413566275818E-3</v>
      </c>
      <c r="R121" s="269">
        <f t="shared" si="21"/>
        <v>1.5141037385974733E-3</v>
      </c>
      <c r="S121" s="269">
        <f t="shared" si="21"/>
        <v>1.4819578202997141E-3</v>
      </c>
      <c r="T121" s="269">
        <f t="shared" si="21"/>
        <v>1.3786914284466632E-3</v>
      </c>
      <c r="U121" s="269">
        <f t="shared" si="21"/>
        <v>1.4410641950448064E-3</v>
      </c>
      <c r="V121" s="269">
        <f t="shared" si="21"/>
        <v>1.4852371580739493E-3</v>
      </c>
      <c r="W121" s="269">
        <f t="shared" si="21"/>
        <v>1.4166916809631577E-3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2.8631317220273547E-3</v>
      </c>
      <c r="C122" s="270">
        <f t="shared" si="22"/>
        <v>3.2358073368544864E-3</v>
      </c>
      <c r="D122" s="270">
        <f t="shared" si="22"/>
        <v>2.7120515779898938E-3</v>
      </c>
      <c r="E122" s="270">
        <f t="shared" si="22"/>
        <v>2.9123276294084313E-3</v>
      </c>
      <c r="F122" s="270">
        <f t="shared" si="22"/>
        <v>2.4991463562991311E-3</v>
      </c>
      <c r="G122" s="270">
        <f t="shared" si="22"/>
        <v>2.6748718778706183E-3</v>
      </c>
      <c r="H122" s="270">
        <f t="shared" si="22"/>
        <v>2.7783945563382754E-3</v>
      </c>
      <c r="I122" s="270">
        <f t="shared" si="22"/>
        <v>2.6208473705212065E-3</v>
      </c>
      <c r="J122" s="270">
        <f t="shared" si="22"/>
        <v>2.7046282754292516E-3</v>
      </c>
      <c r="K122" s="270">
        <f t="shared" si="22"/>
        <v>3.0600116295856649E-3</v>
      </c>
      <c r="L122" s="270">
        <f t="shared" si="22"/>
        <v>2.9088118525727163E-3</v>
      </c>
      <c r="M122" s="270">
        <f t="shared" si="22"/>
        <v>2.8196604632371534E-3</v>
      </c>
      <c r="N122" s="270">
        <f t="shared" si="22"/>
        <v>2.4741267857089754E-3</v>
      </c>
      <c r="O122" s="270">
        <f t="shared" si="22"/>
        <v>2.2161075644705351E-3</v>
      </c>
      <c r="P122" s="270">
        <f t="shared" si="22"/>
        <v>2.2717108744274113E-3</v>
      </c>
      <c r="Q122" s="270">
        <f t="shared" si="22"/>
        <v>2.2937153042003658E-3</v>
      </c>
      <c r="R122" s="270">
        <f t="shared" si="22"/>
        <v>2.3385577302009789E-3</v>
      </c>
      <c r="S122" s="270">
        <f t="shared" si="22"/>
        <v>2.3372648360786919E-3</v>
      </c>
      <c r="T122" s="270">
        <f t="shared" si="22"/>
        <v>2.3459535569217986E-3</v>
      </c>
      <c r="U122" s="270">
        <f t="shared" si="22"/>
        <v>2.3906453914248715E-3</v>
      </c>
      <c r="V122" s="270">
        <f t="shared" si="22"/>
        <v>2.368860807144357E-3</v>
      </c>
      <c r="W122" s="270">
        <f t="shared" si="22"/>
        <v>2.3222789911315502E-3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0.243226781404387</v>
      </c>
      <c r="C123" s="271">
        <f t="shared" si="23"/>
        <v>0.2293322022698267</v>
      </c>
      <c r="D123" s="271">
        <f t="shared" si="23"/>
        <v>0.24008073928579562</v>
      </c>
      <c r="E123" s="271">
        <f t="shared" si="23"/>
        <v>0.21650998236451177</v>
      </c>
      <c r="F123" s="271">
        <f t="shared" si="23"/>
        <v>0.17226140717259472</v>
      </c>
      <c r="G123" s="271">
        <f t="shared" si="23"/>
        <v>0.20853660811772051</v>
      </c>
      <c r="H123" s="271">
        <f t="shared" si="23"/>
        <v>0.22256970025226996</v>
      </c>
      <c r="I123" s="271">
        <f t="shared" si="23"/>
        <v>0.2164364977227197</v>
      </c>
      <c r="J123" s="271">
        <f t="shared" si="23"/>
        <v>0.19381002715175777</v>
      </c>
      <c r="K123" s="271">
        <f t="shared" si="23"/>
        <v>0.21032941230919405</v>
      </c>
      <c r="L123" s="271">
        <f t="shared" si="23"/>
        <v>0.21941039098394671</v>
      </c>
      <c r="M123" s="271">
        <f t="shared" si="23"/>
        <v>0.20853452205025408</v>
      </c>
      <c r="N123" s="271">
        <f t="shared" si="23"/>
        <v>0.19870406028493909</v>
      </c>
      <c r="O123" s="271">
        <f t="shared" si="23"/>
        <v>0.18193347907026702</v>
      </c>
      <c r="P123" s="271">
        <f t="shared" si="23"/>
        <v>0.18543350999757716</v>
      </c>
      <c r="Q123" s="271">
        <f t="shared" si="23"/>
        <v>0.18256558107227469</v>
      </c>
      <c r="R123" s="271">
        <f t="shared" si="23"/>
        <v>0.14455496260812675</v>
      </c>
      <c r="S123" s="271">
        <f t="shared" si="23"/>
        <v>0.15345312195255273</v>
      </c>
      <c r="T123" s="271">
        <f t="shared" si="23"/>
        <v>0.18808177049690303</v>
      </c>
      <c r="U123" s="271">
        <f t="shared" si="23"/>
        <v>0.17303375524276432</v>
      </c>
      <c r="V123" s="271">
        <f t="shared" si="23"/>
        <v>0.16276002333701584</v>
      </c>
      <c r="W123" s="271">
        <f t="shared" si="23"/>
        <v>0.1772408668131801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0.28677388909538176</v>
      </c>
      <c r="C124" s="271">
        <f t="shared" si="24"/>
        <v>0.25921856213568489</v>
      </c>
      <c r="D124" s="271">
        <f t="shared" si="24"/>
        <v>0.28787935523707209</v>
      </c>
      <c r="E124" s="271">
        <f t="shared" si="24"/>
        <v>0.29732005380238885</v>
      </c>
      <c r="F124" s="271">
        <f t="shared" si="24"/>
        <v>0.3738032826545718</v>
      </c>
      <c r="G124" s="271">
        <f t="shared" si="24"/>
        <v>0.31935765487274487</v>
      </c>
      <c r="H124" s="271">
        <f t="shared" si="24"/>
        <v>0.30430433026605064</v>
      </c>
      <c r="I124" s="271">
        <f t="shared" si="24"/>
        <v>0.31760289717136381</v>
      </c>
      <c r="J124" s="271">
        <f t="shared" si="24"/>
        <v>0.33959835736904465</v>
      </c>
      <c r="K124" s="271">
        <f t="shared" si="24"/>
        <v>0.31672745176229905</v>
      </c>
      <c r="L124" s="271">
        <f t="shared" si="24"/>
        <v>0.31452116842361205</v>
      </c>
      <c r="M124" s="271">
        <f t="shared" si="24"/>
        <v>0.343906553372063</v>
      </c>
      <c r="N124" s="271">
        <f t="shared" si="24"/>
        <v>0.36770493612500843</v>
      </c>
      <c r="O124" s="271">
        <f t="shared" si="24"/>
        <v>0.39640711850201915</v>
      </c>
      <c r="P124" s="271">
        <f t="shared" si="24"/>
        <v>0.41292286784301635</v>
      </c>
      <c r="Q124" s="271">
        <f t="shared" si="24"/>
        <v>0.41049091206802563</v>
      </c>
      <c r="R124" s="271">
        <f t="shared" si="24"/>
        <v>0.44981343407093444</v>
      </c>
      <c r="S124" s="271">
        <f t="shared" si="24"/>
        <v>0.44026345045206211</v>
      </c>
      <c r="T124" s="271">
        <f t="shared" si="24"/>
        <v>0.40958483236307763</v>
      </c>
      <c r="U124" s="271">
        <f t="shared" si="24"/>
        <v>0.42811467785570179</v>
      </c>
      <c r="V124" s="271">
        <f t="shared" si="24"/>
        <v>0.44123768368859972</v>
      </c>
      <c r="W124" s="271">
        <f t="shared" si="24"/>
        <v>0.42087403510676846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0.22160072606422743</v>
      </c>
      <c r="C125" s="271">
        <f t="shared" si="25"/>
        <v>0.25042984125278622</v>
      </c>
      <c r="D125" s="271">
        <f t="shared" si="25"/>
        <v>0.21832300427814369</v>
      </c>
      <c r="E125" s="271">
        <f t="shared" si="25"/>
        <v>0.23409426065330657</v>
      </c>
      <c r="F125" s="271">
        <f t="shared" si="25"/>
        <v>0.2109446327328264</v>
      </c>
      <c r="G125" s="271">
        <f t="shared" si="25"/>
        <v>0.22662981939026036</v>
      </c>
      <c r="H125" s="271">
        <f t="shared" si="25"/>
        <v>0.22920345575721879</v>
      </c>
      <c r="I125" s="271">
        <f t="shared" si="25"/>
        <v>0.2197717862190092</v>
      </c>
      <c r="J125" s="271">
        <f t="shared" si="25"/>
        <v>0.22760288408399826</v>
      </c>
      <c r="K125" s="271">
        <f t="shared" si="25"/>
        <v>0.23269794785939088</v>
      </c>
      <c r="L125" s="271">
        <f t="shared" si="25"/>
        <v>0.22119999226747855</v>
      </c>
      <c r="M125" s="271">
        <f t="shared" si="25"/>
        <v>0.2144204934098197</v>
      </c>
      <c r="N125" s="271">
        <f t="shared" si="25"/>
        <v>0.20313427895526565</v>
      </c>
      <c r="O125" s="271">
        <f t="shared" si="25"/>
        <v>0.19538102164436863</v>
      </c>
      <c r="P125" s="271">
        <f t="shared" si="25"/>
        <v>0.18097995240272322</v>
      </c>
      <c r="Q125" s="271">
        <f t="shared" si="25"/>
        <v>0.17442510319262211</v>
      </c>
      <c r="R125" s="271">
        <f t="shared" si="25"/>
        <v>0.17783513615017399</v>
      </c>
      <c r="S125" s="271">
        <f t="shared" si="25"/>
        <v>0.17773681828557944</v>
      </c>
      <c r="T125" s="271">
        <f t="shared" si="25"/>
        <v>0.17839755025475415</v>
      </c>
      <c r="U125" s="271">
        <f t="shared" si="25"/>
        <v>0.18179613151320032</v>
      </c>
      <c r="V125" s="271">
        <f t="shared" si="25"/>
        <v>0.18013952733299582</v>
      </c>
      <c r="W125" s="271">
        <f t="shared" si="25"/>
        <v>0.17659722282377677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0.19873667057002775</v>
      </c>
      <c r="C126" s="272">
        <f t="shared" si="26"/>
        <v>0.23722447472358049</v>
      </c>
      <c r="D126" s="272">
        <f t="shared" si="26"/>
        <v>0.19463296732047042</v>
      </c>
      <c r="E126" s="272">
        <f t="shared" si="26"/>
        <v>0.21272882176225716</v>
      </c>
      <c r="F126" s="272">
        <f t="shared" si="26"/>
        <v>0.1641262273014141</v>
      </c>
      <c r="G126" s="272">
        <f t="shared" si="26"/>
        <v>0.1982594199969073</v>
      </c>
      <c r="H126" s="272">
        <f t="shared" si="26"/>
        <v>0.20494818108815416</v>
      </c>
      <c r="I126" s="272">
        <f t="shared" si="26"/>
        <v>0.18994708459295931</v>
      </c>
      <c r="J126" s="272">
        <f t="shared" si="26"/>
        <v>0.19618798284463376</v>
      </c>
      <c r="K126" s="272">
        <f t="shared" si="26"/>
        <v>0.20819751242849624</v>
      </c>
      <c r="L126" s="272">
        <f t="shared" si="26"/>
        <v>0.19360080365979612</v>
      </c>
      <c r="M126" s="272">
        <f t="shared" si="26"/>
        <v>0.17774787431362321</v>
      </c>
      <c r="N126" s="272">
        <f t="shared" si="26"/>
        <v>0.151974812546426</v>
      </c>
      <c r="O126" s="272">
        <f t="shared" si="26"/>
        <v>0.12457059455848386</v>
      </c>
      <c r="P126" s="272">
        <f t="shared" si="26"/>
        <v>8.9040285570587019E-2</v>
      </c>
      <c r="Q126" s="272">
        <f t="shared" si="26"/>
        <v>7.8602307895401083E-2</v>
      </c>
      <c r="R126" s="272">
        <f t="shared" si="26"/>
        <v>6.4938218346729693E-2</v>
      </c>
      <c r="S126" s="272">
        <f t="shared" si="26"/>
        <v>7.0281358150766582E-2</v>
      </c>
      <c r="T126" s="272">
        <f t="shared" si="26"/>
        <v>8.8059186562921984E-2</v>
      </c>
      <c r="U126" s="272">
        <f t="shared" si="26"/>
        <v>8.6507219006955322E-2</v>
      </c>
      <c r="V126" s="272">
        <f t="shared" si="26"/>
        <v>7.4366841730515318E-2</v>
      </c>
      <c r="W126" s="272">
        <f t="shared" si="26"/>
        <v>7.7479696570858625E-2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2.2864055494199644E-2</v>
      </c>
      <c r="C127" s="272">
        <f t="shared" si="27"/>
        <v>1.3205366529205757E-2</v>
      </c>
      <c r="D127" s="272">
        <f t="shared" si="27"/>
        <v>2.3690036957673272E-2</v>
      </c>
      <c r="E127" s="272">
        <f t="shared" si="27"/>
        <v>2.1365438891049419E-2</v>
      </c>
      <c r="F127" s="272">
        <f t="shared" si="27"/>
        <v>4.6818405431412295E-2</v>
      </c>
      <c r="G127" s="272">
        <f t="shared" si="27"/>
        <v>2.8370399393353028E-2</v>
      </c>
      <c r="H127" s="272">
        <f t="shared" si="27"/>
        <v>2.425527466906462E-2</v>
      </c>
      <c r="I127" s="272">
        <f t="shared" si="27"/>
        <v>2.9824701626049853E-2</v>
      </c>
      <c r="J127" s="272">
        <f t="shared" si="27"/>
        <v>3.1414901239364419E-2</v>
      </c>
      <c r="K127" s="272">
        <f t="shared" si="27"/>
        <v>2.450043543089464E-2</v>
      </c>
      <c r="L127" s="272">
        <f t="shared" si="27"/>
        <v>2.7599188607682443E-2</v>
      </c>
      <c r="M127" s="272">
        <f t="shared" si="27"/>
        <v>3.6672619096196499E-2</v>
      </c>
      <c r="N127" s="272">
        <f t="shared" si="27"/>
        <v>5.1159466408839657E-2</v>
      </c>
      <c r="O127" s="272">
        <f t="shared" si="27"/>
        <v>7.0810427085884781E-2</v>
      </c>
      <c r="P127" s="272">
        <f t="shared" si="27"/>
        <v>9.1939666832136155E-2</v>
      </c>
      <c r="Q127" s="272">
        <f t="shared" si="27"/>
        <v>9.5822795297221014E-2</v>
      </c>
      <c r="R127" s="272">
        <f t="shared" si="27"/>
        <v>0.11289691780344432</v>
      </c>
      <c r="S127" s="272">
        <f t="shared" si="27"/>
        <v>0.10745546013481284</v>
      </c>
      <c r="T127" s="272">
        <f t="shared" si="27"/>
        <v>9.0338363691832138E-2</v>
      </c>
      <c r="U127" s="272">
        <f t="shared" si="27"/>
        <v>9.5288912506244966E-2</v>
      </c>
      <c r="V127" s="272">
        <f t="shared" si="27"/>
        <v>0.10577268560248049</v>
      </c>
      <c r="W127" s="272">
        <f t="shared" si="27"/>
        <v>9.9117526252918156E-2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0.20232338186746887</v>
      </c>
      <c r="C128" s="271">
        <f t="shared" si="28"/>
        <v>0.21872362993475294</v>
      </c>
      <c r="D128" s="271">
        <f t="shared" si="28"/>
        <v>0.20762618428050969</v>
      </c>
      <c r="E128" s="271">
        <f t="shared" si="28"/>
        <v>0.20436215282189482</v>
      </c>
      <c r="F128" s="271">
        <f t="shared" si="28"/>
        <v>0.18416554866619322</v>
      </c>
      <c r="G128" s="271">
        <f t="shared" si="28"/>
        <v>0.19467912041876331</v>
      </c>
      <c r="H128" s="271">
        <f t="shared" si="28"/>
        <v>0.19529048130165591</v>
      </c>
      <c r="I128" s="271">
        <f t="shared" si="28"/>
        <v>0.19571045920460314</v>
      </c>
      <c r="J128" s="271">
        <f t="shared" si="28"/>
        <v>0.18511223814751454</v>
      </c>
      <c r="K128" s="271">
        <f t="shared" si="28"/>
        <v>0.18945957929544824</v>
      </c>
      <c r="L128" s="271">
        <f t="shared" si="28"/>
        <v>0.19456648979706889</v>
      </c>
      <c r="M128" s="271">
        <f t="shared" si="28"/>
        <v>0.17849773173209432</v>
      </c>
      <c r="N128" s="271">
        <f t="shared" si="28"/>
        <v>0.17257553555703878</v>
      </c>
      <c r="O128" s="271">
        <f t="shared" si="28"/>
        <v>0.16433026597602865</v>
      </c>
      <c r="P128" s="271">
        <f t="shared" si="28"/>
        <v>0.1561713009234853</v>
      </c>
      <c r="Q128" s="271">
        <f t="shared" si="28"/>
        <v>0.16837048598269247</v>
      </c>
      <c r="R128" s="271">
        <f t="shared" si="28"/>
        <v>0.15767845229209784</v>
      </c>
      <c r="S128" s="271">
        <f t="shared" si="28"/>
        <v>0.1598689121663063</v>
      </c>
      <c r="T128" s="271">
        <f t="shared" si="28"/>
        <v>0.15987222219841227</v>
      </c>
      <c r="U128" s="271">
        <f t="shared" si="28"/>
        <v>0.15015497711796802</v>
      </c>
      <c r="V128" s="271">
        <f t="shared" si="28"/>
        <v>0.14700667166471748</v>
      </c>
      <c r="W128" s="271">
        <f t="shared" si="28"/>
        <v>0.15954682869022302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0.11156281986384206</v>
      </c>
      <c r="C129" s="272">
        <f t="shared" si="29"/>
        <v>0.13339615164793131</v>
      </c>
      <c r="D129" s="272">
        <f t="shared" si="29"/>
        <v>0.10944607994019744</v>
      </c>
      <c r="E129" s="272">
        <f t="shared" si="29"/>
        <v>0.11962174729546601</v>
      </c>
      <c r="F129" s="272">
        <f t="shared" si="29"/>
        <v>9.2291518959051147E-2</v>
      </c>
      <c r="G129" s="272">
        <f t="shared" si="29"/>
        <v>0.11129665519036445</v>
      </c>
      <c r="H129" s="272">
        <f t="shared" si="29"/>
        <v>0.11524653464301896</v>
      </c>
      <c r="I129" s="272">
        <f t="shared" si="29"/>
        <v>0.10681111268544072</v>
      </c>
      <c r="J129" s="272">
        <f t="shared" si="29"/>
        <v>0.1103204968270633</v>
      </c>
      <c r="K129" s="272">
        <f t="shared" si="29"/>
        <v>0.11707369980688208</v>
      </c>
      <c r="L129" s="272">
        <f t="shared" si="29"/>
        <v>0.10886567330059906</v>
      </c>
      <c r="M129" s="272">
        <f t="shared" si="29"/>
        <v>9.995124838896155E-2</v>
      </c>
      <c r="N129" s="272">
        <f t="shared" si="29"/>
        <v>8.5458531058953235E-2</v>
      </c>
      <c r="O129" s="272">
        <f t="shared" si="29"/>
        <v>7.004858137828858E-2</v>
      </c>
      <c r="P129" s="272">
        <f t="shared" si="29"/>
        <v>5.006916529413432E-2</v>
      </c>
      <c r="Q129" s="272">
        <f t="shared" si="29"/>
        <v>4.4199677946847468E-2</v>
      </c>
      <c r="R129" s="272">
        <f t="shared" si="29"/>
        <v>3.6516082214622179E-2</v>
      </c>
      <c r="S129" s="272">
        <f t="shared" si="29"/>
        <v>3.9520638504212141E-2</v>
      </c>
      <c r="T129" s="272">
        <f t="shared" si="29"/>
        <v>4.9517473348517749E-2</v>
      </c>
      <c r="U129" s="272">
        <f t="shared" si="29"/>
        <v>4.8644770396220637E-2</v>
      </c>
      <c r="V129" s="272">
        <f t="shared" si="29"/>
        <v>4.1817989095015738E-2</v>
      </c>
      <c r="W129" s="272">
        <f t="shared" si="29"/>
        <v>4.3568410744486315E-2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7.7858361037453513E-2</v>
      </c>
      <c r="C130" s="272">
        <f t="shared" si="30"/>
        <v>7.7901831847308867E-2</v>
      </c>
      <c r="D130" s="272">
        <f t="shared" si="30"/>
        <v>8.4858714267752627E-2</v>
      </c>
      <c r="E130" s="272">
        <f t="shared" si="30"/>
        <v>7.2726184271830183E-2</v>
      </c>
      <c r="F130" s="272">
        <f t="shared" si="30"/>
        <v>6.5547087185210948E-2</v>
      </c>
      <c r="G130" s="272">
        <f t="shared" si="30"/>
        <v>6.7367247407004838E-2</v>
      </c>
      <c r="H130" s="272">
        <f t="shared" si="30"/>
        <v>6.6404711913626277E-2</v>
      </c>
      <c r="I130" s="272">
        <f t="shared" si="30"/>
        <v>7.2128309611614427E-2</v>
      </c>
      <c r="J130" s="272">
        <f t="shared" si="30"/>
        <v>5.7126502796415894E-2</v>
      </c>
      <c r="K130" s="272">
        <f t="shared" si="30"/>
        <v>5.8608785856097474E-2</v>
      </c>
      <c r="L130" s="272">
        <f t="shared" si="30"/>
        <v>7.0181230867035205E-2</v>
      </c>
      <c r="M130" s="272">
        <f t="shared" si="30"/>
        <v>5.7924723029474996E-2</v>
      </c>
      <c r="N130" s="272">
        <f t="shared" si="30"/>
        <v>5.8348995011489067E-2</v>
      </c>
      <c r="O130" s="272">
        <f t="shared" si="30"/>
        <v>5.4463539860313694E-2</v>
      </c>
      <c r="P130" s="272">
        <f t="shared" si="30"/>
        <v>5.4402589225082669E-2</v>
      </c>
      <c r="Q130" s="272">
        <f t="shared" si="30"/>
        <v>7.0287699441375071E-2</v>
      </c>
      <c r="R130" s="272">
        <f t="shared" si="30"/>
        <v>5.7678134795932416E-2</v>
      </c>
      <c r="S130" s="272">
        <f t="shared" si="30"/>
        <v>5.9923880806996822E-2</v>
      </c>
      <c r="T130" s="272">
        <f t="shared" si="30"/>
        <v>5.9555647801389798E-2</v>
      </c>
      <c r="U130" s="272">
        <f t="shared" si="30"/>
        <v>4.792731128964297E-2</v>
      </c>
      <c r="V130" s="272">
        <f t="shared" si="30"/>
        <v>4.571054809273277E-2</v>
      </c>
      <c r="W130" s="272">
        <f t="shared" si="30"/>
        <v>6.024261505942597E-2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1.2902200966173311E-2</v>
      </c>
      <c r="C131" s="273">
        <f t="shared" si="31"/>
        <v>7.4256464395127944E-3</v>
      </c>
      <c r="D131" s="273">
        <f t="shared" si="31"/>
        <v>1.3321390072559646E-2</v>
      </c>
      <c r="E131" s="273">
        <f t="shared" si="31"/>
        <v>1.2014221254598638E-2</v>
      </c>
      <c r="F131" s="273">
        <f t="shared" si="31"/>
        <v>2.6326942521931129E-2</v>
      </c>
      <c r="G131" s="273">
        <f t="shared" si="31"/>
        <v>1.6015217821394024E-2</v>
      </c>
      <c r="H131" s="273">
        <f t="shared" si="31"/>
        <v>1.3639234745010692E-2</v>
      </c>
      <c r="I131" s="273">
        <f t="shared" si="31"/>
        <v>1.6771036907547981E-2</v>
      </c>
      <c r="J131" s="273">
        <f t="shared" si="31"/>
        <v>1.7665238524035336E-2</v>
      </c>
      <c r="K131" s="273">
        <f t="shared" si="31"/>
        <v>1.3777093632468693E-2</v>
      </c>
      <c r="L131" s="273">
        <f t="shared" si="31"/>
        <v>1.5519585629434654E-2</v>
      </c>
      <c r="M131" s="273">
        <f t="shared" si="31"/>
        <v>2.0621760313657797E-2</v>
      </c>
      <c r="N131" s="273">
        <f t="shared" si="31"/>
        <v>2.8768009486596448E-2</v>
      </c>
      <c r="O131" s="273">
        <f t="shared" si="31"/>
        <v>3.9818144737426377E-2</v>
      </c>
      <c r="P131" s="273">
        <f t="shared" si="31"/>
        <v>5.1699546404268319E-2</v>
      </c>
      <c r="Q131" s="273">
        <f t="shared" si="31"/>
        <v>5.3883108594469944E-2</v>
      </c>
      <c r="R131" s="273">
        <f t="shared" si="31"/>
        <v>6.3484235281543247E-2</v>
      </c>
      <c r="S131" s="273">
        <f t="shared" si="31"/>
        <v>6.0424392855097327E-2</v>
      </c>
      <c r="T131" s="273">
        <f t="shared" si="31"/>
        <v>5.0799101048504727E-2</v>
      </c>
      <c r="U131" s="273">
        <f t="shared" si="31"/>
        <v>5.358289543210442E-2</v>
      </c>
      <c r="V131" s="273">
        <f t="shared" si="31"/>
        <v>5.9478134476968987E-2</v>
      </c>
      <c r="W131" s="273">
        <f t="shared" si="31"/>
        <v>5.5735802886310734E-2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0</v>
      </c>
      <c r="C136" s="274">
        <f t="shared" si="32"/>
        <v>0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</v>
      </c>
      <c r="C137" s="275">
        <f>IF(C$6=0,0,C$6/ISI!C$8*1000)</f>
        <v>0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</v>
      </c>
      <c r="C138" s="276">
        <f>IF(C$7=0,0,C$7/ISI!C$8*1000)</f>
        <v>0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0</v>
      </c>
      <c r="C139" s="276">
        <f>IF(C$8=0,0,C$8/ISI!C$8*1000)</f>
        <v>0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</v>
      </c>
      <c r="C140" s="276">
        <f>IF(C$9=0,0,C$9/ISI!C$8*1000)</f>
        <v>0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</v>
      </c>
      <c r="C141" s="277">
        <f>IF(C$10=0,0,C$10/ISI!C$8*1000)</f>
        <v>0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0</v>
      </c>
      <c r="C142" s="278">
        <f>IF(C$16=0,0,C$16/ISI!C$8*1000)</f>
        <v>0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0</v>
      </c>
      <c r="C143" s="278">
        <f>IF(C$22=0,0,C$22/ISI!C$8*1000)</f>
        <v>0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0</v>
      </c>
      <c r="C144" s="278">
        <f>IF(C$28=0,0,C$28/ISI!C$8*1000)</f>
        <v>0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0</v>
      </c>
      <c r="C145" s="279">
        <f>IF(C$35=0,0,C$35/ISI!C$8*1000)</f>
        <v>0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714.37458769143427</v>
      </c>
      <c r="C147" s="274">
        <f t="shared" si="33"/>
        <v>687.68640043564437</v>
      </c>
      <c r="D147" s="274">
        <f t="shared" si="33"/>
        <v>840.65740223715181</v>
      </c>
      <c r="E147" s="274">
        <f t="shared" si="33"/>
        <v>757.61858369699189</v>
      </c>
      <c r="F147" s="274">
        <f t="shared" si="33"/>
        <v>372.46412189560607</v>
      </c>
      <c r="G147" s="274">
        <f t="shared" si="33"/>
        <v>515.8598671491203</v>
      </c>
      <c r="H147" s="274">
        <f t="shared" si="33"/>
        <v>566.34278977978124</v>
      </c>
      <c r="I147" s="274">
        <f t="shared" si="33"/>
        <v>564.42419705710415</v>
      </c>
      <c r="J147" s="274">
        <f t="shared" si="33"/>
        <v>536.83034924907861</v>
      </c>
      <c r="K147" s="274">
        <f t="shared" si="33"/>
        <v>694.4894469091588</v>
      </c>
      <c r="L147" s="274">
        <f t="shared" si="33"/>
        <v>405.79368722456127</v>
      </c>
      <c r="M147" s="274">
        <f t="shared" si="33"/>
        <v>349.37649157651987</v>
      </c>
      <c r="N147" s="274">
        <f t="shared" si="33"/>
        <v>304.2188493027777</v>
      </c>
      <c r="O147" s="274">
        <f t="shared" si="33"/>
        <v>188.26141942954851</v>
      </c>
      <c r="P147" s="274">
        <f t="shared" si="33"/>
        <v>145.8117486870168</v>
      </c>
      <c r="Q147" s="274">
        <f t="shared" si="33"/>
        <v>192.94379641165017</v>
      </c>
      <c r="R147" s="274">
        <f t="shared" si="33"/>
        <v>205.61640664201474</v>
      </c>
      <c r="S147" s="274">
        <f t="shared" si="33"/>
        <v>227.07230631010935</v>
      </c>
      <c r="T147" s="274">
        <f t="shared" si="33"/>
        <v>180.88148467559083</v>
      </c>
      <c r="U147" s="274">
        <f t="shared" si="33"/>
        <v>257.19852162596277</v>
      </c>
      <c r="V147" s="274">
        <f t="shared" si="33"/>
        <v>307.82584507527355</v>
      </c>
      <c r="W147" s="274">
        <f t="shared" si="33"/>
        <v>151.4105782697869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1.493229750544405</v>
      </c>
      <c r="C148" s="275">
        <f>IF(C$55=0,0,C$55/ISI!C$9*1000)</f>
        <v>1.299324310127818</v>
      </c>
      <c r="D148" s="275">
        <f>IF(D$55=0,0,D$55/ISI!D$9*1000)</f>
        <v>1.7639675584558556</v>
      </c>
      <c r="E148" s="275">
        <f>IF(E$55=0,0,E$55/ISI!E$9*1000)</f>
        <v>1.6418589798728032</v>
      </c>
      <c r="F148" s="275">
        <f>IF(F$55=0,0,F$55/ISI!F$9*1000)</f>
        <v>1.0148189935028804</v>
      </c>
      <c r="G148" s="275">
        <f>IF(G$55=0,0,G$55/ISI!G$9*1000)</f>
        <v>1.2007984077042215</v>
      </c>
      <c r="H148" s="275">
        <f>IF(H$55=0,0,H$55/ISI!H$9*1000)</f>
        <v>1.2561703523517473</v>
      </c>
      <c r="I148" s="275">
        <f>IF(I$55=0,0,I$55/ISI!I$9*1000)</f>
        <v>1.3066254414933243</v>
      </c>
      <c r="J148" s="275">
        <f>IF(J$55=0,0,J$55/ISI!J$9*1000)</f>
        <v>1.3288123999851857</v>
      </c>
      <c r="K148" s="275">
        <f>IF(K$55=0,0,K$55/ISI!K$9*1000)</f>
        <v>1.6032911244518873</v>
      </c>
      <c r="L148" s="275">
        <f>IF(L$55=0,0,L$55/ISI!L$9*1000)</f>
        <v>0.93028538443186115</v>
      </c>
      <c r="M148" s="275">
        <f>IF(M$55=0,0,M$55/ISI!M$9*1000)</f>
        <v>0.87578028000552766</v>
      </c>
      <c r="N148" s="275">
        <f>IF(N$55=0,0,N$55/ISI!N$9*1000)</f>
        <v>0.81535475852575923</v>
      </c>
      <c r="O148" s="275">
        <f>IF(O$55=0,0,O$55/ISI!O$9*1000)</f>
        <v>0.54395604126205432</v>
      </c>
      <c r="P148" s="275">
        <f>IF(P$55=0,0,P$55/ISI!P$9*1000)</f>
        <v>0.43885644854368994</v>
      </c>
      <c r="Q148" s="275">
        <f>IF(Q$55=0,0,Q$55/ISI!Q$9*1000)</f>
        <v>0.57729181116153561</v>
      </c>
      <c r="R148" s="275">
        <f>IF(R$55=0,0,R$55/ISI!R$9*1000)</f>
        <v>0.67414174043236885</v>
      </c>
      <c r="S148" s="275">
        <f>IF(S$55=0,0,S$55/ISI!S$9*1000)</f>
        <v>0.72868165298000898</v>
      </c>
      <c r="T148" s="275">
        <f>IF(T$55=0,0,T$55/ISI!T$9*1000)</f>
        <v>0.54000652875797372</v>
      </c>
      <c r="U148" s="275">
        <f>IF(U$55=0,0,U$55/ISI!U$9*1000)</f>
        <v>0.80258237209838013</v>
      </c>
      <c r="V148" s="275">
        <f>IF(V$55=0,0,V$55/ISI!V$9*1000)</f>
        <v>0.99000800763850927</v>
      </c>
      <c r="W148" s="275">
        <f>IF(W$55=0,0,W$55/ISI!W$9*1000)</f>
        <v>0.46448252861467926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1.1033385583789552</v>
      </c>
      <c r="C149" s="276">
        <f>IF(C$56=0,0,C$56/ISI!C$9*1000)</f>
        <v>0.96006298473526541</v>
      </c>
      <c r="D149" s="276">
        <f>IF(D$56=0,0,D$56/ISI!D$9*1000)</f>
        <v>1.3033851102044811</v>
      </c>
      <c r="E149" s="276">
        <f>IF(E$56=0,0,E$56/ISI!E$9*1000)</f>
        <v>1.2131598096367622</v>
      </c>
      <c r="F149" s="276">
        <f>IF(F$56=0,0,F$56/ISI!F$9*1000)</f>
        <v>0.74984370281855939</v>
      </c>
      <c r="G149" s="276">
        <f>IF(G$56=0,0,G$56/ISI!G$9*1000)</f>
        <v>0.88726278295559691</v>
      </c>
      <c r="H149" s="276">
        <f>IF(H$56=0,0,H$56/ISI!H$9*1000)</f>
        <v>0.92817678266647041</v>
      </c>
      <c r="I149" s="276">
        <f>IF(I$56=0,0,I$56/ISI!I$9*1000)</f>
        <v>0.96545774716376354</v>
      </c>
      <c r="J149" s="276">
        <f>IF(J$56=0,0,J$56/ISI!J$9*1000)</f>
        <v>0.98185155849005101</v>
      </c>
      <c r="K149" s="276">
        <f>IF(K$56=0,0,K$56/ISI!K$9*1000)</f>
        <v>1.1846622512507423</v>
      </c>
      <c r="L149" s="276">
        <f>IF(L$56=0,0,L$56/ISI!L$9*1000)</f>
        <v>0.68738232315947856</v>
      </c>
      <c r="M149" s="276">
        <f>IF(M$56=0,0,M$56/ISI!M$9*1000)</f>
        <v>0.64710882651897805</v>
      </c>
      <c r="N149" s="276">
        <f>IF(N$56=0,0,N$56/ISI!N$9*1000)</f>
        <v>0.60246076902181322</v>
      </c>
      <c r="O149" s="276">
        <f>IF(O$56=0,0,O$56/ISI!O$9*1000)</f>
        <v>0.40192587521698386</v>
      </c>
      <c r="P149" s="276">
        <f>IF(P$56=0,0,P$56/ISI!P$9*1000)</f>
        <v>0.32426841287817199</v>
      </c>
      <c r="Q149" s="276">
        <f>IF(Q$56=0,0,Q$56/ISI!Q$9*1000)</f>
        <v>0.42655747681073486</v>
      </c>
      <c r="R149" s="276">
        <f>IF(R$56=0,0,R$56/ISI!R$9*1000)</f>
        <v>0.49811931202184434</v>
      </c>
      <c r="S149" s="276">
        <f>IF(S$56=0,0,S$56/ISI!S$9*1000)</f>
        <v>0.53841852817561342</v>
      </c>
      <c r="T149" s="276">
        <f>IF(T$56=0,0,T$56/ISI!T$9*1000)</f>
        <v>0.39900760397910962</v>
      </c>
      <c r="U149" s="276">
        <f>IF(U$56=0,0,U$56/ISI!U$9*1000)</f>
        <v>0.59302332885381115</v>
      </c>
      <c r="V149" s="276">
        <f>IF(V$56=0,0,V$56/ISI!V$9*1000)</f>
        <v>0.73151101331409696</v>
      </c>
      <c r="W149" s="276">
        <f>IF(W$56=0,0,W$56/ISI!W$9*1000)</f>
        <v>0.3432033706314051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27.583463959473889</v>
      </c>
      <c r="C150" s="276">
        <f>IF(C$57=0,0,C$57/ISI!C$9*1000)</f>
        <v>24.00157461838165</v>
      </c>
      <c r="D150" s="276">
        <f>IF(D$57=0,0,D$57/ISI!D$9*1000)</f>
        <v>32.584627755112017</v>
      </c>
      <c r="E150" s="276">
        <f>IF(E$57=0,0,E$57/ISI!E$9*1000)</f>
        <v>30.328995240919078</v>
      </c>
      <c r="F150" s="276">
        <f>IF(F$57=0,0,F$57/ISI!F$9*1000)</f>
        <v>18.746092570463976</v>
      </c>
      <c r="G150" s="276">
        <f>IF(G$57=0,0,G$57/ISI!G$9*1000)</f>
        <v>22.181569573889927</v>
      </c>
      <c r="H150" s="276">
        <f>IF(H$57=0,0,H$57/ISI!H$9*1000)</f>
        <v>23.20441956666177</v>
      </c>
      <c r="I150" s="276">
        <f>IF(I$57=0,0,I$57/ISI!I$9*1000)</f>
        <v>24.136443679094089</v>
      </c>
      <c r="J150" s="276">
        <f>IF(J$57=0,0,J$57/ISI!J$9*1000)</f>
        <v>24.546288962251282</v>
      </c>
      <c r="K150" s="276">
        <f>IF(K$57=0,0,K$57/ISI!K$9*1000)</f>
        <v>29.616556281268561</v>
      </c>
      <c r="L150" s="276">
        <f>IF(L$57=0,0,L$57/ISI!L$9*1000)</f>
        <v>17.184558078986964</v>
      </c>
      <c r="M150" s="276">
        <f>IF(M$57=0,0,M$57/ISI!M$9*1000)</f>
        <v>16.177720662974451</v>
      </c>
      <c r="N150" s="276">
        <f>IF(N$57=0,0,N$57/ISI!N$9*1000)</f>
        <v>15.061519225545329</v>
      </c>
      <c r="O150" s="276">
        <f>IF(O$57=0,0,O$57/ISI!O$9*1000)</f>
        <v>10.048146880424598</v>
      </c>
      <c r="P150" s="276">
        <f>IF(P$57=0,0,P$57/ISI!P$9*1000)</f>
        <v>8.1067103219542958</v>
      </c>
      <c r="Q150" s="276">
        <f>IF(Q$57=0,0,Q$57/ISI!Q$9*1000)</f>
        <v>10.663936920268382</v>
      </c>
      <c r="R150" s="276">
        <f>IF(R$57=0,0,R$57/ISI!R$9*1000)</f>
        <v>12.452982800546117</v>
      </c>
      <c r="S150" s="276">
        <f>IF(S$57=0,0,S$57/ISI!S$9*1000)</f>
        <v>13.46046320439034</v>
      </c>
      <c r="T150" s="276">
        <f>IF(T$57=0,0,T$57/ISI!T$9*1000)</f>
        <v>9.9751900994777447</v>
      </c>
      <c r="U150" s="276">
        <f>IF(U$57=0,0,U$57/ISI!U$9*1000)</f>
        <v>14.825583221345287</v>
      </c>
      <c r="V150" s="276">
        <f>IF(V$57=0,0,V$57/ISI!V$9*1000)</f>
        <v>18.287775332852434</v>
      </c>
      <c r="W150" s="276">
        <f>IF(W$57=0,0,W$57/ISI!W$9*1000)</f>
        <v>8.5800842657851302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0.68958659898684727</v>
      </c>
      <c r="C151" s="276">
        <f>IF(C$58=0,0,C$58/ISI!C$9*1000)</f>
        <v>0.60003936545954129</v>
      </c>
      <c r="D151" s="276">
        <f>IF(D$58=0,0,D$58/ISI!D$9*1000)</f>
        <v>0.81461569387780097</v>
      </c>
      <c r="E151" s="276">
        <f>IF(E$58=0,0,E$58/ISI!E$9*1000)</f>
        <v>0.75822488102297636</v>
      </c>
      <c r="F151" s="276">
        <f>IF(F$58=0,0,F$58/ISI!F$9*1000)</f>
        <v>0.46865231426159976</v>
      </c>
      <c r="G151" s="276">
        <f>IF(G$58=0,0,G$58/ISI!G$9*1000)</f>
        <v>0.55453923934724836</v>
      </c>
      <c r="H151" s="276">
        <f>IF(H$58=0,0,H$58/ISI!H$9*1000)</f>
        <v>0.58011048916654417</v>
      </c>
      <c r="I151" s="276">
        <f>IF(I$58=0,0,I$58/ISI!I$9*1000)</f>
        <v>0.60341109197735243</v>
      </c>
      <c r="J151" s="276">
        <f>IF(J$58=0,0,J$58/ISI!J$9*1000)</f>
        <v>0.61365722405628242</v>
      </c>
      <c r="K151" s="276">
        <f>IF(K$58=0,0,K$58/ISI!K$9*1000)</f>
        <v>0.74041390703171428</v>
      </c>
      <c r="L151" s="276">
        <f>IF(L$58=0,0,L$58/ISI!L$9*1000)</f>
        <v>0.42961395197467428</v>
      </c>
      <c r="M151" s="276">
        <f>IF(M$58=0,0,M$58/ISI!M$9*1000)</f>
        <v>0.40444301657436155</v>
      </c>
      <c r="N151" s="276">
        <f>IF(N$58=0,0,N$58/ISI!N$9*1000)</f>
        <v>0.37653798063863325</v>
      </c>
      <c r="O151" s="276">
        <f>IF(O$58=0,0,O$58/ISI!O$9*1000)</f>
        <v>0.251203672010615</v>
      </c>
      <c r="P151" s="276">
        <f>IF(P$58=0,0,P$58/ISI!P$9*1000)</f>
        <v>0.20266775804885756</v>
      </c>
      <c r="Q151" s="276">
        <f>IF(Q$58=0,0,Q$58/ISI!Q$9*1000)</f>
        <v>0.2665984230067095</v>
      </c>
      <c r="R151" s="276">
        <f>IF(R$58=0,0,R$58/ISI!R$9*1000)</f>
        <v>0.31132457001365282</v>
      </c>
      <c r="S151" s="276">
        <f>IF(S$58=0,0,S$58/ISI!S$9*1000)</f>
        <v>0.33651158010975868</v>
      </c>
      <c r="T151" s="276">
        <f>IF(T$58=0,0,T$58/ISI!T$9*1000)</f>
        <v>0.24937975248694355</v>
      </c>
      <c r="U151" s="276">
        <f>IF(U$58=0,0,U$58/ISI!U$9*1000)</f>
        <v>0.37063958053363216</v>
      </c>
      <c r="V151" s="276">
        <f>IF(V$58=0,0,V$58/ISI!V$9*1000)</f>
        <v>0.45719438332131113</v>
      </c>
      <c r="W151" s="276">
        <f>IF(W$58=0,0,W$58/ISI!W$9*1000)</f>
        <v>0.21450210664462821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2.0453485434295575</v>
      </c>
      <c r="C152" s="277">
        <f>IF(C$59=0,0,C$59/ISI!C$9*1000)</f>
        <v>2.2252206999847099</v>
      </c>
      <c r="D152" s="277">
        <f>IF(D$59=0,0,D$59/ISI!D$9*1000)</f>
        <v>2.2799062342861531</v>
      </c>
      <c r="E152" s="277">
        <f>IF(E$59=0,0,E$59/ISI!E$9*1000)</f>
        <v>2.2064335338540335</v>
      </c>
      <c r="F152" s="277">
        <f>IF(F$59=0,0,F$59/ISI!F$9*1000)</f>
        <v>0.93084235308755925</v>
      </c>
      <c r="G152" s="277">
        <f>IF(G$59=0,0,G$59/ISI!G$9*1000)</f>
        <v>1.3798590515592557</v>
      </c>
      <c r="H152" s="277">
        <f>IF(H$59=0,0,H$59/ISI!H$9*1000)</f>
        <v>1.573523724145576</v>
      </c>
      <c r="I152" s="277">
        <f>IF(I$59=0,0,I$59/ISI!I$9*1000)</f>
        <v>1.4792696727156549</v>
      </c>
      <c r="J152" s="277">
        <f>IF(J$59=0,0,J$59/ISI!J$9*1000)</f>
        <v>1.4519265416876177</v>
      </c>
      <c r="K152" s="277">
        <f>IF(K$59=0,0,K$59/ISI!K$9*1000)</f>
        <v>2.1251457841665422</v>
      </c>
      <c r="L152" s="277">
        <f>IF(L$59=0,0,L$59/ISI!L$9*1000)</f>
        <v>1.1803774870979893</v>
      </c>
      <c r="M152" s="277">
        <f>IF(M$59=0,0,M$59/ISI!M$9*1000)</f>
        <v>0.98512308008282112</v>
      </c>
      <c r="N152" s="277">
        <f>IF(N$59=0,0,N$59/ISI!N$9*1000)</f>
        <v>0.75267600377756427</v>
      </c>
      <c r="O152" s="277">
        <f>IF(O$59=0,0,O$59/ISI!O$9*1000)</f>
        <v>0.41720755569578266</v>
      </c>
      <c r="P152" s="277">
        <f>IF(P$59=0,0,P$59/ISI!P$9*1000)</f>
        <v>0.33124213511157308</v>
      </c>
      <c r="Q152" s="277">
        <f>IF(Q$59=0,0,Q$59/ISI!Q$9*1000)</f>
        <v>0.44255813867992166</v>
      </c>
      <c r="R152" s="277">
        <f>IF(R$59=0,0,R$59/ISI!R$9*1000)</f>
        <v>0.48084583720883151</v>
      </c>
      <c r="S152" s="277">
        <f>IF(S$59=0,0,S$59/ISI!S$9*1000)</f>
        <v>0.53072811678590825</v>
      </c>
      <c r="T152" s="277">
        <f>IF(T$59=0,0,T$59/ISI!T$9*1000)</f>
        <v>0.42433956235599812</v>
      </c>
      <c r="U152" s="277">
        <f>IF(U$59=0,0,U$59/ISI!U$9*1000)</f>
        <v>0.61487046040639781</v>
      </c>
      <c r="V152" s="277">
        <f>IF(V$59=0,0,V$59/ISI!V$9*1000)</f>
        <v>0.72919657982490615</v>
      </c>
      <c r="W152" s="277">
        <f>IF(W$59=0,0,W$59/ISI!W$9*1000)</f>
        <v>0.35161760495100541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173.75503168127358</v>
      </c>
      <c r="C153" s="278">
        <f>IF(C$65=0,0,C$65/ISI!C$9*1000)</f>
        <v>157.70863668291622</v>
      </c>
      <c r="D153" s="278">
        <f>IF(D$65=0,0,D$65/ISI!D$9*1000)</f>
        <v>201.8256506151719</v>
      </c>
      <c r="E153" s="278">
        <f>IF(E$65=0,0,E$65/ISI!E$9*1000)</f>
        <v>164.03198619526211</v>
      </c>
      <c r="F153" s="278">
        <f>IF(F$65=0,0,F$65/ISI!F$9*1000)</f>
        <v>64.16119375904195</v>
      </c>
      <c r="G153" s="278">
        <f>IF(G$65=0,0,G$65/ISI!G$9*1000)</f>
        <v>107.57566695933551</v>
      </c>
      <c r="H153" s="278">
        <f>IF(H$65=0,0,H$65/ISI!H$9*1000)</f>
        <v>126.05074496132023</v>
      </c>
      <c r="I153" s="278">
        <f>IF(I$65=0,0,I$65/ISI!I$9*1000)</f>
        <v>122.16199644099781</v>
      </c>
      <c r="J153" s="278">
        <f>IF(J$65=0,0,J$65/ISI!J$9*1000)</f>
        <v>104.04310456385149</v>
      </c>
      <c r="K153" s="278">
        <f>IF(K$65=0,0,K$65/ISI!K$9*1000)</f>
        <v>146.07155722334059</v>
      </c>
      <c r="L153" s="278">
        <f>IF(L$65=0,0,L$65/ISI!L$9*1000)</f>
        <v>89.035351572758373</v>
      </c>
      <c r="M153" s="278">
        <f>IF(M$65=0,0,M$65/ISI!M$9*1000)</f>
        <v>72.857059686504172</v>
      </c>
      <c r="N153" s="278">
        <f>IF(N$65=0,0,N$65/ISI!N$9*1000)</f>
        <v>60.449520571673915</v>
      </c>
      <c r="O153" s="278">
        <f>IF(O$65=0,0,O$65/ISI!O$9*1000)</f>
        <v>34.251055011524535</v>
      </c>
      <c r="P153" s="278">
        <f>IF(P$65=0,0,P$65/ISI!P$9*1000)</f>
        <v>27.038384357918151</v>
      </c>
      <c r="Q153" s="278">
        <f>IF(Q$65=0,0,Q$65/ISI!Q$9*1000)</f>
        <v>35.224896306183581</v>
      </c>
      <c r="R153" s="278">
        <f>IF(R$65=0,0,R$65/ISI!R$9*1000)</f>
        <v>29.722871973753826</v>
      </c>
      <c r="S153" s="278">
        <f>IF(S$65=0,0,S$65/ISI!S$9*1000)</f>
        <v>34.844954312252618</v>
      </c>
      <c r="T153" s="278">
        <f>IF(T$65=0,0,T$65/ISI!T$9*1000)</f>
        <v>34.020509887893553</v>
      </c>
      <c r="U153" s="278">
        <f>IF(U$65=0,0,U$65/ISI!U$9*1000)</f>
        <v>44.504026039827643</v>
      </c>
      <c r="V153" s="278">
        <f>IF(V$65=0,0,V$65/ISI!V$9*1000)</f>
        <v>50.101741728188138</v>
      </c>
      <c r="W153" s="278">
        <f>IF(W$65=0,0,W$65/ISI!W$9*1000)</f>
        <v>26.836142137221888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204.86397878318243</v>
      </c>
      <c r="C154" s="278">
        <f>IF(C$71=0,0,C$71/ISI!C$9*1000)</f>
        <v>178.26107992119256</v>
      </c>
      <c r="D154" s="278">
        <f>IF(D$71=0,0,D$71/ISI!D$9*1000)</f>
        <v>242.00791093130329</v>
      </c>
      <c r="E154" s="278">
        <f>IF(E$71=0,0,E$71/ISI!E$9*1000)</f>
        <v>225.25519806647929</v>
      </c>
      <c r="F154" s="278">
        <f>IF(F$71=0,0,F$71/ISI!F$9*1000)</f>
        <v>139.2283114356301</v>
      </c>
      <c r="G154" s="278">
        <f>IF(G$71=0,0,G$71/ISI!G$9*1000)</f>
        <v>164.74379741570883</v>
      </c>
      <c r="H154" s="278">
        <f>IF(H$71=0,0,H$71/ISI!H$9*1000)</f>
        <v>172.34056334494301</v>
      </c>
      <c r="I154" s="278">
        <f>IF(I$71=0,0,I$71/ISI!I$9*1000)</f>
        <v>179.26276021895706</v>
      </c>
      <c r="J154" s="278">
        <f>IF(J$71=0,0,J$71/ISI!J$9*1000)</f>
        <v>182.30670479083759</v>
      </c>
      <c r="K154" s="278">
        <f>IF(K$71=0,0,K$71/ISI!K$9*1000)</f>
        <v>219.96387279534633</v>
      </c>
      <c r="L154" s="278">
        <f>IF(L$71=0,0,L$71/ISI!L$9*1000)</f>
        <v>127.63070464479479</v>
      </c>
      <c r="M154" s="278">
        <f>IF(M$71=0,0,M$71/ISI!M$9*1000)</f>
        <v>120.15286504730452</v>
      </c>
      <c r="N154" s="278">
        <f>IF(N$71=0,0,N$71/ISI!N$9*1000)</f>
        <v>111.8627725509014</v>
      </c>
      <c r="O154" s="278">
        <f>IF(O$71=0,0,O$71/ISI!O$9*1000)</f>
        <v>74.628166801167382</v>
      </c>
      <c r="P154" s="278">
        <f>IF(P$71=0,0,P$71/ISI!P$9*1000)</f>
        <v>60.209005433048183</v>
      </c>
      <c r="Q154" s="278">
        <f>IF(Q$71=0,0,Q$71/ISI!Q$9*1000)</f>
        <v>79.201674966885733</v>
      </c>
      <c r="R154" s="278">
        <f>IF(R$71=0,0,R$71/ISI!R$9*1000)</f>
        <v>92.489021972970349</v>
      </c>
      <c r="S154" s="278">
        <f>IF(S$71=0,0,S$71/ISI!S$9*1000)</f>
        <v>99.971637078196295</v>
      </c>
      <c r="T154" s="278">
        <f>IF(T$71=0,0,T$71/ISI!T$9*1000)</f>
        <v>74.086312578436463</v>
      </c>
      <c r="U154" s="278">
        <f>IF(U$71=0,0,U$71/ISI!U$9*1000)</f>
        <v>110.11046223086177</v>
      </c>
      <c r="V154" s="278">
        <f>IF(V$71=0,0,V$71/ISI!V$9*1000)</f>
        <v>135.82436286049946</v>
      </c>
      <c r="W154" s="278">
        <f>IF(W$71=0,0,W$71/ISI!W$9*1000)</f>
        <v>63.724781034254413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158.30592731425494</v>
      </c>
      <c r="C155" s="278">
        <f>IF(C$72=0,0,C$72/ISI!C$9*1000)</f>
        <v>172.21719609279836</v>
      </c>
      <c r="D155" s="278">
        <f>IF(D$72=0,0,D$72/ISI!D$9*1000)</f>
        <v>183.53484962507488</v>
      </c>
      <c r="E155" s="278">
        <f>IF(E$72=0,0,E$72/ISI!E$9*1000)</f>
        <v>177.35416220775261</v>
      </c>
      <c r="F155" s="278">
        <f>IF(F$72=0,0,F$72/ISI!F$9*1000)</f>
        <v>78.569307399423295</v>
      </c>
      <c r="G155" s="278">
        <f>IF(G$72=0,0,G$72/ISI!G$9*1000)</f>
        <v>116.90922852268888</v>
      </c>
      <c r="H155" s="278">
        <f>IF(H$72=0,0,H$72/ISI!H$9*1000)</f>
        <v>129.80772456070991</v>
      </c>
      <c r="I155" s="278">
        <f>IF(I$72=0,0,I$72/ISI!I$9*1000)</f>
        <v>124.04451397246982</v>
      </c>
      <c r="J155" s="278">
        <f>IF(J$72=0,0,J$72/ISI!J$9*1000)</f>
        <v>122.18413575291031</v>
      </c>
      <c r="K155" s="278">
        <f>IF(K$72=0,0,K$72/ISI!K$9*1000)</f>
        <v>161.60626910576462</v>
      </c>
      <c r="L155" s="278">
        <f>IF(L$72=0,0,L$72/ISI!L$9*1000)</f>
        <v>89.761560476264563</v>
      </c>
      <c r="M155" s="278">
        <f>IF(M$72=0,0,M$72/ISI!M$9*1000)</f>
        <v>74.913479709629101</v>
      </c>
      <c r="N155" s="278">
        <f>IF(N$72=0,0,N$72/ISI!N$9*1000)</f>
        <v>61.797276597720341</v>
      </c>
      <c r="O155" s="278">
        <f>IF(O$72=0,0,O$72/ISI!O$9*1000)</f>
        <v>36.782708464364184</v>
      </c>
      <c r="P155" s="278">
        <f>IF(P$72=0,0,P$72/ISI!P$9*1000)</f>
        <v>26.389003337134156</v>
      </c>
      <c r="Q155" s="278">
        <f>IF(Q$72=0,0,Q$72/ISI!Q$9*1000)</f>
        <v>33.654241599478354</v>
      </c>
      <c r="R155" s="278">
        <f>IF(R$72=0,0,R$72/ISI!R$9*1000)</f>
        <v>36.565821669892237</v>
      </c>
      <c r="S155" s="278">
        <f>IF(S$72=0,0,S$72/ISI!S$9*1000)</f>
        <v>40.359109244327342</v>
      </c>
      <c r="T155" s="278">
        <f>IF(T$72=0,0,T$72/ISI!T$9*1000)</f>
        <v>32.268813752568263</v>
      </c>
      <c r="U155" s="278">
        <f>IF(U$72=0,0,U$72/ISI!U$9*1000)</f>
        <v>46.757696262514202</v>
      </c>
      <c r="V155" s="278">
        <f>IF(V$72=0,0,V$72/ISI!V$9*1000)</f>
        <v>55.451602232739781</v>
      </c>
      <c r="W155" s="278">
        <f>IF(W$72=0,0,W$72/ISI!W$9*1000)</f>
        <v>26.738687628586455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144.53468250190969</v>
      </c>
      <c r="C156" s="279">
        <f>IF(C$79=0,0,C$79/ISI!C$9*1000)</f>
        <v>150.41326576004818</v>
      </c>
      <c r="D156" s="279">
        <f>IF(D$79=0,0,D$79/ISI!D$9*1000)</f>
        <v>174.54248871366545</v>
      </c>
      <c r="E156" s="279">
        <f>IF(E$79=0,0,E$79/ISI!E$9*1000)</f>
        <v>154.82856478219216</v>
      </c>
      <c r="F156" s="279">
        <f>IF(F$79=0,0,F$79/ISI!F$9*1000)</f>
        <v>68.595059367376152</v>
      </c>
      <c r="G156" s="279">
        <f>IF(G$79=0,0,G$79/ISI!G$9*1000)</f>
        <v>100.42714519593086</v>
      </c>
      <c r="H156" s="279">
        <f>IF(H$79=0,0,H$79/ISI!H$9*1000)</f>
        <v>110.601355997816</v>
      </c>
      <c r="I156" s="279">
        <f>IF(I$79=0,0,I$79/ISI!I$9*1000)</f>
        <v>110.46371879223528</v>
      </c>
      <c r="J156" s="279">
        <f>IF(J$79=0,0,J$79/ISI!J$9*1000)</f>
        <v>99.373867455008792</v>
      </c>
      <c r="K156" s="279">
        <f>IF(K$79=0,0,K$79/ISI!K$9*1000)</f>
        <v>131.57767843653775</v>
      </c>
      <c r="L156" s="279">
        <f>IF(L$79=0,0,L$79/ISI!L$9*1000)</f>
        <v>78.953853305092565</v>
      </c>
      <c r="M156" s="279">
        <f>IF(M$79=0,0,M$79/ISI!M$9*1000)</f>
        <v>62.362911266925948</v>
      </c>
      <c r="N156" s="279">
        <f>IF(N$79=0,0,N$79/ISI!N$9*1000)</f>
        <v>52.500730844972921</v>
      </c>
      <c r="O156" s="279">
        <f>IF(O$79=0,0,O$79/ISI!O$9*1000)</f>
        <v>30.9370491278824</v>
      </c>
      <c r="P156" s="279">
        <f>IF(P$79=0,0,P$79/ISI!P$9*1000)</f>
        <v>22.771610482379725</v>
      </c>
      <c r="Q156" s="279">
        <f>IF(Q$79=0,0,Q$79/ISI!Q$9*1000)</f>
        <v>32.486040769175219</v>
      </c>
      <c r="R156" s="279">
        <f>IF(R$79=0,0,R$79/ISI!R$9*1000)</f>
        <v>32.421276765175513</v>
      </c>
      <c r="S156" s="279">
        <f>IF(S$79=0,0,S$79/ISI!S$9*1000)</f>
        <v>36.30180259289147</v>
      </c>
      <c r="T156" s="279">
        <f>IF(T$79=0,0,T$79/ISI!T$9*1000)</f>
        <v>28.917924909634763</v>
      </c>
      <c r="U156" s="279">
        <f>IF(U$79=0,0,U$79/ISI!U$9*1000)</f>
        <v>38.619638129521626</v>
      </c>
      <c r="V156" s="279">
        <f>IF(V$79=0,0,V$79/ISI!V$9*1000)</f>
        <v>45.252452936894926</v>
      </c>
      <c r="W156" s="279">
        <f>IF(W$79=0,0,W$79/ISI!W$9*1000)</f>
        <v>24.157077593097295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HR: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19.9441596658131</v>
      </c>
      <c r="C54" s="225">
        <v>15.62882684003193</v>
      </c>
      <c r="D54" s="225">
        <v>11.26974999192168</v>
      </c>
      <c r="E54" s="225">
        <v>12.58423043987376</v>
      </c>
      <c r="F54" s="225">
        <v>13.56280283529556</v>
      </c>
      <c r="G54" s="225">
        <v>15.19428540740032</v>
      </c>
      <c r="H54" s="225">
        <v>18.314812691354849</v>
      </c>
      <c r="I54" s="225">
        <v>17.070875525568329</v>
      </c>
      <c r="J54" s="225">
        <v>19.92393227814344</v>
      </c>
      <c r="K54" s="225">
        <v>12.253990920614021</v>
      </c>
      <c r="L54" s="225">
        <v>16.068128976282608</v>
      </c>
      <c r="M54" s="225">
        <v>14.22518028922036</v>
      </c>
      <c r="N54" s="225">
        <v>6.0055945786322811</v>
      </c>
      <c r="O54" s="225">
        <v>11.75622143127277</v>
      </c>
      <c r="P54" s="225">
        <v>11.68916397046114</v>
      </c>
      <c r="Q54" s="225">
        <v>11.25835858111866</v>
      </c>
      <c r="R54" s="225">
        <v>3.08071779693068</v>
      </c>
      <c r="S54" s="225">
        <v>3.357442581292029</v>
      </c>
      <c r="T54" s="225">
        <v>11.777573940775589</v>
      </c>
      <c r="U54" s="225">
        <v>8.6433463712316456</v>
      </c>
      <c r="V54" s="225">
        <v>6.8402758312631988</v>
      </c>
      <c r="W54" s="225">
        <v>14.01963924265951</v>
      </c>
      <c r="DA54" s="89" t="s">
        <v>302</v>
      </c>
    </row>
    <row r="55" spans="1:105" ht="12" customHeight="1" x14ac:dyDescent="0.25">
      <c r="A55" s="55" t="s">
        <v>92</v>
      </c>
      <c r="B55" s="261">
        <v>3.6599527743888083E-2</v>
      </c>
      <c r="C55" s="261">
        <v>2.6004900962850439E-2</v>
      </c>
      <c r="D55" s="261">
        <v>2.0607445547811881E-2</v>
      </c>
      <c r="E55" s="261">
        <v>2.3442527444523641E-2</v>
      </c>
      <c r="F55" s="261">
        <v>3.0313238679005872E-2</v>
      </c>
      <c r="G55" s="261">
        <v>3.0309874879895889E-2</v>
      </c>
      <c r="H55" s="261">
        <v>3.5086989860314277E-2</v>
      </c>
      <c r="I55" s="261">
        <v>3.3978316916255649E-2</v>
      </c>
      <c r="J55" s="261">
        <v>4.1498765142677897E-2</v>
      </c>
      <c r="K55" s="261">
        <v>2.399164936523402E-2</v>
      </c>
      <c r="L55" s="261">
        <v>3.153503236358219E-2</v>
      </c>
      <c r="M55" s="261">
        <v>2.9972025555841601E-2</v>
      </c>
      <c r="N55" s="261">
        <v>1.343901488426519E-2</v>
      </c>
      <c r="O55" s="261">
        <v>2.7736465935192019E-2</v>
      </c>
      <c r="P55" s="261">
        <v>2.8569837373011719E-2</v>
      </c>
      <c r="Q55" s="261">
        <v>2.7292892467595552E-2</v>
      </c>
      <c r="R55" s="261">
        <v>7.88375407124489E-3</v>
      </c>
      <c r="S55" s="261">
        <v>8.5272401259515792E-3</v>
      </c>
      <c r="T55" s="261">
        <v>2.8524800828614041E-2</v>
      </c>
      <c r="U55" s="261">
        <v>2.157970001509316E-2</v>
      </c>
      <c r="V55" s="261">
        <v>1.743406349593337E-2</v>
      </c>
      <c r="W55" s="261">
        <v>3.462145716200804E-2</v>
      </c>
      <c r="DA55" s="67" t="s">
        <v>303</v>
      </c>
    </row>
    <row r="56" spans="1:105" ht="12" customHeight="1" x14ac:dyDescent="0.25">
      <c r="A56" s="202" t="s">
        <v>93</v>
      </c>
      <c r="B56" s="226">
        <v>7.0178022342343976E-3</v>
      </c>
      <c r="C56" s="226">
        <v>4.9863280574327096E-3</v>
      </c>
      <c r="D56" s="226">
        <v>3.9513891659831166E-3</v>
      </c>
      <c r="E56" s="226">
        <v>4.4950039417858958E-3</v>
      </c>
      <c r="F56" s="226">
        <v>5.8124333083487143E-3</v>
      </c>
      <c r="G56" s="226">
        <v>5.8117883143183344E-3</v>
      </c>
      <c r="H56" s="226">
        <v>6.7277795920575208E-3</v>
      </c>
      <c r="I56" s="226">
        <v>6.5151963172596838E-3</v>
      </c>
      <c r="J56" s="226">
        <v>7.9572099611281821E-3</v>
      </c>
      <c r="K56" s="226">
        <v>4.6002957113681388E-3</v>
      </c>
      <c r="L56" s="226">
        <v>6.0467069992387592E-3</v>
      </c>
      <c r="M56" s="226">
        <v>5.7470071576385517E-3</v>
      </c>
      <c r="N56" s="226">
        <v>2.5768733777297229E-3</v>
      </c>
      <c r="O56" s="226">
        <v>5.3690237987501378E-3</v>
      </c>
      <c r="P56" s="226">
        <v>5.4781435965800662E-3</v>
      </c>
      <c r="Q56" s="226">
        <v>5.2332948959921107E-3</v>
      </c>
      <c r="R56" s="226">
        <v>1.511675979058941E-3</v>
      </c>
      <c r="S56" s="226">
        <v>1.6350616660005821E-3</v>
      </c>
      <c r="T56" s="226">
        <v>5.4695080326430719E-3</v>
      </c>
      <c r="U56" s="226">
        <v>4.1378147838347142E-3</v>
      </c>
      <c r="V56" s="226">
        <v>3.342906788571257E-3</v>
      </c>
      <c r="W56" s="226">
        <v>6.6385156968197384E-3</v>
      </c>
      <c r="DA56" s="174" t="s">
        <v>304</v>
      </c>
    </row>
    <row r="57" spans="1:105" ht="12" customHeight="1" x14ac:dyDescent="0.25">
      <c r="A57" s="202" t="s">
        <v>94</v>
      </c>
      <c r="B57" s="226">
        <v>0.97081183021087258</v>
      </c>
      <c r="C57" s="226">
        <v>0.68978664628844089</v>
      </c>
      <c r="D57" s="226">
        <v>0.54661776152516151</v>
      </c>
      <c r="E57" s="226">
        <v>0.62181903363458313</v>
      </c>
      <c r="F57" s="226">
        <v>0.80406640565188892</v>
      </c>
      <c r="G57" s="226">
        <v>0.80397718002052954</v>
      </c>
      <c r="H57" s="226">
        <v>0.93069137616318953</v>
      </c>
      <c r="I57" s="226">
        <v>0.90128354288570744</v>
      </c>
      <c r="J57" s="226">
        <v>1.100765354721881</v>
      </c>
      <c r="K57" s="226">
        <v>0.63638463296646997</v>
      </c>
      <c r="L57" s="226">
        <v>0.83647479549133763</v>
      </c>
      <c r="M57" s="226">
        <v>0.79501564032756378</v>
      </c>
      <c r="N57" s="226">
        <v>0.3564733055388502</v>
      </c>
      <c r="O57" s="226">
        <v>0.73251239057107231</v>
      </c>
      <c r="P57" s="226">
        <v>0.75782224030342105</v>
      </c>
      <c r="Q57" s="226">
        <v>0.72395095023158329</v>
      </c>
      <c r="R57" s="226">
        <v>0.20911859225057311</v>
      </c>
      <c r="S57" s="226">
        <v>0.22618722436125091</v>
      </c>
      <c r="T57" s="226">
        <v>0.75662763444951431</v>
      </c>
      <c r="U57" s="226">
        <v>0.57240705983023776</v>
      </c>
      <c r="V57" s="226">
        <v>0.46244299131225941</v>
      </c>
      <c r="W57" s="226">
        <v>0.91834300232546517</v>
      </c>
      <c r="DA57" s="174" t="s">
        <v>305</v>
      </c>
    </row>
    <row r="58" spans="1:105" ht="12" customHeight="1" x14ac:dyDescent="0.25">
      <c r="A58" s="202" t="s">
        <v>95</v>
      </c>
      <c r="B58" s="226">
        <v>1.673854301274583E-2</v>
      </c>
      <c r="C58" s="226">
        <v>1.189316311278245E-2</v>
      </c>
      <c r="D58" s="226">
        <v>9.424673894664384E-3</v>
      </c>
      <c r="E58" s="226">
        <v>1.07212791570285E-2</v>
      </c>
      <c r="F58" s="226">
        <v>1.386355182052597E-2</v>
      </c>
      <c r="G58" s="226">
        <v>1.386201341007208E-2</v>
      </c>
      <c r="H58" s="226">
        <v>1.604679418473438E-2</v>
      </c>
      <c r="I58" s="226">
        <v>1.553975021708941E-2</v>
      </c>
      <c r="J58" s="226">
        <v>1.897917563793022E-2</v>
      </c>
      <c r="K58" s="226">
        <v>1.097241630156686E-2</v>
      </c>
      <c r="L58" s="226">
        <v>1.4422330783060469E-2</v>
      </c>
      <c r="M58" s="226">
        <v>1.370750033869907E-2</v>
      </c>
      <c r="N58" s="226">
        <v>6.1462412920551867E-3</v>
      </c>
      <c r="O58" s="226">
        <v>1.28059516059645E-2</v>
      </c>
      <c r="P58" s="226">
        <v>1.306621918954049E-2</v>
      </c>
      <c r="Q58" s="226">
        <v>1.248221719438402E-2</v>
      </c>
      <c r="R58" s="226">
        <v>3.6055808574054532E-3</v>
      </c>
      <c r="S58" s="226">
        <v>3.8998747914742822E-3</v>
      </c>
      <c r="T58" s="226">
        <v>1.3045622034822509E-2</v>
      </c>
      <c r="U58" s="226">
        <v>9.8693278075182127E-3</v>
      </c>
      <c r="V58" s="226">
        <v>7.9733493764097881E-3</v>
      </c>
      <c r="W58" s="226">
        <v>1.583388599780455E-2</v>
      </c>
      <c r="DA58" s="174" t="s">
        <v>306</v>
      </c>
    </row>
    <row r="59" spans="1:105" ht="12" customHeight="1" x14ac:dyDescent="0.25">
      <c r="A59" s="56" t="s">
        <v>96</v>
      </c>
      <c r="B59" s="262">
        <v>7.1890469746105912E-2</v>
      </c>
      <c r="C59" s="262">
        <v>6.2906033039327597E-2</v>
      </c>
      <c r="D59" s="262">
        <v>3.9028809248520278E-2</v>
      </c>
      <c r="E59" s="262">
        <v>4.5922672545955848E-2</v>
      </c>
      <c r="F59" s="262">
        <v>4.2427895092875763E-2</v>
      </c>
      <c r="G59" s="262">
        <v>5.11375300676025E-2</v>
      </c>
      <c r="H59" s="262">
        <v>6.4519571582684163E-2</v>
      </c>
      <c r="I59" s="262">
        <v>5.7108393942158928E-2</v>
      </c>
      <c r="J59" s="262">
        <v>6.7387838982901835E-2</v>
      </c>
      <c r="K59" s="262">
        <v>4.6293640700558983E-2</v>
      </c>
      <c r="L59" s="262">
        <v>5.8522870648792608E-2</v>
      </c>
      <c r="M59" s="262">
        <v>4.9853537551831223E-2</v>
      </c>
      <c r="N59" s="262">
        <v>1.8944847318540011E-2</v>
      </c>
      <c r="O59" s="262">
        <v>3.4760626954668368E-2</v>
      </c>
      <c r="P59" s="262">
        <v>3.5023648914055058E-2</v>
      </c>
      <c r="Q59" s="262">
        <v>3.369439594611752E-2</v>
      </c>
      <c r="R59" s="262">
        <v>9.2110401576719833E-3</v>
      </c>
      <c r="S59" s="262">
        <v>1.0111431411395059E-2</v>
      </c>
      <c r="T59" s="262">
        <v>3.575505491720489E-2</v>
      </c>
      <c r="U59" s="262">
        <v>2.6479870836543889E-2</v>
      </c>
      <c r="V59" s="262">
        <v>2.083846644100338E-2</v>
      </c>
      <c r="W59" s="262">
        <v>4.2337940750320317E-2</v>
      </c>
      <c r="DA59" s="68" t="s">
        <v>307</v>
      </c>
    </row>
    <row r="60" spans="1:105" ht="12" customHeight="1" x14ac:dyDescent="0.25">
      <c r="A60" s="37" t="s">
        <v>160</v>
      </c>
      <c r="B60" s="228">
        <v>1.093219368546991E-2</v>
      </c>
      <c r="C60" s="228">
        <v>1.084345125759407E-2</v>
      </c>
      <c r="D60" s="228">
        <v>9.6505014952216343E-5</v>
      </c>
      <c r="E60" s="228">
        <v>1.0839372677818E-4</v>
      </c>
      <c r="F60" s="228">
        <v>1.2634565852663371E-4</v>
      </c>
      <c r="G60" s="228">
        <v>4.4703250603775864E-3</v>
      </c>
      <c r="H60" s="228">
        <v>1.4799775450594611E-4</v>
      </c>
      <c r="I60" s="228">
        <v>1.7118646489015199E-4</v>
      </c>
      <c r="J60" s="228">
        <v>1.6051548100790659E-4</v>
      </c>
      <c r="K60" s="228">
        <v>1.2901365859487791E-4</v>
      </c>
      <c r="L60" s="228">
        <v>1.4024731008837899E-4</v>
      </c>
      <c r="M60" s="228">
        <v>1.3226765613861909E-4</v>
      </c>
      <c r="N60" s="228">
        <v>5.5813211235512979E-4</v>
      </c>
      <c r="O60" s="228">
        <v>1.9228478848526111E-4</v>
      </c>
      <c r="P60" s="228">
        <v>1.622218695671085E-4</v>
      </c>
      <c r="Q60" s="228">
        <v>1.6413133674691879E-4</v>
      </c>
      <c r="R60" s="228">
        <v>1.58162710297018E-4</v>
      </c>
      <c r="S60" s="228">
        <v>1.4066052616532341E-4</v>
      </c>
      <c r="T60" s="228">
        <v>2.2610931754597541E-4</v>
      </c>
      <c r="U60" s="228">
        <v>1.163526872726396E-4</v>
      </c>
      <c r="V60" s="228">
        <v>1.9627299595961241E-4</v>
      </c>
      <c r="W60" s="228">
        <v>0</v>
      </c>
      <c r="DA60" s="69" t="s">
        <v>308</v>
      </c>
    </row>
    <row r="61" spans="1:105" ht="12" customHeight="1" x14ac:dyDescent="0.25">
      <c r="A61" s="37" t="s">
        <v>162</v>
      </c>
      <c r="B61" s="228">
        <v>5.1193101596081328E-2</v>
      </c>
      <c r="C61" s="228">
        <v>4.7619586131884238E-2</v>
      </c>
      <c r="D61" s="228">
        <v>3.268598985852323E-2</v>
      </c>
      <c r="E61" s="228">
        <v>3.9646670151879768E-2</v>
      </c>
      <c r="F61" s="228">
        <v>2.723372573216503E-2</v>
      </c>
      <c r="G61" s="228">
        <v>3.5581504101445081E-2</v>
      </c>
      <c r="H61" s="228">
        <v>5.3479746790630049E-2</v>
      </c>
      <c r="I61" s="228">
        <v>4.4148405335895008E-2</v>
      </c>
      <c r="J61" s="228">
        <v>5.1811420249379077E-2</v>
      </c>
      <c r="K61" s="228">
        <v>4.0242860887833638E-2</v>
      </c>
      <c r="L61" s="228">
        <v>4.9552988022062053E-2</v>
      </c>
      <c r="M61" s="228">
        <v>3.9523138064429218E-2</v>
      </c>
      <c r="N61" s="228">
        <v>1.1312685366826791E-2</v>
      </c>
      <c r="O61" s="228">
        <v>1.280042196187769E-2</v>
      </c>
      <c r="P61" s="228">
        <v>1.240954246113839E-2</v>
      </c>
      <c r="Q61" s="228">
        <v>1.3201176189183201E-2</v>
      </c>
      <c r="R61" s="228">
        <v>2.739150680492906E-3</v>
      </c>
      <c r="S61" s="228">
        <v>3.3298638651590852E-3</v>
      </c>
      <c r="T61" s="228">
        <v>1.5454016201784059E-2</v>
      </c>
      <c r="U61" s="228">
        <v>1.103745158423804E-2</v>
      </c>
      <c r="V61" s="228">
        <v>7.3068989731325598E-3</v>
      </c>
      <c r="W61" s="228">
        <v>1.632156987342025E-2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9.765174464554674E-3</v>
      </c>
      <c r="C64" s="228">
        <v>4.4429956498492941E-3</v>
      </c>
      <c r="D64" s="228">
        <v>6.2463143750448313E-3</v>
      </c>
      <c r="E64" s="228">
        <v>6.1676086672978999E-3</v>
      </c>
      <c r="F64" s="228">
        <v>1.50678237021841E-2</v>
      </c>
      <c r="G64" s="228">
        <v>1.108570090577983E-2</v>
      </c>
      <c r="H64" s="228">
        <v>1.0891827037548169E-2</v>
      </c>
      <c r="I64" s="228">
        <v>1.2788802141373779E-2</v>
      </c>
      <c r="J64" s="228">
        <v>1.5415903252514841E-2</v>
      </c>
      <c r="K64" s="228">
        <v>5.9217661541304586E-3</v>
      </c>
      <c r="L64" s="228">
        <v>8.8296353166421853E-3</v>
      </c>
      <c r="M64" s="228">
        <v>1.019813183126338E-2</v>
      </c>
      <c r="N64" s="228">
        <v>7.0740298393581012E-3</v>
      </c>
      <c r="O64" s="228">
        <v>2.1767920204305419E-2</v>
      </c>
      <c r="P64" s="228">
        <v>2.2451884583349561E-2</v>
      </c>
      <c r="Q64" s="228">
        <v>2.0329088420187401E-2</v>
      </c>
      <c r="R64" s="228">
        <v>6.31372676688206E-3</v>
      </c>
      <c r="S64" s="228">
        <v>6.6409070200706488E-3</v>
      </c>
      <c r="T64" s="228">
        <v>2.0074929397874849E-2</v>
      </c>
      <c r="U64" s="228">
        <v>1.532606656503321E-2</v>
      </c>
      <c r="V64" s="228">
        <v>1.3335294471911211E-2</v>
      </c>
      <c r="W64" s="228">
        <v>2.601637087690007E-2</v>
      </c>
      <c r="DA64" s="69" t="s">
        <v>312</v>
      </c>
    </row>
    <row r="65" spans="1:105" ht="12" customHeight="1" x14ac:dyDescent="0.25">
      <c r="A65" s="57" t="s">
        <v>222</v>
      </c>
      <c r="B65" s="263">
        <v>3.9128282526802649</v>
      </c>
      <c r="C65" s="263">
        <v>3.0325643544844412</v>
      </c>
      <c r="D65" s="263">
        <v>2.1786990742223171</v>
      </c>
      <c r="E65" s="263">
        <v>2.2740401324027482</v>
      </c>
      <c r="F65" s="263">
        <v>1.9471910277810021</v>
      </c>
      <c r="G65" s="263">
        <v>2.5841469596040971</v>
      </c>
      <c r="H65" s="263">
        <v>3.3377599636892228</v>
      </c>
      <c r="I65" s="263">
        <v>2.994294342096476</v>
      </c>
      <c r="J65" s="263">
        <v>3.2317717548747149</v>
      </c>
      <c r="K65" s="263">
        <v>2.178619417560459</v>
      </c>
      <c r="L65" s="263">
        <v>2.907736626635228</v>
      </c>
      <c r="M65" s="263">
        <v>2.425004365578459</v>
      </c>
      <c r="N65" s="263">
        <v>0.9416260537052088</v>
      </c>
      <c r="O65" s="263">
        <v>1.62773384235312</v>
      </c>
      <c r="P65" s="263">
        <v>1.620946574755131</v>
      </c>
      <c r="Q65" s="263">
        <v>1.554485258852156</v>
      </c>
      <c r="R65" s="263">
        <v>0.3494056158933424</v>
      </c>
      <c r="S65" s="263">
        <v>0.40240782088860322</v>
      </c>
      <c r="T65" s="263">
        <v>1.6780166412945581</v>
      </c>
      <c r="U65" s="263">
        <v>1.1500080399911281</v>
      </c>
      <c r="V65" s="263">
        <v>0.85440793836219475</v>
      </c>
      <c r="W65" s="263">
        <v>1.886288358302364</v>
      </c>
      <c r="DA65" s="70" t="s">
        <v>313</v>
      </c>
    </row>
    <row r="66" spans="1:105" ht="12" customHeight="1" x14ac:dyDescent="0.25">
      <c r="A66" s="18" t="s">
        <v>30</v>
      </c>
      <c r="B66" s="232">
        <v>2.0470423394139399</v>
      </c>
      <c r="C66" s="232">
        <v>0.8655681305550903</v>
      </c>
      <c r="D66" s="232">
        <v>1.039445476357084</v>
      </c>
      <c r="E66" s="232">
        <v>0.51451629111297292</v>
      </c>
      <c r="F66" s="232">
        <v>0</v>
      </c>
      <c r="G66" s="232">
        <v>0.85253853549734293</v>
      </c>
      <c r="H66" s="232">
        <v>1.1884832121713991</v>
      </c>
      <c r="I66" s="232">
        <v>1.158330893601639</v>
      </c>
      <c r="J66" s="232">
        <v>0.34490839347626651</v>
      </c>
      <c r="K66" s="232">
        <v>0.20932998712676129</v>
      </c>
      <c r="L66" s="232">
        <v>0.78786326511624394</v>
      </c>
      <c r="M66" s="232">
        <v>0.53763238934094193</v>
      </c>
      <c r="N66" s="232">
        <v>0.35085489731248032</v>
      </c>
      <c r="O66" s="232">
        <v>0.81217512672503778</v>
      </c>
      <c r="P66" s="232">
        <v>0.83126755864368262</v>
      </c>
      <c r="Q66" s="232">
        <v>0.68267278798583331</v>
      </c>
      <c r="R66" s="232">
        <v>1.8613977230311059E-2</v>
      </c>
      <c r="S66" s="232">
        <v>5.8987066047673703E-2</v>
      </c>
      <c r="T66" s="232">
        <v>0.73381016069852734</v>
      </c>
      <c r="U66" s="232">
        <v>0.32644890481152222</v>
      </c>
      <c r="V66" s="232">
        <v>0.2085213890233357</v>
      </c>
      <c r="W66" s="232">
        <v>0.72495249926736671</v>
      </c>
      <c r="DA66" s="71" t="s">
        <v>314</v>
      </c>
    </row>
    <row r="67" spans="1:105" ht="12" customHeight="1" x14ac:dyDescent="0.25">
      <c r="A67" s="18" t="s">
        <v>70</v>
      </c>
      <c r="B67" s="232">
        <v>1.107161599042413E-2</v>
      </c>
      <c r="C67" s="232">
        <v>0</v>
      </c>
      <c r="D67" s="232">
        <v>0</v>
      </c>
      <c r="E67" s="232">
        <v>0</v>
      </c>
      <c r="F67" s="232">
        <v>0</v>
      </c>
      <c r="G67" s="232">
        <v>1.4300494287582529E-2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1.854714297275901</v>
      </c>
      <c r="C68" s="232">
        <v>2.1669962239293499</v>
      </c>
      <c r="D68" s="232">
        <v>1.0700389952308249</v>
      </c>
      <c r="E68" s="232">
        <v>1.742393534097944</v>
      </c>
      <c r="F68" s="232">
        <v>1.9471910277810021</v>
      </c>
      <c r="G68" s="232">
        <v>1.7114631564533129</v>
      </c>
      <c r="H68" s="232">
        <v>2.1492767515178239</v>
      </c>
      <c r="I68" s="232">
        <v>1.8359634484948371</v>
      </c>
      <c r="J68" s="232">
        <v>2.8868633613984489</v>
      </c>
      <c r="K68" s="232">
        <v>1.9692894304336981</v>
      </c>
      <c r="L68" s="232">
        <v>2.1198733615189851</v>
      </c>
      <c r="M68" s="232">
        <v>1.887371976237517</v>
      </c>
      <c r="N68" s="232">
        <v>0.59077115639272848</v>
      </c>
      <c r="O68" s="232">
        <v>0.81555871562808202</v>
      </c>
      <c r="P68" s="232">
        <v>0.78967901611144797</v>
      </c>
      <c r="Q68" s="232">
        <v>0.87181247086632307</v>
      </c>
      <c r="R68" s="232">
        <v>0.33079163866303141</v>
      </c>
      <c r="S68" s="232">
        <v>0.34342075484092938</v>
      </c>
      <c r="T68" s="232">
        <v>0.94420648059603107</v>
      </c>
      <c r="U68" s="232">
        <v>0.82355913517960622</v>
      </c>
      <c r="V68" s="232">
        <v>0.64588654933885914</v>
      </c>
      <c r="W68" s="232">
        <v>1.161335859034998</v>
      </c>
      <c r="DA68" s="71" t="s">
        <v>316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6.921460263440754E-2</v>
      </c>
      <c r="E69" s="232">
        <v>1.7130307191831791E-2</v>
      </c>
      <c r="F69" s="232">
        <v>0</v>
      </c>
      <c r="G69" s="232">
        <v>5.8447733658581599E-3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7.201357408215797</v>
      </c>
      <c r="C71" s="263">
        <v>5.1167487053166774</v>
      </c>
      <c r="D71" s="263">
        <v>4.054740315192209</v>
      </c>
      <c r="E71" s="263">
        <v>4.6125736884163508</v>
      </c>
      <c r="F71" s="263">
        <v>5.9644612754471078</v>
      </c>
      <c r="G71" s="263">
        <v>5.96379941117908</v>
      </c>
      <c r="H71" s="263">
        <v>6.9037490355257951</v>
      </c>
      <c r="I71" s="263">
        <v>6.6856055071487521</v>
      </c>
      <c r="J71" s="263">
        <v>8.1653359541486683</v>
      </c>
      <c r="K71" s="263">
        <v>4.7206194325962558</v>
      </c>
      <c r="L71" s="263">
        <v>6.2048625468324836</v>
      </c>
      <c r="M71" s="263">
        <v>5.8973238612849883</v>
      </c>
      <c r="N71" s="263">
        <v>2.6442731740462708</v>
      </c>
      <c r="O71" s="263">
        <v>5.509454102226389</v>
      </c>
      <c r="P71" s="263">
        <v>5.6214279992182741</v>
      </c>
      <c r="Q71" s="263">
        <v>5.3701751218901581</v>
      </c>
      <c r="R71" s="263">
        <v>1.551214845797888</v>
      </c>
      <c r="S71" s="263">
        <v>1.677827765493809</v>
      </c>
      <c r="T71" s="263">
        <v>5.6125665664995754</v>
      </c>
      <c r="U71" s="263">
        <v>4.24604201612184</v>
      </c>
      <c r="V71" s="263">
        <v>3.4303426861214179</v>
      </c>
      <c r="W71" s="263">
        <v>6.8121503851504688</v>
      </c>
      <c r="DA71" s="70" t="s">
        <v>318</v>
      </c>
    </row>
    <row r="72" spans="1:105" ht="12" customHeight="1" x14ac:dyDescent="0.25">
      <c r="A72" s="57" t="s">
        <v>181</v>
      </c>
      <c r="B72" s="263">
        <v>4.085518833815593</v>
      </c>
      <c r="C72" s="263">
        <v>3.581999177725105</v>
      </c>
      <c r="D72" s="263">
        <v>2.2795342123230089</v>
      </c>
      <c r="E72" s="263">
        <v>2.6817680255704812</v>
      </c>
      <c r="F72" s="263">
        <v>2.5542577095832679</v>
      </c>
      <c r="G72" s="263">
        <v>3.119427853313463</v>
      </c>
      <c r="H72" s="263">
        <v>3.8442703415995632</v>
      </c>
      <c r="I72" s="263">
        <v>3.4404641140890728</v>
      </c>
      <c r="J72" s="263">
        <v>4.0716735865703662</v>
      </c>
      <c r="K72" s="263">
        <v>2.5844014172312519</v>
      </c>
      <c r="L72" s="263">
        <v>3.26680345636104</v>
      </c>
      <c r="M72" s="263">
        <v>2.7823346275586478</v>
      </c>
      <c r="N72" s="263">
        <v>1.116245537317371</v>
      </c>
      <c r="O72" s="263">
        <v>2.121203692994563</v>
      </c>
      <c r="P72" s="263">
        <v>2.0014568264113559</v>
      </c>
      <c r="Q72" s="263">
        <v>1.8778024266904609</v>
      </c>
      <c r="R72" s="263">
        <v>0.51333319222131713</v>
      </c>
      <c r="S72" s="263">
        <v>0.56352723930826132</v>
      </c>
      <c r="T72" s="263">
        <v>1.993025896932991</v>
      </c>
      <c r="U72" s="263">
        <v>1.47585170814532</v>
      </c>
      <c r="V72" s="263">
        <v>1.1613077041927831</v>
      </c>
      <c r="W72" s="263">
        <v>2.3591300615439792</v>
      </c>
      <c r="DA72" s="70" t="s">
        <v>319</v>
      </c>
    </row>
    <row r="73" spans="1:105" ht="12" customHeight="1" x14ac:dyDescent="0.25">
      <c r="A73" s="60" t="s">
        <v>183</v>
      </c>
      <c r="B73" s="264">
        <v>3.567446998855019</v>
      </c>
      <c r="C73" s="264">
        <v>3.3467975038013931</v>
      </c>
      <c r="D73" s="264">
        <v>1.9784553826074449</v>
      </c>
      <c r="E73" s="264">
        <v>2.3826842252679068</v>
      </c>
      <c r="F73" s="264">
        <v>1.8801850885206399</v>
      </c>
      <c r="G73" s="264">
        <v>2.64137809356304</v>
      </c>
      <c r="H73" s="264">
        <v>3.3477408859138151</v>
      </c>
      <c r="I73" s="264">
        <v>2.8739713638883049</v>
      </c>
      <c r="J73" s="264">
        <v>3.3901103869382321</v>
      </c>
      <c r="K73" s="264">
        <v>2.254906254434569</v>
      </c>
      <c r="L73" s="264">
        <v>2.775510478832182</v>
      </c>
      <c r="M73" s="264">
        <v>2.214896633469607</v>
      </c>
      <c r="N73" s="264">
        <v>0.78427860701279517</v>
      </c>
      <c r="O73" s="264">
        <v>1.233176436998165</v>
      </c>
      <c r="P73" s="264">
        <v>0.87207030504339478</v>
      </c>
      <c r="Q73" s="264">
        <v>0.74666416081251918</v>
      </c>
      <c r="R73" s="264">
        <v>0.16202880519202961</v>
      </c>
      <c r="S73" s="264">
        <v>0.19401809579546439</v>
      </c>
      <c r="T73" s="264">
        <v>0.87602938644583095</v>
      </c>
      <c r="U73" s="264">
        <v>0.62308841651210956</v>
      </c>
      <c r="V73" s="264">
        <v>0.4193136928454555</v>
      </c>
      <c r="W73" s="264">
        <v>0.91154362629038732</v>
      </c>
      <c r="DA73" s="72" t="s">
        <v>320</v>
      </c>
    </row>
    <row r="74" spans="1:105" ht="12" customHeight="1" x14ac:dyDescent="0.25">
      <c r="A74" s="59" t="s">
        <v>33</v>
      </c>
      <c r="B74" s="232">
        <v>0.22865846405346071</v>
      </c>
      <c r="C74" s="232">
        <v>0.2262178549082291</v>
      </c>
      <c r="D74" s="232">
        <v>0.39229358295964412</v>
      </c>
      <c r="E74" s="232">
        <v>0.44753114863110433</v>
      </c>
      <c r="F74" s="232">
        <v>0.65150075204745772</v>
      </c>
      <c r="G74" s="232">
        <v>0.8901579102030267</v>
      </c>
      <c r="H74" s="232">
        <v>0.89370473827661789</v>
      </c>
      <c r="I74" s="232">
        <v>0.90327765151169748</v>
      </c>
      <c r="J74" s="232">
        <v>1.083593201761053</v>
      </c>
      <c r="K74" s="232">
        <v>0</v>
      </c>
      <c r="L74" s="232">
        <v>0</v>
      </c>
      <c r="M74" s="232">
        <v>0</v>
      </c>
      <c r="N74" s="232">
        <v>0.2244862670037692</v>
      </c>
      <c r="O74" s="232">
        <v>0.70096477662559498</v>
      </c>
      <c r="P74" s="232">
        <v>0.23711781707461119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0.59643179974768556</v>
      </c>
      <c r="C75" s="232">
        <v>0.59030375965003179</v>
      </c>
      <c r="D75" s="232">
        <v>4.7835438637127484E-3</v>
      </c>
      <c r="E75" s="232">
        <v>5.4053488302903399E-3</v>
      </c>
      <c r="F75" s="232">
        <v>5.8124600136489858E-3</v>
      </c>
      <c r="G75" s="232">
        <v>0.19824057497658831</v>
      </c>
      <c r="H75" s="232">
        <v>6.9381375361116226E-3</v>
      </c>
      <c r="I75" s="232">
        <v>7.7978954639591454E-3</v>
      </c>
      <c r="J75" s="232">
        <v>7.2978944678078091E-3</v>
      </c>
      <c r="K75" s="232">
        <v>7.38204993178216E-3</v>
      </c>
      <c r="L75" s="232">
        <v>8.0248297517209796E-3</v>
      </c>
      <c r="M75" s="232">
        <v>7.5682408561185063E-3</v>
      </c>
      <c r="N75" s="232">
        <v>2.6934470551921521E-2</v>
      </c>
      <c r="O75" s="232">
        <v>8.066734906830849E-3</v>
      </c>
      <c r="P75" s="232">
        <v>8.3915599000039132E-3</v>
      </c>
      <c r="Q75" s="232">
        <v>9.391453094440113E-3</v>
      </c>
      <c r="R75" s="232">
        <v>9.0499334525882356E-3</v>
      </c>
      <c r="S75" s="232">
        <v>8.0484736181599438E-3</v>
      </c>
      <c r="T75" s="232">
        <v>1.2937779537025291E-2</v>
      </c>
      <c r="U75" s="232">
        <v>6.6576001060538936E-3</v>
      </c>
      <c r="V75" s="232">
        <v>1.123057102801874E-2</v>
      </c>
      <c r="W75" s="232">
        <v>0</v>
      </c>
      <c r="DA75" s="71" t="s">
        <v>322</v>
      </c>
    </row>
    <row r="76" spans="1:105" ht="12" customHeight="1" x14ac:dyDescent="0.25">
      <c r="A76" s="59" t="s">
        <v>70</v>
      </c>
      <c r="B76" s="232">
        <v>1.6273207158111799E-2</v>
      </c>
      <c r="C76" s="232">
        <v>0</v>
      </c>
      <c r="D76" s="232">
        <v>0</v>
      </c>
      <c r="E76" s="232">
        <v>0</v>
      </c>
      <c r="F76" s="232">
        <v>0</v>
      </c>
      <c r="G76" s="232">
        <v>1.286872394657573E-2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2.72608352789576</v>
      </c>
      <c r="C77" s="232">
        <v>2.5302758892431321</v>
      </c>
      <c r="D77" s="232">
        <v>1.5813782557840881</v>
      </c>
      <c r="E77" s="232">
        <v>1.929747727806512</v>
      </c>
      <c r="F77" s="232">
        <v>1.222871876459533</v>
      </c>
      <c r="G77" s="232">
        <v>1.540110884436849</v>
      </c>
      <c r="H77" s="232">
        <v>2.4470980101010849</v>
      </c>
      <c r="I77" s="232">
        <v>1.962895816912648</v>
      </c>
      <c r="J77" s="232">
        <v>2.2992192907093711</v>
      </c>
      <c r="K77" s="232">
        <v>2.247524204502787</v>
      </c>
      <c r="L77" s="232">
        <v>2.767485649080462</v>
      </c>
      <c r="M77" s="232">
        <v>2.2073283926134879</v>
      </c>
      <c r="N77" s="232">
        <v>0.53285786945710445</v>
      </c>
      <c r="O77" s="232">
        <v>0.52414492546573876</v>
      </c>
      <c r="P77" s="232">
        <v>0.62656092806877961</v>
      </c>
      <c r="Q77" s="232">
        <v>0.73727270771807907</v>
      </c>
      <c r="R77" s="232">
        <v>0.15297887173944141</v>
      </c>
      <c r="S77" s="232">
        <v>0.18596962217730439</v>
      </c>
      <c r="T77" s="232">
        <v>0.86309160690880571</v>
      </c>
      <c r="U77" s="232">
        <v>0.61643081640605568</v>
      </c>
      <c r="V77" s="232">
        <v>0.40808312181743678</v>
      </c>
      <c r="W77" s="232">
        <v>0.91154362629038732</v>
      </c>
      <c r="DA77" s="71" t="s">
        <v>324</v>
      </c>
    </row>
    <row r="78" spans="1:105" ht="12" customHeight="1" x14ac:dyDescent="0.25">
      <c r="A78" s="60" t="s">
        <v>189</v>
      </c>
      <c r="B78" s="264">
        <v>0.51807183496057441</v>
      </c>
      <c r="C78" s="264">
        <v>0.23520167392371291</v>
      </c>
      <c r="D78" s="264">
        <v>0.30107882971556482</v>
      </c>
      <c r="E78" s="264">
        <v>0.29908380030257331</v>
      </c>
      <c r="F78" s="264">
        <v>0.67407262106262766</v>
      </c>
      <c r="G78" s="264">
        <v>0.47804975975042341</v>
      </c>
      <c r="H78" s="264">
        <v>0.49652945568574808</v>
      </c>
      <c r="I78" s="264">
        <v>0.56649275020076817</v>
      </c>
      <c r="J78" s="264">
        <v>0.68156319963213419</v>
      </c>
      <c r="K78" s="264">
        <v>0.32949516279668339</v>
      </c>
      <c r="L78" s="264">
        <v>0.49129297752885692</v>
      </c>
      <c r="M78" s="264">
        <v>0.56743799408904183</v>
      </c>
      <c r="N78" s="264">
        <v>0.33196693030457552</v>
      </c>
      <c r="O78" s="264">
        <v>0.88802725599639798</v>
      </c>
      <c r="P78" s="264">
        <v>1.129386521367961</v>
      </c>
      <c r="Q78" s="264">
        <v>1.1311382658779421</v>
      </c>
      <c r="R78" s="264">
        <v>0.35130438702928751</v>
      </c>
      <c r="S78" s="264">
        <v>0.3695091435127969</v>
      </c>
      <c r="T78" s="264">
        <v>1.11699651048716</v>
      </c>
      <c r="U78" s="264">
        <v>0.85276329163320996</v>
      </c>
      <c r="V78" s="264">
        <v>0.74199401134732768</v>
      </c>
      <c r="W78" s="264">
        <v>1.4475864352535921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3.6413969981535987</v>
      </c>
      <c r="C79" s="263">
        <f t="shared" si="1"/>
        <v>3.1019375310448729</v>
      </c>
      <c r="D79" s="263">
        <f t="shared" si="1"/>
        <v>2.1371463108020077</v>
      </c>
      <c r="E79" s="263">
        <f t="shared" si="1"/>
        <v>2.3094480767603001</v>
      </c>
      <c r="F79" s="263">
        <f t="shared" si="1"/>
        <v>2.2004092979315391</v>
      </c>
      <c r="G79" s="263">
        <f t="shared" si="1"/>
        <v>2.621812796611255</v>
      </c>
      <c r="H79" s="263">
        <f t="shared" si="1"/>
        <v>3.1759608391572902</v>
      </c>
      <c r="I79" s="263">
        <f t="shared" si="1"/>
        <v>2.9360863619555611</v>
      </c>
      <c r="J79" s="263">
        <f t="shared" si="1"/>
        <v>3.2185626381031716</v>
      </c>
      <c r="K79" s="263">
        <f t="shared" si="1"/>
        <v>2.0481080181808533</v>
      </c>
      <c r="L79" s="263">
        <f t="shared" si="1"/>
        <v>2.7417246101678496</v>
      </c>
      <c r="M79" s="263">
        <f t="shared" si="1"/>
        <v>2.2262217238666899</v>
      </c>
      <c r="N79" s="263">
        <f t="shared" si="1"/>
        <v>0.9058695311519902</v>
      </c>
      <c r="O79" s="263">
        <f t="shared" si="1"/>
        <v>1.6846453348330541</v>
      </c>
      <c r="P79" s="263">
        <f t="shared" si="1"/>
        <v>1.6053724806997751</v>
      </c>
      <c r="Q79" s="263">
        <f t="shared" si="1"/>
        <v>1.6532420229502132</v>
      </c>
      <c r="R79" s="263">
        <f t="shared" si="1"/>
        <v>0.43543349970217871</v>
      </c>
      <c r="S79" s="263">
        <f t="shared" si="1"/>
        <v>0.4633189232452829</v>
      </c>
      <c r="T79" s="263">
        <f t="shared" si="1"/>
        <v>1.6545422157856682</v>
      </c>
      <c r="U79" s="263">
        <f t="shared" si="1"/>
        <v>1.1369708337001294</v>
      </c>
      <c r="V79" s="263">
        <f t="shared" si="1"/>
        <v>0.88218572517262506</v>
      </c>
      <c r="W79" s="263">
        <f t="shared" si="1"/>
        <v>1.9442956357302801</v>
      </c>
      <c r="DA79" s="70"/>
    </row>
    <row r="80" spans="1:105" ht="12" customHeight="1" x14ac:dyDescent="0.25">
      <c r="A80" s="60" t="s">
        <v>192</v>
      </c>
      <c r="B80" s="264">
        <v>1.9022072996195249</v>
      </c>
      <c r="C80" s="264">
        <v>1.786440779352704</v>
      </c>
      <c r="D80" s="264">
        <v>1.0560523520187071</v>
      </c>
      <c r="E80" s="264">
        <v>1.2718200785988121</v>
      </c>
      <c r="F80" s="264">
        <v>1.0035980100526181</v>
      </c>
      <c r="G80" s="264">
        <v>1.408485271383888</v>
      </c>
      <c r="H80" s="264">
        <v>1.78694433425085</v>
      </c>
      <c r="I80" s="264">
        <v>1.5340574496396699</v>
      </c>
      <c r="J80" s="264">
        <v>1.809560164561729</v>
      </c>
      <c r="K80" s="264">
        <v>1.2036152417240551</v>
      </c>
      <c r="L80" s="264">
        <v>1.481501374754461</v>
      </c>
      <c r="M80" s="264">
        <v>1.18225905917131</v>
      </c>
      <c r="N80" s="264">
        <v>0.41862923715887113</v>
      </c>
      <c r="O80" s="264">
        <v>0.65824020505816749</v>
      </c>
      <c r="P80" s="264">
        <v>0.46549035417367229</v>
      </c>
      <c r="Q80" s="264">
        <v>0.39855154183711389</v>
      </c>
      <c r="R80" s="264">
        <v>8.6487116324206997E-2</v>
      </c>
      <c r="S80" s="264">
        <v>0.103562237592115</v>
      </c>
      <c r="T80" s="264">
        <v>0.46760361751214907</v>
      </c>
      <c r="U80" s="264">
        <v>0.3325897533792323</v>
      </c>
      <c r="V80" s="264">
        <v>0.22381966025409941</v>
      </c>
      <c r="W80" s="264">
        <v>0.48656027271281971</v>
      </c>
      <c r="DA80" s="72" t="s">
        <v>326</v>
      </c>
    </row>
    <row r="81" spans="1:105" ht="12" customHeight="1" x14ac:dyDescent="0.25">
      <c r="A81" s="59" t="s">
        <v>33</v>
      </c>
      <c r="B81" s="232">
        <v>0.122482262191522</v>
      </c>
      <c r="C81" s="232">
        <v>0.12074970193647409</v>
      </c>
      <c r="D81" s="232">
        <v>0.20939696927629811</v>
      </c>
      <c r="E81" s="232">
        <v>0.2388814659497859</v>
      </c>
      <c r="F81" s="232">
        <v>0.34775558124283817</v>
      </c>
      <c r="G81" s="232">
        <v>0.47699061689468819</v>
      </c>
      <c r="H81" s="232">
        <v>0.47703829925314423</v>
      </c>
      <c r="I81" s="232">
        <v>0.48214809228989902</v>
      </c>
      <c r="J81" s="232">
        <v>0.5783962374946785</v>
      </c>
      <c r="K81" s="232">
        <v>0</v>
      </c>
      <c r="L81" s="232">
        <v>0</v>
      </c>
      <c r="M81" s="232">
        <v>0</v>
      </c>
      <c r="N81" s="232">
        <v>0.119825421563357</v>
      </c>
      <c r="O81" s="232">
        <v>0.37415829921932819</v>
      </c>
      <c r="P81" s="232">
        <v>0.1265678420794944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0.31948223031436801</v>
      </c>
      <c r="C82" s="232">
        <v>0.31509008454985787</v>
      </c>
      <c r="D82" s="232">
        <v>2.5533417597726161E-3</v>
      </c>
      <c r="E82" s="232">
        <v>2.8852464381514419E-3</v>
      </c>
      <c r="F82" s="232">
        <v>3.1025526895324569E-3</v>
      </c>
      <c r="G82" s="232">
        <v>0.1062271009085046</v>
      </c>
      <c r="H82" s="232">
        <v>3.7034125348753152E-3</v>
      </c>
      <c r="I82" s="232">
        <v>4.162330835410101E-3</v>
      </c>
      <c r="J82" s="232">
        <v>3.8954422148027371E-3</v>
      </c>
      <c r="K82" s="232">
        <v>3.940362396701513E-3</v>
      </c>
      <c r="L82" s="232">
        <v>4.2834629521368009E-3</v>
      </c>
      <c r="M82" s="232">
        <v>4.0397466766294221E-3</v>
      </c>
      <c r="N82" s="232">
        <v>1.437697874149081E-2</v>
      </c>
      <c r="O82" s="232">
        <v>4.305830925660249E-3</v>
      </c>
      <c r="P82" s="232">
        <v>4.4792147689606673E-3</v>
      </c>
      <c r="Q82" s="232">
        <v>5.012933936466079E-3</v>
      </c>
      <c r="R82" s="232">
        <v>4.830638887404654E-3</v>
      </c>
      <c r="S82" s="232">
        <v>4.2960834847923209E-3</v>
      </c>
      <c r="T82" s="232">
        <v>6.9058785101174993E-3</v>
      </c>
      <c r="U82" s="232">
        <v>3.5536683377373969E-3</v>
      </c>
      <c r="V82" s="232">
        <v>5.9946112775218184E-3</v>
      </c>
      <c r="W82" s="232">
        <v>0</v>
      </c>
      <c r="DA82" s="71" t="s">
        <v>328</v>
      </c>
    </row>
    <row r="83" spans="1:105" ht="12" customHeight="1" x14ac:dyDescent="0.25">
      <c r="A83" s="59" t="s">
        <v>162</v>
      </c>
      <c r="B83" s="232">
        <v>1.4602428071136351</v>
      </c>
      <c r="C83" s="232">
        <v>1.350600992866372</v>
      </c>
      <c r="D83" s="232">
        <v>0.84410204098263597</v>
      </c>
      <c r="E83" s="232">
        <v>1.0300533662108751</v>
      </c>
      <c r="F83" s="232">
        <v>0.65273987612024698</v>
      </c>
      <c r="G83" s="232">
        <v>0.8252675535806957</v>
      </c>
      <c r="H83" s="232">
        <v>1.30620262246283</v>
      </c>
      <c r="I83" s="232">
        <v>1.0477470265143609</v>
      </c>
      <c r="J83" s="232">
        <v>1.227268484852247</v>
      </c>
      <c r="K83" s="232">
        <v>1.1996748793273539</v>
      </c>
      <c r="L83" s="232">
        <v>1.4772179118023241</v>
      </c>
      <c r="M83" s="232">
        <v>1.1782193124946809</v>
      </c>
      <c r="N83" s="232">
        <v>0.28442683685402331</v>
      </c>
      <c r="O83" s="232">
        <v>0.27977607491317902</v>
      </c>
      <c r="P83" s="232">
        <v>0.33444329732521733</v>
      </c>
      <c r="Q83" s="232">
        <v>0.39353860790064787</v>
      </c>
      <c r="R83" s="232">
        <v>8.1656477436802349E-2</v>
      </c>
      <c r="S83" s="232">
        <v>9.9266154107322632E-2</v>
      </c>
      <c r="T83" s="232">
        <v>0.46069773900203159</v>
      </c>
      <c r="U83" s="232">
        <v>0.3290360850414949</v>
      </c>
      <c r="V83" s="232">
        <v>0.21782504897657759</v>
      </c>
      <c r="W83" s="232">
        <v>0.48656027271281971</v>
      </c>
      <c r="DA83" s="71" t="s">
        <v>329</v>
      </c>
    </row>
    <row r="84" spans="1:105" ht="12" customHeight="1" x14ac:dyDescent="0.25">
      <c r="A84" s="60" t="s">
        <v>197</v>
      </c>
      <c r="B84" s="264">
        <v>1.461681448024492</v>
      </c>
      <c r="C84" s="264">
        <v>1.1899517011798231</v>
      </c>
      <c r="D84" s="264">
        <v>0.9203852518499539</v>
      </c>
      <c r="E84" s="264">
        <v>0.87798419040274855</v>
      </c>
      <c r="F84" s="264">
        <v>0.83700738066801728</v>
      </c>
      <c r="G84" s="264">
        <v>0.95716482960215621</v>
      </c>
      <c r="H84" s="264">
        <v>1.1239809098997759</v>
      </c>
      <c r="I84" s="264">
        <v>1.099648577378731</v>
      </c>
      <c r="J84" s="264">
        <v>1.045200273932414</v>
      </c>
      <c r="K84" s="264">
        <v>0.66861610786514381</v>
      </c>
      <c r="L84" s="264">
        <v>0.99798274770229112</v>
      </c>
      <c r="M84" s="264">
        <v>0.74107778108847577</v>
      </c>
      <c r="N84" s="264">
        <v>0.31004425478876352</v>
      </c>
      <c r="O84" s="264">
        <v>0.55239733531264057</v>
      </c>
      <c r="P84" s="264">
        <v>0.537042505924202</v>
      </c>
      <c r="Q84" s="264">
        <v>0.65091582102222956</v>
      </c>
      <c r="R84" s="264">
        <v>0.16142847043528699</v>
      </c>
      <c r="S84" s="264">
        <v>0.16252150737746321</v>
      </c>
      <c r="T84" s="264">
        <v>0.59071247032211338</v>
      </c>
      <c r="U84" s="264">
        <v>0.34919634996948729</v>
      </c>
      <c r="V84" s="264">
        <v>0.26230733761256098</v>
      </c>
      <c r="W84" s="264">
        <v>0.68504820861461957</v>
      </c>
      <c r="DA84" s="72" t="s">
        <v>330</v>
      </c>
    </row>
    <row r="85" spans="1:105" ht="12" customHeight="1" x14ac:dyDescent="0.25">
      <c r="A85" s="64" t="s">
        <v>30</v>
      </c>
      <c r="B85" s="231">
        <v>0.44169265208897601</v>
      </c>
      <c r="C85" s="231">
        <v>0.1702412759929158</v>
      </c>
      <c r="D85" s="231">
        <v>0.2034669839710766</v>
      </c>
      <c r="E85" s="231">
        <v>0.1074156624344479</v>
      </c>
      <c r="F85" s="231">
        <v>0</v>
      </c>
      <c r="G85" s="231">
        <v>0.15807828409455199</v>
      </c>
      <c r="H85" s="231">
        <v>0.27192154069610081</v>
      </c>
      <c r="I85" s="231">
        <v>0.2244133421927493</v>
      </c>
      <c r="J85" s="231">
        <v>7.6440796332386957E-2</v>
      </c>
      <c r="K85" s="231">
        <v>6.2012515595901721E-2</v>
      </c>
      <c r="L85" s="231">
        <v>0.19708459759265351</v>
      </c>
      <c r="M85" s="231">
        <v>0.1598661953780145</v>
      </c>
      <c r="N85" s="231">
        <v>8.0097203676422757E-2</v>
      </c>
      <c r="O85" s="231">
        <v>0.15390376972170339</v>
      </c>
      <c r="P85" s="231">
        <v>0.20197173872325461</v>
      </c>
      <c r="Q85" s="231">
        <v>0.13151972033408049</v>
      </c>
      <c r="R85" s="231">
        <v>3.3612819870354181E-3</v>
      </c>
      <c r="S85" s="231">
        <v>1.103464582643064E-2</v>
      </c>
      <c r="T85" s="231">
        <v>0.18279226972337101</v>
      </c>
      <c r="U85" s="231">
        <v>9.7086857175233104E-2</v>
      </c>
      <c r="V85" s="231">
        <v>6.0458546379315151E-2</v>
      </c>
      <c r="W85" s="231">
        <v>0.1654613173729001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3.3902048356486823E-2</v>
      </c>
      <c r="C87" s="231">
        <v>3.8484709450098291E-2</v>
      </c>
      <c r="D87" s="231">
        <v>5.2477692070537291E-2</v>
      </c>
      <c r="E87" s="231">
        <v>8.5201042373710956E-2</v>
      </c>
      <c r="F87" s="231">
        <v>0.1675520696243511</v>
      </c>
      <c r="G87" s="231">
        <v>0.1852457533642359</v>
      </c>
      <c r="H87" s="231">
        <v>0.18138152339912919</v>
      </c>
      <c r="I87" s="231">
        <v>0.16531472063312999</v>
      </c>
      <c r="J87" s="231">
        <v>0.30453764997651178</v>
      </c>
      <c r="K87" s="231">
        <v>0</v>
      </c>
      <c r="L87" s="231">
        <v>0</v>
      </c>
      <c r="M87" s="231">
        <v>0</v>
      </c>
      <c r="N87" s="231">
        <v>5.7384544105400698E-2</v>
      </c>
      <c r="O87" s="231">
        <v>0.20874066490890961</v>
      </c>
      <c r="P87" s="231">
        <v>7.3334560910128063E-2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9.0111622761517879E-2</v>
      </c>
      <c r="C88" s="231">
        <v>0.1023335981267295</v>
      </c>
      <c r="D88" s="231">
        <v>6.5207064043930156E-4</v>
      </c>
      <c r="E88" s="231">
        <v>1.0486407472716269E-3</v>
      </c>
      <c r="F88" s="231">
        <v>1.523267641659682E-3</v>
      </c>
      <c r="G88" s="231">
        <v>4.2039265267446439E-2</v>
      </c>
      <c r="H88" s="231">
        <v>1.4349053420305579E-3</v>
      </c>
      <c r="I88" s="231">
        <v>1.4542833577116619E-3</v>
      </c>
      <c r="J88" s="231">
        <v>2.0900354978689141E-3</v>
      </c>
      <c r="K88" s="231">
        <v>1.9720542740072431E-3</v>
      </c>
      <c r="L88" s="231">
        <v>1.5825265714834811E-3</v>
      </c>
      <c r="M88" s="231">
        <v>1.9803662766751081E-3</v>
      </c>
      <c r="N88" s="231">
        <v>7.0160869694622712E-3</v>
      </c>
      <c r="O88" s="231">
        <v>2.4478793882517628E-3</v>
      </c>
      <c r="P88" s="231">
        <v>2.6446522250101398E-3</v>
      </c>
      <c r="Q88" s="231">
        <v>2.2018858882361259E-3</v>
      </c>
      <c r="R88" s="231">
        <v>3.636830288041141E-3</v>
      </c>
      <c r="S88" s="231">
        <v>2.8614651924681392E-3</v>
      </c>
      <c r="T88" s="231">
        <v>3.6285469293811479E-3</v>
      </c>
      <c r="U88" s="231">
        <v>2.7224642724046882E-3</v>
      </c>
      <c r="V88" s="231">
        <v>5.3040223834600383E-3</v>
      </c>
      <c r="W88" s="231">
        <v>0</v>
      </c>
      <c r="DA88" s="73" t="s">
        <v>334</v>
      </c>
    </row>
    <row r="89" spans="1:105" ht="12" customHeight="1" x14ac:dyDescent="0.25">
      <c r="A89" s="64" t="s">
        <v>70</v>
      </c>
      <c r="B89" s="231">
        <v>2.38358455686435E-3</v>
      </c>
      <c r="C89" s="231">
        <v>0</v>
      </c>
      <c r="D89" s="231">
        <v>0</v>
      </c>
      <c r="E89" s="231">
        <v>0</v>
      </c>
      <c r="F89" s="231">
        <v>0</v>
      </c>
      <c r="G89" s="231">
        <v>2.6456686000710132E-3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0.24860013841755951</v>
      </c>
      <c r="J90" s="231">
        <v>0</v>
      </c>
      <c r="K90" s="231">
        <v>0</v>
      </c>
      <c r="L90" s="231">
        <v>0.25677277710169322</v>
      </c>
      <c r="M90" s="231">
        <v>0</v>
      </c>
      <c r="N90" s="231">
        <v>0</v>
      </c>
      <c r="O90" s="231">
        <v>0</v>
      </c>
      <c r="P90" s="231">
        <v>0</v>
      </c>
      <c r="Q90" s="231">
        <v>0.27874470554789488</v>
      </c>
      <c r="R90" s="231">
        <v>0</v>
      </c>
      <c r="S90" s="231">
        <v>8.3613700372647079E-2</v>
      </c>
      <c r="T90" s="231">
        <v>8.3613700442537478E-2</v>
      </c>
      <c r="U90" s="231">
        <v>0</v>
      </c>
      <c r="V90" s="231">
        <v>0</v>
      </c>
      <c r="W90" s="231">
        <v>0.2308101473043927</v>
      </c>
      <c r="DA90" s="73" t="s">
        <v>336</v>
      </c>
    </row>
    <row r="91" spans="1:105" ht="12" customHeight="1" x14ac:dyDescent="0.25">
      <c r="A91" s="64" t="s">
        <v>162</v>
      </c>
      <c r="B91" s="231">
        <v>0.40321179069357799</v>
      </c>
      <c r="C91" s="231">
        <v>0.4294223229428164</v>
      </c>
      <c r="D91" s="231">
        <v>0.21103509936233539</v>
      </c>
      <c r="E91" s="231">
        <v>0.36650304382482479</v>
      </c>
      <c r="F91" s="231">
        <v>0.31374097372112281</v>
      </c>
      <c r="G91" s="231">
        <v>0.31973383965851021</v>
      </c>
      <c r="H91" s="231">
        <v>0.49545675748745138</v>
      </c>
      <c r="I91" s="231">
        <v>0.35837930205450119</v>
      </c>
      <c r="J91" s="231">
        <v>0.64463001418666177</v>
      </c>
      <c r="K91" s="231">
        <v>0.58778744690992757</v>
      </c>
      <c r="L91" s="231">
        <v>0.53428699748990582</v>
      </c>
      <c r="M91" s="231">
        <v>0.56544656666816462</v>
      </c>
      <c r="N91" s="231">
        <v>0.13588513468532701</v>
      </c>
      <c r="O91" s="231">
        <v>0.15571041431992791</v>
      </c>
      <c r="P91" s="231">
        <v>0.19331396315636121</v>
      </c>
      <c r="Q91" s="231">
        <v>0.16922488060108681</v>
      </c>
      <c r="R91" s="231">
        <v>6.0184290849149343E-2</v>
      </c>
      <c r="S91" s="231">
        <v>6.4727822289253237E-2</v>
      </c>
      <c r="T91" s="231">
        <v>0.23697576602618381</v>
      </c>
      <c r="U91" s="231">
        <v>0.24677597128077489</v>
      </c>
      <c r="V91" s="231">
        <v>0.18868013860691449</v>
      </c>
      <c r="W91" s="231">
        <v>0.26705924495894051</v>
      </c>
      <c r="DA91" s="73" t="s">
        <v>337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1.458152305450526E-2</v>
      </c>
      <c r="E92" s="231">
        <v>3.8489879970538782E-3</v>
      </c>
      <c r="F92" s="231">
        <v>0</v>
      </c>
      <c r="G92" s="231">
        <v>1.166376592172473E-3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2.6110572410746498E-3</v>
      </c>
      <c r="V93" s="231">
        <v>7.8646302428713975E-3</v>
      </c>
      <c r="W93" s="231">
        <v>2.171749897838628E-2</v>
      </c>
      <c r="DA93" s="73" t="s">
        <v>339</v>
      </c>
    </row>
    <row r="94" spans="1:105" ht="12" customHeight="1" x14ac:dyDescent="0.25">
      <c r="A94" s="64" t="s">
        <v>79</v>
      </c>
      <c r="B94" s="231">
        <v>0.49037974956706848</v>
      </c>
      <c r="C94" s="231">
        <v>0.44946979466726272</v>
      </c>
      <c r="D94" s="231">
        <v>0.43817188275106</v>
      </c>
      <c r="E94" s="231">
        <v>0.31396681302543938</v>
      </c>
      <c r="F94" s="231">
        <v>0.35419106968088371</v>
      </c>
      <c r="G94" s="231">
        <v>0.24825564202516831</v>
      </c>
      <c r="H94" s="231">
        <v>0.17378618297506401</v>
      </c>
      <c r="I94" s="231">
        <v>0.1014867907230788</v>
      </c>
      <c r="J94" s="231">
        <v>1.7501777938984341E-2</v>
      </c>
      <c r="K94" s="231">
        <v>1.6844091085307239E-2</v>
      </c>
      <c r="L94" s="231">
        <v>8.2558489465551742E-3</v>
      </c>
      <c r="M94" s="231">
        <v>1.378465276562154E-2</v>
      </c>
      <c r="N94" s="231">
        <v>2.9661285352150821E-2</v>
      </c>
      <c r="O94" s="231">
        <v>3.159460697384793E-2</v>
      </c>
      <c r="P94" s="231">
        <v>6.5777590909448055E-2</v>
      </c>
      <c r="Q94" s="231">
        <v>6.9224628650931194E-2</v>
      </c>
      <c r="R94" s="231">
        <v>9.4246067311061138E-2</v>
      </c>
      <c r="S94" s="231">
        <v>2.8387369666411298E-4</v>
      </c>
      <c r="T94" s="231">
        <v>8.370218720063996E-2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25">
      <c r="A95" s="61" t="s">
        <v>209</v>
      </c>
      <c r="B95" s="265">
        <v>0.27750825050958178</v>
      </c>
      <c r="C95" s="265">
        <v>0.12554505051234571</v>
      </c>
      <c r="D95" s="265">
        <v>0.16070870693334649</v>
      </c>
      <c r="E95" s="265">
        <v>0.15964380775873921</v>
      </c>
      <c r="F95" s="265">
        <v>0.35980390721090372</v>
      </c>
      <c r="G95" s="265">
        <v>0.25616269562521099</v>
      </c>
      <c r="H95" s="265">
        <v>0.26503559500666463</v>
      </c>
      <c r="I95" s="265">
        <v>0.30238033493716032</v>
      </c>
      <c r="J95" s="265">
        <v>0.36380219960902849</v>
      </c>
      <c r="K95" s="265">
        <v>0.17587666859165421</v>
      </c>
      <c r="L95" s="265">
        <v>0.2622404877110977</v>
      </c>
      <c r="M95" s="265">
        <v>0.30288488360690441</v>
      </c>
      <c r="N95" s="265">
        <v>0.1771960392043555</v>
      </c>
      <c r="O95" s="265">
        <v>0.474007794462246</v>
      </c>
      <c r="P95" s="265">
        <v>0.60283962060190088</v>
      </c>
      <c r="Q95" s="265">
        <v>0.60377466009086977</v>
      </c>
      <c r="R95" s="265">
        <v>0.18751791294268469</v>
      </c>
      <c r="S95" s="265">
        <v>0.19723517827570469</v>
      </c>
      <c r="T95" s="265">
        <v>0.59622612795140562</v>
      </c>
      <c r="U95" s="265">
        <v>0.45518473035140988</v>
      </c>
      <c r="V95" s="265">
        <v>0.3960587273059647</v>
      </c>
      <c r="W95" s="265">
        <v>0.77268715440284086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1.0000000000000002</v>
      </c>
      <c r="C117" s="234">
        <f t="shared" si="17"/>
        <v>1</v>
      </c>
      <c r="D117" s="234">
        <f t="shared" si="17"/>
        <v>1.0000000000000004</v>
      </c>
      <c r="E117" s="234">
        <f t="shared" si="17"/>
        <v>0.99999999999999967</v>
      </c>
      <c r="F117" s="234">
        <f t="shared" si="17"/>
        <v>1.0000000000000002</v>
      </c>
      <c r="G117" s="234">
        <f t="shared" si="17"/>
        <v>0.99999999999999967</v>
      </c>
      <c r="H117" s="234">
        <f t="shared" si="17"/>
        <v>1.0000000000000002</v>
      </c>
      <c r="I117" s="234">
        <f t="shared" si="17"/>
        <v>1.0000000000000002</v>
      </c>
      <c r="J117" s="234">
        <f t="shared" si="17"/>
        <v>1</v>
      </c>
      <c r="K117" s="234">
        <f t="shared" si="17"/>
        <v>0.99999999999999978</v>
      </c>
      <c r="L117" s="234">
        <f t="shared" si="17"/>
        <v>1.0000000000000002</v>
      </c>
      <c r="M117" s="234">
        <f t="shared" si="17"/>
        <v>1</v>
      </c>
      <c r="N117" s="234">
        <f t="shared" si="17"/>
        <v>0.99999999999999978</v>
      </c>
      <c r="O117" s="234">
        <f t="shared" si="17"/>
        <v>1.0000000000000002</v>
      </c>
      <c r="P117" s="234">
        <f t="shared" si="17"/>
        <v>1.0000000000000004</v>
      </c>
      <c r="Q117" s="234">
        <f t="shared" si="17"/>
        <v>1</v>
      </c>
      <c r="R117" s="234">
        <f t="shared" si="17"/>
        <v>1.0000000000000002</v>
      </c>
      <c r="S117" s="234">
        <f t="shared" si="17"/>
        <v>1</v>
      </c>
      <c r="T117" s="234">
        <f t="shared" si="17"/>
        <v>1</v>
      </c>
      <c r="U117" s="234">
        <f t="shared" si="17"/>
        <v>1</v>
      </c>
      <c r="V117" s="234">
        <f t="shared" si="17"/>
        <v>0.99999999999999978</v>
      </c>
      <c r="W117" s="234">
        <f t="shared" si="17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1.8351000171054821E-3</v>
      </c>
      <c r="C118" s="268">
        <f t="shared" si="18"/>
        <v>1.6639061414540127E-3</v>
      </c>
      <c r="D118" s="268">
        <f t="shared" si="18"/>
        <v>1.8285627953223095E-3</v>
      </c>
      <c r="E118" s="268">
        <f t="shared" si="18"/>
        <v>1.862849504904553E-3</v>
      </c>
      <c r="F118" s="268">
        <f t="shared" si="18"/>
        <v>2.2350276006460348E-3</v>
      </c>
      <c r="G118" s="268">
        <f t="shared" si="18"/>
        <v>1.994820688647429E-3</v>
      </c>
      <c r="H118" s="268">
        <f t="shared" si="18"/>
        <v>1.9157711548355833E-3</v>
      </c>
      <c r="I118" s="268">
        <f t="shared" si="18"/>
        <v>1.9904261421954473E-3</v>
      </c>
      <c r="J118" s="268">
        <f t="shared" si="18"/>
        <v>2.0828601785703748E-3</v>
      </c>
      <c r="K118" s="268">
        <f t="shared" si="18"/>
        <v>1.9578641375418821E-3</v>
      </c>
      <c r="L118" s="268">
        <f t="shared" si="18"/>
        <v>1.9625827257255361E-3</v>
      </c>
      <c r="M118" s="268">
        <f t="shared" si="18"/>
        <v>2.1069698201683939E-3</v>
      </c>
      <c r="N118" s="268">
        <f t="shared" si="18"/>
        <v>2.237749270002472E-3</v>
      </c>
      <c r="O118" s="268">
        <f t="shared" si="18"/>
        <v>2.3593010813329988E-3</v>
      </c>
      <c r="P118" s="268">
        <f t="shared" si="18"/>
        <v>2.4441300887906559E-3</v>
      </c>
      <c r="Q118" s="268">
        <f t="shared" si="18"/>
        <v>2.4242337167487572E-3</v>
      </c>
      <c r="R118" s="268">
        <f t="shared" si="18"/>
        <v>2.5590640204368855E-3</v>
      </c>
      <c r="S118" s="268">
        <f t="shared" si="18"/>
        <v>2.5398022213294503E-3</v>
      </c>
      <c r="T118" s="268">
        <f t="shared" si="18"/>
        <v>2.4219589681247714E-3</v>
      </c>
      <c r="U118" s="268">
        <f t="shared" si="18"/>
        <v>2.4966834705269516E-3</v>
      </c>
      <c r="V118" s="268">
        <f t="shared" si="18"/>
        <v>2.5487369114929109E-3</v>
      </c>
      <c r="W118" s="268">
        <f t="shared" si="18"/>
        <v>2.4694970079301689E-3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3.518725457389829E-4</v>
      </c>
      <c r="C119" s="269">
        <f t="shared" si="19"/>
        <v>3.190468554338735E-4</v>
      </c>
      <c r="D119" s="269">
        <f t="shared" si="19"/>
        <v>3.5061906154222849E-4</v>
      </c>
      <c r="E119" s="269">
        <f t="shared" si="19"/>
        <v>3.5719339082851279E-4</v>
      </c>
      <c r="F119" s="269">
        <f t="shared" si="19"/>
        <v>4.2855694202252625E-4</v>
      </c>
      <c r="G119" s="269">
        <f t="shared" si="19"/>
        <v>3.8249829843841975E-4</v>
      </c>
      <c r="H119" s="269">
        <f t="shared" si="19"/>
        <v>3.6734088988162235E-4</v>
      </c>
      <c r="I119" s="269">
        <f t="shared" si="19"/>
        <v>3.816556630327124E-4</v>
      </c>
      <c r="J119" s="269">
        <f t="shared" si="19"/>
        <v>3.9937949246380666E-4</v>
      </c>
      <c r="K119" s="269">
        <f t="shared" si="19"/>
        <v>3.7541203850815553E-4</v>
      </c>
      <c r="L119" s="269">
        <f t="shared" si="19"/>
        <v>3.7631680752401306E-4</v>
      </c>
      <c r="M119" s="269">
        <f t="shared" si="19"/>
        <v>4.0400241267898391E-4</v>
      </c>
      <c r="N119" s="269">
        <f t="shared" si="19"/>
        <v>4.2907881043088695E-4</v>
      </c>
      <c r="O119" s="269">
        <f t="shared" si="19"/>
        <v>4.5669638243355784E-4</v>
      </c>
      <c r="P119" s="269">
        <f t="shared" si="19"/>
        <v>4.6865144593946119E-4</v>
      </c>
      <c r="Q119" s="269">
        <f t="shared" si="19"/>
        <v>4.6483640206387145E-4</v>
      </c>
      <c r="R119" s="269">
        <f t="shared" si="19"/>
        <v>4.9068953364213503E-4</v>
      </c>
      <c r="S119" s="269">
        <f t="shared" si="19"/>
        <v>4.869961664009661E-4</v>
      </c>
      <c r="T119" s="269">
        <f t="shared" si="19"/>
        <v>4.6440022878624257E-4</v>
      </c>
      <c r="U119" s="269">
        <f t="shared" si="19"/>
        <v>4.787283311481003E-4</v>
      </c>
      <c r="V119" s="269">
        <f t="shared" si="19"/>
        <v>4.8870935486148659E-4</v>
      </c>
      <c r="W119" s="269">
        <f t="shared" si="19"/>
        <v>4.7351544372267453E-4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4.8676497103809849E-2</v>
      </c>
      <c r="C120" s="269">
        <f t="shared" si="20"/>
        <v>4.4135535785808963E-2</v>
      </c>
      <c r="D120" s="269">
        <f t="shared" si="20"/>
        <v>4.8503095624746334E-2</v>
      </c>
      <c r="E120" s="269">
        <f t="shared" si="20"/>
        <v>4.9412559361939098E-2</v>
      </c>
      <c r="F120" s="269">
        <f t="shared" si="20"/>
        <v>5.9284678500184561E-2</v>
      </c>
      <c r="G120" s="269">
        <f t="shared" si="20"/>
        <v>5.2913128749638695E-2</v>
      </c>
      <c r="H120" s="269">
        <f t="shared" si="20"/>
        <v>5.0816319655974655E-2</v>
      </c>
      <c r="I120" s="269">
        <f t="shared" si="20"/>
        <v>5.279656228151787E-2</v>
      </c>
      <c r="J120" s="269">
        <f t="shared" si="20"/>
        <v>5.5248398727465106E-2</v>
      </c>
      <c r="K120" s="269">
        <f t="shared" si="20"/>
        <v>5.1932846783485469E-2</v>
      </c>
      <c r="L120" s="269">
        <f t="shared" si="20"/>
        <v>5.205800854138138E-2</v>
      </c>
      <c r="M120" s="269">
        <f t="shared" si="20"/>
        <v>5.5887913134571331E-2</v>
      </c>
      <c r="N120" s="269">
        <f t="shared" si="20"/>
        <v>5.9356871475668899E-2</v>
      </c>
      <c r="O120" s="269">
        <f t="shared" si="20"/>
        <v>6.2308488731125225E-2</v>
      </c>
      <c r="P120" s="269">
        <f t="shared" si="20"/>
        <v>6.4831175456042889E-2</v>
      </c>
      <c r="Q120" s="269">
        <f t="shared" si="20"/>
        <v>6.4303419101050668E-2</v>
      </c>
      <c r="R120" s="269">
        <f t="shared" si="20"/>
        <v>6.7879827376242652E-2</v>
      </c>
      <c r="S120" s="269">
        <f t="shared" si="20"/>
        <v>6.7368903230567934E-2</v>
      </c>
      <c r="T120" s="269">
        <f t="shared" si="20"/>
        <v>6.4243080812251566E-2</v>
      </c>
      <c r="U120" s="269">
        <f t="shared" si="20"/>
        <v>6.6225167342064045E-2</v>
      </c>
      <c r="V120" s="269">
        <f t="shared" si="20"/>
        <v>6.7605898171340217E-2</v>
      </c>
      <c r="W120" s="269">
        <f t="shared" si="20"/>
        <v>6.5504039471364919E-2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8.3927040763907867E-4</v>
      </c>
      <c r="C121" s="269">
        <f t="shared" si="21"/>
        <v>7.6097606266384049E-4</v>
      </c>
      <c r="D121" s="269">
        <f t="shared" si="21"/>
        <v>8.3628065408905496E-4</v>
      </c>
      <c r="E121" s="269">
        <f t="shared" si="21"/>
        <v>8.5196144557696534E-4</v>
      </c>
      <c r="F121" s="269">
        <f t="shared" si="21"/>
        <v>1.0221745452531203E-3</v>
      </c>
      <c r="G121" s="269">
        <f t="shared" si="21"/>
        <v>9.1231756139848721E-4</v>
      </c>
      <c r="H121" s="269">
        <f t="shared" si="21"/>
        <v>8.7616479923428088E-4</v>
      </c>
      <c r="I121" s="269">
        <f t="shared" si="21"/>
        <v>9.1030774571663662E-4</v>
      </c>
      <c r="J121" s="269">
        <f t="shared" si="21"/>
        <v>9.5258181833665341E-4</v>
      </c>
      <c r="K121" s="269">
        <f t="shared" si="21"/>
        <v>8.9541573619976672E-4</v>
      </c>
      <c r="L121" s="269">
        <f t="shared" si="21"/>
        <v>8.9757375014530799E-4</v>
      </c>
      <c r="M121" s="269">
        <f t="shared" si="21"/>
        <v>9.6360819757668865E-4</v>
      </c>
      <c r="N121" s="269">
        <f t="shared" si="21"/>
        <v>1.0234192820679775E-3</v>
      </c>
      <c r="O121" s="269">
        <f t="shared" si="21"/>
        <v>1.0892914599157973E-3</v>
      </c>
      <c r="P121" s="269">
        <f t="shared" si="21"/>
        <v>1.1178061341734285E-3</v>
      </c>
      <c r="Q121" s="269">
        <f t="shared" si="21"/>
        <v>1.1087066648701248E-3</v>
      </c>
      <c r="R121" s="269">
        <f t="shared" si="21"/>
        <v>1.1703703795906573E-3</v>
      </c>
      <c r="S121" s="269">
        <f t="shared" si="21"/>
        <v>1.1615611278670062E-3</v>
      </c>
      <c r="T121" s="269">
        <f t="shared" si="21"/>
        <v>1.1076663241872558E-3</v>
      </c>
      <c r="U121" s="269">
        <f t="shared" si="21"/>
        <v>1.1418410628974793E-3</v>
      </c>
      <c r="V121" s="269">
        <f t="shared" si="21"/>
        <v>1.1656473471388278E-3</v>
      </c>
      <c r="W121" s="269">
        <f t="shared" si="21"/>
        <v>1.1294075206746104E-3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3.604587555991922E-3</v>
      </c>
      <c r="C122" s="270">
        <f t="shared" si="22"/>
        <v>4.025000320446258E-3</v>
      </c>
      <c r="D122" s="270">
        <f t="shared" si="22"/>
        <v>3.4631477429842451E-3</v>
      </c>
      <c r="E122" s="270">
        <f t="shared" si="22"/>
        <v>3.6492237459707965E-3</v>
      </c>
      <c r="F122" s="270">
        <f t="shared" si="22"/>
        <v>3.1282542117667799E-3</v>
      </c>
      <c r="G122" s="270">
        <f t="shared" si="22"/>
        <v>3.3655765109358916E-3</v>
      </c>
      <c r="H122" s="270">
        <f t="shared" si="22"/>
        <v>3.5228081591650333E-3</v>
      </c>
      <c r="I122" s="270">
        <f t="shared" si="22"/>
        <v>3.3453699464109738E-3</v>
      </c>
      <c r="J122" s="270">
        <f t="shared" si="22"/>
        <v>3.3822559744808166E-3</v>
      </c>
      <c r="K122" s="270">
        <f t="shared" si="22"/>
        <v>3.7778419292511856E-3</v>
      </c>
      <c r="L122" s="270">
        <f t="shared" si="22"/>
        <v>3.6421708299189904E-3</v>
      </c>
      <c r="M122" s="270">
        <f t="shared" si="22"/>
        <v>3.5045979409912666E-3</v>
      </c>
      <c r="N122" s="270">
        <f t="shared" si="22"/>
        <v>3.1545331724431064E-3</v>
      </c>
      <c r="O122" s="270">
        <f t="shared" si="22"/>
        <v>2.9567856609268597E-3</v>
      </c>
      <c r="P122" s="270">
        <f t="shared" si="22"/>
        <v>2.9962492615007237E-3</v>
      </c>
      <c r="Q122" s="270">
        <f t="shared" si="22"/>
        <v>2.9928337868564813E-3</v>
      </c>
      <c r="R122" s="270">
        <f t="shared" si="22"/>
        <v>2.9899006545971024E-3</v>
      </c>
      <c r="S122" s="270">
        <f t="shared" si="22"/>
        <v>3.0116468611367658E-3</v>
      </c>
      <c r="T122" s="270">
        <f t="shared" si="22"/>
        <v>3.0358590909300891E-3</v>
      </c>
      <c r="U122" s="270">
        <f t="shared" si="22"/>
        <v>3.0636132927264145E-3</v>
      </c>
      <c r="V122" s="270">
        <f t="shared" si="22"/>
        <v>3.0464365699643323E-3</v>
      </c>
      <c r="W122" s="270">
        <f t="shared" si="22"/>
        <v>3.0199022968788502E-3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0.19618917609185432</v>
      </c>
      <c r="C123" s="271">
        <f t="shared" si="23"/>
        <v>0.19403659567823617</v>
      </c>
      <c r="D123" s="271">
        <f t="shared" si="23"/>
        <v>0.19332275123973824</v>
      </c>
      <c r="E123" s="271">
        <f t="shared" si="23"/>
        <v>0.18070553803571007</v>
      </c>
      <c r="F123" s="271">
        <f t="shared" si="23"/>
        <v>0.14356848296236174</v>
      </c>
      <c r="G123" s="271">
        <f t="shared" si="23"/>
        <v>0.1700736092758596</v>
      </c>
      <c r="H123" s="271">
        <f t="shared" si="23"/>
        <v>0.1822437400773827</v>
      </c>
      <c r="I123" s="271">
        <f t="shared" si="23"/>
        <v>0.17540367731061579</v>
      </c>
      <c r="J123" s="271">
        <f t="shared" si="23"/>
        <v>0.1622055179549054</v>
      </c>
      <c r="K123" s="271">
        <f t="shared" si="23"/>
        <v>0.17778856143067007</v>
      </c>
      <c r="L123" s="271">
        <f t="shared" si="23"/>
        <v>0.18096298772104694</v>
      </c>
      <c r="M123" s="271">
        <f t="shared" si="23"/>
        <v>0.17047266300140274</v>
      </c>
      <c r="N123" s="271">
        <f t="shared" si="23"/>
        <v>0.1567914785749083</v>
      </c>
      <c r="O123" s="271">
        <f t="shared" si="23"/>
        <v>0.13845722895480506</v>
      </c>
      <c r="P123" s="271">
        <f t="shared" si="23"/>
        <v>0.13867087319942731</v>
      </c>
      <c r="Q123" s="271">
        <f t="shared" si="23"/>
        <v>0.13807388063293488</v>
      </c>
      <c r="R123" s="271">
        <f t="shared" si="23"/>
        <v>0.11341694985547048</v>
      </c>
      <c r="S123" s="271">
        <f t="shared" si="23"/>
        <v>0.11985545877414425</v>
      </c>
      <c r="T123" s="271">
        <f t="shared" si="23"/>
        <v>0.14247557686604984</v>
      </c>
      <c r="U123" s="271">
        <f t="shared" si="23"/>
        <v>0.13305125012909277</v>
      </c>
      <c r="V123" s="271">
        <f t="shared" si="23"/>
        <v>0.12490840419872522</v>
      </c>
      <c r="W123" s="271">
        <f t="shared" si="23"/>
        <v>0.1345461409993127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0.3610760006379144</v>
      </c>
      <c r="C124" s="271">
        <f t="shared" si="24"/>
        <v>0.32739173308968744</v>
      </c>
      <c r="D124" s="271">
        <f t="shared" si="24"/>
        <v>0.35978973074812715</v>
      </c>
      <c r="E124" s="271">
        <f t="shared" si="24"/>
        <v>0.36653601588549917</v>
      </c>
      <c r="F124" s="271">
        <f t="shared" si="24"/>
        <v>0.43976612709618662</v>
      </c>
      <c r="G124" s="271">
        <f t="shared" si="24"/>
        <v>0.39250278978400877</v>
      </c>
      <c r="H124" s="271">
        <f t="shared" si="24"/>
        <v>0.37694892936494928</v>
      </c>
      <c r="I124" s="271">
        <f t="shared" si="24"/>
        <v>0.3916381147021557</v>
      </c>
      <c r="J124" s="271">
        <f t="shared" si="24"/>
        <v>0.40982552239981485</v>
      </c>
      <c r="K124" s="271">
        <f t="shared" si="24"/>
        <v>0.38523118412427515</v>
      </c>
      <c r="L124" s="271">
        <f t="shared" si="24"/>
        <v>0.38615961796119402</v>
      </c>
      <c r="M124" s="271">
        <f t="shared" si="24"/>
        <v>0.41456935809480722</v>
      </c>
      <c r="N124" s="271">
        <f t="shared" si="24"/>
        <v>0.4403016453116087</v>
      </c>
      <c r="O124" s="271">
        <f t="shared" si="24"/>
        <v>0.46864157284165037</v>
      </c>
      <c r="P124" s="271">
        <f t="shared" si="24"/>
        <v>0.48090932879577936</v>
      </c>
      <c r="Q124" s="271">
        <f t="shared" si="24"/>
        <v>0.47699449997057769</v>
      </c>
      <c r="R124" s="271">
        <f t="shared" si="24"/>
        <v>0.50352383699128944</v>
      </c>
      <c r="S124" s="271">
        <f t="shared" si="24"/>
        <v>0.49973386733188402</v>
      </c>
      <c r="T124" s="271">
        <f t="shared" si="24"/>
        <v>0.47654691829767198</v>
      </c>
      <c r="U124" s="271">
        <f t="shared" si="24"/>
        <v>0.4912497814798083</v>
      </c>
      <c r="V124" s="271">
        <f t="shared" si="24"/>
        <v>0.50149186534893486</v>
      </c>
      <c r="W124" s="271">
        <f t="shared" si="24"/>
        <v>0.48590054759912721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0.20484788039571841</v>
      </c>
      <c r="C125" s="271">
        <f t="shared" si="25"/>
        <v>0.22919181422818724</v>
      </c>
      <c r="D125" s="271">
        <f t="shared" si="25"/>
        <v>0.20227016694753761</v>
      </c>
      <c r="E125" s="271">
        <f t="shared" si="25"/>
        <v>0.21310544481712332</v>
      </c>
      <c r="F125" s="271">
        <f t="shared" si="25"/>
        <v>0.1883281605285981</v>
      </c>
      <c r="G125" s="271">
        <f t="shared" si="25"/>
        <v>0.20530270227740735</v>
      </c>
      <c r="H125" s="271">
        <f t="shared" si="25"/>
        <v>0.20989951720413588</v>
      </c>
      <c r="I125" s="271">
        <f t="shared" si="25"/>
        <v>0.20153999183791318</v>
      </c>
      <c r="J125" s="271">
        <f t="shared" si="25"/>
        <v>0.20436094289664863</v>
      </c>
      <c r="K125" s="271">
        <f t="shared" si="25"/>
        <v>0.21090283434792631</v>
      </c>
      <c r="L125" s="271">
        <f t="shared" si="25"/>
        <v>0.20330951171620612</v>
      </c>
      <c r="M125" s="271">
        <f t="shared" si="25"/>
        <v>0.19559222245267863</v>
      </c>
      <c r="N125" s="271">
        <f t="shared" si="25"/>
        <v>0.18586761438891294</v>
      </c>
      <c r="O125" s="271">
        <f t="shared" si="25"/>
        <v>0.18043243787089114</v>
      </c>
      <c r="P125" s="271">
        <f t="shared" si="25"/>
        <v>0.17122326553627754</v>
      </c>
      <c r="Q125" s="271">
        <f t="shared" si="25"/>
        <v>0.16679184742256428</v>
      </c>
      <c r="R125" s="271">
        <f t="shared" si="25"/>
        <v>0.16662778808651385</v>
      </c>
      <c r="S125" s="271">
        <f t="shared" si="25"/>
        <v>0.16784419261502359</v>
      </c>
      <c r="T125" s="271">
        <f t="shared" si="25"/>
        <v>0.16922210864097059</v>
      </c>
      <c r="U125" s="271">
        <f t="shared" si="25"/>
        <v>0.17075003647401168</v>
      </c>
      <c r="V125" s="271">
        <f t="shared" si="25"/>
        <v>0.1697749817171223</v>
      </c>
      <c r="W125" s="271">
        <f t="shared" si="25"/>
        <v>0.16827323590221391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0.17887176289357984</v>
      </c>
      <c r="C126" s="272">
        <f t="shared" si="26"/>
        <v>0.21414259291867332</v>
      </c>
      <c r="D126" s="272">
        <f t="shared" si="26"/>
        <v>0.1755545051155199</v>
      </c>
      <c r="E126" s="272">
        <f t="shared" si="26"/>
        <v>0.18933889018101999</v>
      </c>
      <c r="F126" s="272">
        <f t="shared" si="26"/>
        <v>0.13862806319263779</v>
      </c>
      <c r="G126" s="272">
        <f t="shared" si="26"/>
        <v>0.17384023155683034</v>
      </c>
      <c r="H126" s="272">
        <f t="shared" si="26"/>
        <v>0.18278870454918991</v>
      </c>
      <c r="I126" s="272">
        <f t="shared" si="26"/>
        <v>0.16835524104101998</v>
      </c>
      <c r="J126" s="272">
        <f t="shared" si="26"/>
        <v>0.17015267566720171</v>
      </c>
      <c r="K126" s="272">
        <f t="shared" si="26"/>
        <v>0.1840140301264056</v>
      </c>
      <c r="L126" s="272">
        <f t="shared" si="26"/>
        <v>0.17273389346880272</v>
      </c>
      <c r="M126" s="272">
        <f t="shared" si="26"/>
        <v>0.15570253511289586</v>
      </c>
      <c r="N126" s="272">
        <f t="shared" si="26"/>
        <v>0.13059133392107986</v>
      </c>
      <c r="O126" s="272">
        <f t="shared" si="26"/>
        <v>0.1048956456126105</v>
      </c>
      <c r="P126" s="272">
        <f t="shared" si="26"/>
        <v>7.4605019422017013E-2</v>
      </c>
      <c r="Q126" s="272">
        <f t="shared" si="26"/>
        <v>6.6320872215310869E-2</v>
      </c>
      <c r="R126" s="272">
        <f t="shared" si="26"/>
        <v>5.2594497734735374E-2</v>
      </c>
      <c r="S126" s="272">
        <f t="shared" si="26"/>
        <v>5.7787465041561875E-2</v>
      </c>
      <c r="T126" s="272">
        <f t="shared" si="26"/>
        <v>7.4381140874259011E-2</v>
      </c>
      <c r="U126" s="272">
        <f t="shared" si="26"/>
        <v>7.2088794056198599E-2</v>
      </c>
      <c r="V126" s="272">
        <f t="shared" si="26"/>
        <v>6.1300699443873237E-2</v>
      </c>
      <c r="W126" s="272">
        <f t="shared" si="26"/>
        <v>6.5019050099142814E-2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2.5976117502138601E-2</v>
      </c>
      <c r="C127" s="272">
        <f t="shared" si="27"/>
        <v>1.5049221309514003E-2</v>
      </c>
      <c r="D127" s="272">
        <f t="shared" si="27"/>
        <v>2.671566183201779E-2</v>
      </c>
      <c r="E127" s="272">
        <f t="shared" si="27"/>
        <v>2.3766554636103245E-2</v>
      </c>
      <c r="F127" s="272">
        <f t="shared" si="27"/>
        <v>4.97000973359603E-2</v>
      </c>
      <c r="G127" s="272">
        <f t="shared" si="27"/>
        <v>3.1462470720577028E-2</v>
      </c>
      <c r="H127" s="272">
        <f t="shared" si="27"/>
        <v>2.711081265494597E-2</v>
      </c>
      <c r="I127" s="272">
        <f t="shared" si="27"/>
        <v>3.3184750796893196E-2</v>
      </c>
      <c r="J127" s="272">
        <f t="shared" si="27"/>
        <v>3.4208267229446934E-2</v>
      </c>
      <c r="K127" s="272">
        <f t="shared" si="27"/>
        <v>2.6888804221520766E-2</v>
      </c>
      <c r="L127" s="272">
        <f t="shared" si="27"/>
        <v>3.0575618247403343E-2</v>
      </c>
      <c r="M127" s="272">
        <f t="shared" si="27"/>
        <v>3.9889687339782841E-2</v>
      </c>
      <c r="N127" s="272">
        <f t="shared" si="27"/>
        <v>5.5276280467833033E-2</v>
      </c>
      <c r="O127" s="272">
        <f t="shared" si="27"/>
        <v>7.5536792258280638E-2</v>
      </c>
      <c r="P127" s="272">
        <f t="shared" si="27"/>
        <v>9.6618246114260523E-2</v>
      </c>
      <c r="Q127" s="272">
        <f t="shared" si="27"/>
        <v>0.10047097520725345</v>
      </c>
      <c r="R127" s="272">
        <f t="shared" si="27"/>
        <v>0.11403329035177846</v>
      </c>
      <c r="S127" s="272">
        <f t="shared" si="27"/>
        <v>0.1100567275734617</v>
      </c>
      <c r="T127" s="272">
        <f t="shared" si="27"/>
        <v>9.4840967766711581E-2</v>
      </c>
      <c r="U127" s="272">
        <f t="shared" si="27"/>
        <v>9.866124241781303E-2</v>
      </c>
      <c r="V127" s="272">
        <f t="shared" si="27"/>
        <v>0.10847428227324907</v>
      </c>
      <c r="W127" s="272">
        <f t="shared" si="27"/>
        <v>0.10325418580307111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0.18257961524422761</v>
      </c>
      <c r="C128" s="271">
        <f t="shared" si="28"/>
        <v>0.19847539183808216</v>
      </c>
      <c r="D128" s="271">
        <f t="shared" si="28"/>
        <v>0.18963564518591319</v>
      </c>
      <c r="E128" s="271">
        <f t="shared" si="28"/>
        <v>0.18351921381244726</v>
      </c>
      <c r="F128" s="271">
        <f t="shared" si="28"/>
        <v>0.16223853761298063</v>
      </c>
      <c r="G128" s="271">
        <f t="shared" si="28"/>
        <v>0.17255255685366491</v>
      </c>
      <c r="H128" s="271">
        <f t="shared" si="28"/>
        <v>0.17340940869444113</v>
      </c>
      <c r="I128" s="271">
        <f t="shared" si="28"/>
        <v>0.17199389437044191</v>
      </c>
      <c r="J128" s="271">
        <f t="shared" si="28"/>
        <v>0.16154254055731437</v>
      </c>
      <c r="K128" s="271">
        <f t="shared" si="28"/>
        <v>0.16713803947214179</v>
      </c>
      <c r="L128" s="271">
        <f t="shared" si="28"/>
        <v>0.170631229946858</v>
      </c>
      <c r="M128" s="271">
        <f t="shared" si="28"/>
        <v>0.15649866494512477</v>
      </c>
      <c r="N128" s="271">
        <f t="shared" si="28"/>
        <v>0.15083760971395668</v>
      </c>
      <c r="O128" s="271">
        <f t="shared" si="28"/>
        <v>0.14329819701691926</v>
      </c>
      <c r="P128" s="271">
        <f t="shared" si="28"/>
        <v>0.13733852008206904</v>
      </c>
      <c r="Q128" s="271">
        <f t="shared" si="28"/>
        <v>0.14684574230233327</v>
      </c>
      <c r="R128" s="271">
        <f t="shared" si="28"/>
        <v>0.14134157310221704</v>
      </c>
      <c r="S128" s="271">
        <f t="shared" si="28"/>
        <v>0.137997571671646</v>
      </c>
      <c r="T128" s="271">
        <f t="shared" si="28"/>
        <v>0.14048243077102784</v>
      </c>
      <c r="U128" s="271">
        <f t="shared" si="28"/>
        <v>0.13154289841772421</v>
      </c>
      <c r="V128" s="271">
        <f t="shared" si="28"/>
        <v>0.12896932038041969</v>
      </c>
      <c r="W128" s="271">
        <f t="shared" si="28"/>
        <v>0.13868371375877497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9.537665820436432E-2</v>
      </c>
      <c r="C129" s="272">
        <f t="shared" si="29"/>
        <v>0.11430421474610529</v>
      </c>
      <c r="D129" s="272">
        <f t="shared" si="29"/>
        <v>9.3706812731045558E-2</v>
      </c>
      <c r="E129" s="272">
        <f t="shared" si="29"/>
        <v>0.10106458910423215</v>
      </c>
      <c r="F129" s="272">
        <f t="shared" si="29"/>
        <v>7.3996357702765914E-2</v>
      </c>
      <c r="G129" s="272">
        <f t="shared" si="29"/>
        <v>9.2698355573727118E-2</v>
      </c>
      <c r="H129" s="272">
        <f t="shared" si="29"/>
        <v>9.7568256053983143E-2</v>
      </c>
      <c r="I129" s="272">
        <f t="shared" si="29"/>
        <v>8.9864017070594715E-2</v>
      </c>
      <c r="J129" s="272">
        <f t="shared" si="29"/>
        <v>9.0823444855151259E-2</v>
      </c>
      <c r="K129" s="272">
        <f t="shared" si="29"/>
        <v>9.8222305657114414E-2</v>
      </c>
      <c r="L129" s="272">
        <f t="shared" si="29"/>
        <v>9.2201237427284394E-2</v>
      </c>
      <c r="M129" s="272">
        <f t="shared" si="29"/>
        <v>8.3110304061819809E-2</v>
      </c>
      <c r="N129" s="272">
        <f t="shared" si="29"/>
        <v>6.9706543070413199E-2</v>
      </c>
      <c r="O129" s="272">
        <f t="shared" si="29"/>
        <v>5.5990796779922858E-2</v>
      </c>
      <c r="P129" s="272">
        <f t="shared" si="29"/>
        <v>3.9822382109617083E-2</v>
      </c>
      <c r="Q129" s="272">
        <f t="shared" si="29"/>
        <v>3.5400501677528978E-2</v>
      </c>
      <c r="R129" s="272">
        <f t="shared" si="29"/>
        <v>2.8073689972633695E-2</v>
      </c>
      <c r="S129" s="272">
        <f t="shared" si="29"/>
        <v>3.0845572212961456E-2</v>
      </c>
      <c r="T129" s="272">
        <f t="shared" si="29"/>
        <v>3.9702881074109901E-2</v>
      </c>
      <c r="U129" s="272">
        <f t="shared" si="29"/>
        <v>3.8479280951440042E-2</v>
      </c>
      <c r="V129" s="272">
        <f t="shared" si="29"/>
        <v>3.2720853043840849E-2</v>
      </c>
      <c r="W129" s="272">
        <f t="shared" si="29"/>
        <v>3.4705620044223034E-2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7.3288695664124937E-2</v>
      </c>
      <c r="C130" s="272">
        <f t="shared" si="30"/>
        <v>7.6138261262954268E-2</v>
      </c>
      <c r="D130" s="272">
        <f t="shared" si="30"/>
        <v>8.1668648595549981E-2</v>
      </c>
      <c r="E130" s="272">
        <f t="shared" si="30"/>
        <v>6.9768604015769758E-2</v>
      </c>
      <c r="F130" s="272">
        <f t="shared" si="30"/>
        <v>6.1713451919378083E-2</v>
      </c>
      <c r="G130" s="272">
        <f t="shared" si="30"/>
        <v>6.2995053991546895E-2</v>
      </c>
      <c r="H130" s="272">
        <f t="shared" si="30"/>
        <v>6.1370046685234693E-2</v>
      </c>
      <c r="I130" s="272">
        <f t="shared" si="30"/>
        <v>6.4416647859197665E-2</v>
      </c>
      <c r="J130" s="272">
        <f t="shared" si="30"/>
        <v>5.245953757225922E-2</v>
      </c>
      <c r="K130" s="272">
        <f t="shared" si="30"/>
        <v>5.4563130672830702E-2</v>
      </c>
      <c r="L130" s="272">
        <f t="shared" si="30"/>
        <v>6.2109455878488741E-2</v>
      </c>
      <c r="M130" s="272">
        <f t="shared" si="30"/>
        <v>5.2096196042594557E-2</v>
      </c>
      <c r="N130" s="272">
        <f t="shared" si="30"/>
        <v>5.1625904934024573E-2</v>
      </c>
      <c r="O130" s="272">
        <f t="shared" si="30"/>
        <v>4.6987659984287659E-2</v>
      </c>
      <c r="P130" s="272">
        <f t="shared" si="30"/>
        <v>4.5943619858642086E-2</v>
      </c>
      <c r="Q130" s="272">
        <f t="shared" si="30"/>
        <v>5.7816227501749445E-2</v>
      </c>
      <c r="R130" s="272">
        <f t="shared" si="30"/>
        <v>5.2399629266957924E-2</v>
      </c>
      <c r="S130" s="272">
        <f t="shared" si="30"/>
        <v>4.840634007653552E-2</v>
      </c>
      <c r="T130" s="272">
        <f t="shared" si="30"/>
        <v>5.0155700426297911E-2</v>
      </c>
      <c r="U130" s="272">
        <f t="shared" si="30"/>
        <v>4.0400596594363722E-2</v>
      </c>
      <c r="V130" s="272">
        <f t="shared" si="30"/>
        <v>3.8347479558309056E-2</v>
      </c>
      <c r="W130" s="272">
        <f t="shared" si="30"/>
        <v>4.8863469077729753E-2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1.3914261375738344E-2</v>
      </c>
      <c r="C131" s="273">
        <f t="shared" si="31"/>
        <v>8.0329158290225969E-3</v>
      </c>
      <c r="D131" s="273">
        <f t="shared" si="31"/>
        <v>1.4260183859317627E-2</v>
      </c>
      <c r="E131" s="273">
        <f t="shared" si="31"/>
        <v>1.2686020692445354E-2</v>
      </c>
      <c r="F131" s="273">
        <f t="shared" si="31"/>
        <v>2.652872799083663E-2</v>
      </c>
      <c r="G131" s="273">
        <f t="shared" si="31"/>
        <v>1.6859147288390931E-2</v>
      </c>
      <c r="H131" s="273">
        <f t="shared" si="31"/>
        <v>1.4471105955223312E-2</v>
      </c>
      <c r="I131" s="273">
        <f t="shared" si="31"/>
        <v>1.7713229440649521E-2</v>
      </c>
      <c r="J131" s="273">
        <f t="shared" si="31"/>
        <v>1.8259558129903885E-2</v>
      </c>
      <c r="K131" s="273">
        <f t="shared" si="31"/>
        <v>1.4352603142196666E-2</v>
      </c>
      <c r="L131" s="273">
        <f t="shared" si="31"/>
        <v>1.6320536641084862E-2</v>
      </c>
      <c r="M131" s="273">
        <f t="shared" si="31"/>
        <v>2.1292164840710406E-2</v>
      </c>
      <c r="N131" s="273">
        <f t="shared" si="31"/>
        <v>2.9505161709518904E-2</v>
      </c>
      <c r="O131" s="273">
        <f t="shared" si="31"/>
        <v>4.031974025270875E-2</v>
      </c>
      <c r="P131" s="273">
        <f t="shared" si="31"/>
        <v>5.1572518113809876E-2</v>
      </c>
      <c r="Q131" s="273">
        <f t="shared" si="31"/>
        <v>5.3629013123054847E-2</v>
      </c>
      <c r="R131" s="273">
        <f t="shared" si="31"/>
        <v>6.0868253862625406E-2</v>
      </c>
      <c r="S131" s="273">
        <f t="shared" si="31"/>
        <v>5.8745659382149013E-2</v>
      </c>
      <c r="T131" s="273">
        <f t="shared" si="31"/>
        <v>5.0623849270620018E-2</v>
      </c>
      <c r="U131" s="273">
        <f t="shared" si="31"/>
        <v>5.266302087192043E-2</v>
      </c>
      <c r="V131" s="273">
        <f t="shared" si="31"/>
        <v>5.790098777826979E-2</v>
      </c>
      <c r="W131" s="273">
        <f t="shared" si="31"/>
        <v>5.5114624636822179E-2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</v>
      </c>
      <c r="C136" s="274">
        <f>IF(C$5=0,0,C$5/ISI_fec!C$5)</f>
        <v>0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0.39309992613130368</v>
      </c>
      <c r="C147" s="274">
        <f>IF(C$54=0,0,C$54/ISI_fec!C$54)</f>
        <v>0.39188655878531864</v>
      </c>
      <c r="D147" s="274">
        <f>IF(D$54=0,0,D$54/ISI_fec!D$54)</f>
        <v>0.39602603489904753</v>
      </c>
      <c r="E147" s="274">
        <f>IF(E$54=0,0,E$54/ISI_fec!E$54)</f>
        <v>0.40148518794109683</v>
      </c>
      <c r="F147" s="274">
        <f>IF(F$54=0,0,F$54/ISI_fec!F$54)</f>
        <v>0.42289897469204568</v>
      </c>
      <c r="G147" s="274">
        <f>IF(G$54=0,0,G$54/ISI_fec!G$54)</f>
        <v>0.40480873828378078</v>
      </c>
      <c r="H147" s="274">
        <f>IF(H$54=0,0,H$54/ISI_fec!H$54)</f>
        <v>0.40164365859447598</v>
      </c>
      <c r="I147" s="274">
        <f>IF(I$54=0,0,I$54/ISI_fec!I$54)</f>
        <v>0.40347329988712766</v>
      </c>
      <c r="J147" s="274">
        <f>IF(J$54=0,0,J$54/ISI_fec!J$54)</f>
        <v>0.41649201472959169</v>
      </c>
      <c r="K147" s="274">
        <f>IF(K$54=0,0,K$54/ISI_fec!K$54)</f>
        <v>0.41324191982654535</v>
      </c>
      <c r="L147" s="274">
        <f>IF(L$54=0,0,L$54/ISI_fec!L$54)</f>
        <v>0.41854863743074505</v>
      </c>
      <c r="M147" s="274">
        <f>IF(M$54=0,0,M$54/ISI_fec!M$54)</f>
        <v>0.42629099707446716</v>
      </c>
      <c r="N147" s="274">
        <f>IF(N$54=0,0,N$54/ISI_fec!N$54)</f>
        <v>0.42915290812033996</v>
      </c>
      <c r="O147" s="274">
        <f>IF(O$54=0,0,O$54/ISI_fec!O$54)</f>
        <v>0.46229093420467054</v>
      </c>
      <c r="P147" s="274">
        <f>IF(P$54=0,0,P$54/ISI_fec!P$54)</f>
        <v>0.47898982783374805</v>
      </c>
      <c r="Q147" s="274">
        <f>IF(Q$54=0,0,Q$54/ISI_fec!Q$54)</f>
        <v>0.48007681502110094</v>
      </c>
      <c r="R147" s="274">
        <f>IF(R$54=0,0,R$54/ISI_fec!R$54)</f>
        <v>0.4983482575742933</v>
      </c>
      <c r="S147" s="274">
        <f>IF(S$54=0,0,S$54/ISI_fec!S$54)</f>
        <v>0.49146705123255241</v>
      </c>
      <c r="T147" s="274">
        <f>IF(T$54=0,0,T$54/ISI_fec!T$54)</f>
        <v>0.47946703957329645</v>
      </c>
      <c r="U147" s="274">
        <f>IF(U$54=0,0,U$54/ISI_fec!U$54)</f>
        <v>0.48615897187874352</v>
      </c>
      <c r="V147" s="274">
        <f>IF(V$54=0,0,V$54/ISI_fec!V$54)</f>
        <v>0.49082792184991808</v>
      </c>
      <c r="W147" s="274">
        <f>IF(W$54=0,0,W$54/ISI_fec!W$54)</f>
        <v>0.50011626365212691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0.34511359244356782</v>
      </c>
      <c r="C148" s="275">
        <f>IF(C$55=0,0,C$55/ISI_fec!C$55)</f>
        <v>0.34511359244356782</v>
      </c>
      <c r="D148" s="275">
        <f>IF(D$55=0,0,D$55/ISI_fec!D$55)</f>
        <v>0.34511359244356776</v>
      </c>
      <c r="E148" s="275">
        <f>IF(E$55=0,0,E$55/ISI_fec!E$55)</f>
        <v>0.34511359244356782</v>
      </c>
      <c r="F148" s="275">
        <f>IF(F$55=0,0,F$55/ISI_fec!F$55)</f>
        <v>0.34690885139677624</v>
      </c>
      <c r="G148" s="275">
        <f>IF(G$55=0,0,G$55/ISI_fec!G$55)</f>
        <v>0.34690885139677619</v>
      </c>
      <c r="H148" s="275">
        <f>IF(H$55=0,0,H$55/ISI_fec!H$55)</f>
        <v>0.34690885139677624</v>
      </c>
      <c r="I148" s="275">
        <f>IF(I$55=0,0,I$55/ISI_fec!I$55)</f>
        <v>0.34690885139677624</v>
      </c>
      <c r="J148" s="275">
        <f>IF(J$55=0,0,J$55/ISI_fec!J$55)</f>
        <v>0.35046139422406314</v>
      </c>
      <c r="K148" s="275">
        <f>IF(K$55=0,0,K$55/ISI_fec!K$55)</f>
        <v>0.35046139422406331</v>
      </c>
      <c r="L148" s="275">
        <f>IF(L$55=0,0,L$55/ISI_fec!L$55)</f>
        <v>0.35831335308849599</v>
      </c>
      <c r="M148" s="275">
        <f>IF(M$55=0,0,M$55/ISI_fec!M$55)</f>
        <v>0.35831335308849604</v>
      </c>
      <c r="N148" s="275">
        <f>IF(N$55=0,0,N$55/ISI_fec!N$55)</f>
        <v>0.3583133530884961</v>
      </c>
      <c r="O148" s="275">
        <f>IF(O$55=0,0,O$55/ISI_fec!O$55)</f>
        <v>0.37748201777964641</v>
      </c>
      <c r="P148" s="275">
        <f>IF(P$55=0,0,P$55/ISI_fec!P$55)</f>
        <v>0.38897406198662743</v>
      </c>
      <c r="Q148" s="275">
        <f>IF(Q$55=0,0,Q$55/ISI_fec!Q$55)</f>
        <v>0.38897406198662748</v>
      </c>
      <c r="R148" s="275">
        <f>IF(R$55=0,0,R$55/ISI_fec!R$55)</f>
        <v>0.38897406198662743</v>
      </c>
      <c r="S148" s="275">
        <f>IF(S$55=0,0,S$55/ISI_fec!S$55)</f>
        <v>0.38897406198662743</v>
      </c>
      <c r="T148" s="275">
        <f>IF(T$55=0,0,T$55/ISI_fec!T$55)</f>
        <v>0.38897406198662743</v>
      </c>
      <c r="U148" s="275">
        <f>IF(U$55=0,0,U$55/ISI_fec!U$55)</f>
        <v>0.38897406198662737</v>
      </c>
      <c r="V148" s="275">
        <f>IF(V$55=0,0,V$55/ISI_fec!V$55)</f>
        <v>0.38897406198662748</v>
      </c>
      <c r="W148" s="275">
        <f>IF(W$55=0,0,W$55/ISI_fec!W$55)</f>
        <v>0.40259309099737423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8.9558239255938976E-2</v>
      </c>
      <c r="C149" s="276">
        <f>IF(C$56=0,0,C$56/ISI_fec!C$56)</f>
        <v>8.9558239255938976E-2</v>
      </c>
      <c r="D149" s="276">
        <f>IF(D$56=0,0,D$56/ISI_fec!D$56)</f>
        <v>8.9558239255938921E-2</v>
      </c>
      <c r="E149" s="276">
        <f>IF(E$56=0,0,E$56/ISI_fec!E$56)</f>
        <v>8.9558239255938976E-2</v>
      </c>
      <c r="F149" s="276">
        <f>IF(F$56=0,0,F$56/ISI_fec!F$56)</f>
        <v>9.0024115519227829E-2</v>
      </c>
      <c r="G149" s="276">
        <f>IF(G$56=0,0,G$56/ISI_fec!G$56)</f>
        <v>9.0024115519227843E-2</v>
      </c>
      <c r="H149" s="276">
        <f>IF(H$56=0,0,H$56/ISI_fec!H$56)</f>
        <v>9.0024115519227829E-2</v>
      </c>
      <c r="I149" s="276">
        <f>IF(I$56=0,0,I$56/ISI_fec!I$56)</f>
        <v>9.0024115519227829E-2</v>
      </c>
      <c r="J149" s="276">
        <f>IF(J$56=0,0,J$56/ISI_fec!J$56)</f>
        <v>9.0946013373903525E-2</v>
      </c>
      <c r="K149" s="276">
        <f>IF(K$56=0,0,K$56/ISI_fec!K$56)</f>
        <v>9.0946013373903525E-2</v>
      </c>
      <c r="L149" s="276">
        <f>IF(L$56=0,0,L$56/ISI_fec!L$56)</f>
        <v>9.2983625412390997E-2</v>
      </c>
      <c r="M149" s="276">
        <f>IF(M$56=0,0,M$56/ISI_fec!M$56)</f>
        <v>9.2983625412390969E-2</v>
      </c>
      <c r="N149" s="276">
        <f>IF(N$56=0,0,N$56/ISI_fec!N$56)</f>
        <v>9.2983625412390969E-2</v>
      </c>
      <c r="O149" s="276">
        <f>IF(O$56=0,0,O$56/ISI_fec!O$56)</f>
        <v>9.8891351203477001E-2</v>
      </c>
      <c r="P149" s="276">
        <f>IF(P$56=0,0,P$56/ISI_fec!P$56)</f>
        <v>0.1009401914920204</v>
      </c>
      <c r="Q149" s="276">
        <f>IF(Q$56=0,0,Q$56/ISI_fec!Q$56)</f>
        <v>0.10094019149202041</v>
      </c>
      <c r="R149" s="276">
        <f>IF(R$56=0,0,R$56/ISI_fec!R$56)</f>
        <v>0.1009401914920204</v>
      </c>
      <c r="S149" s="276">
        <f>IF(S$56=0,0,S$56/ISI_fec!S$56)</f>
        <v>0.10094019149202038</v>
      </c>
      <c r="T149" s="276">
        <f>IF(T$56=0,0,T$56/ISI_fec!T$56)</f>
        <v>0.1009401914920204</v>
      </c>
      <c r="U149" s="276">
        <f>IF(U$56=0,0,U$56/ISI_fec!U$56)</f>
        <v>0.1009401914920204</v>
      </c>
      <c r="V149" s="276">
        <f>IF(V$56=0,0,V$56/ISI_fec!V$56)</f>
        <v>0.10094019149202044</v>
      </c>
      <c r="W149" s="276">
        <f>IF(W$56=0,0,W$56/ISI_fec!W$56)</f>
        <v>0.10447437932258948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0.49556368367514375</v>
      </c>
      <c r="C150" s="276">
        <f>IF(C$57=0,0,C$57/ISI_fec!C$57)</f>
        <v>0.49556368367514347</v>
      </c>
      <c r="D150" s="276">
        <f>IF(D$57=0,0,D$57/ISI_fec!D$57)</f>
        <v>0.49556368367514392</v>
      </c>
      <c r="E150" s="276">
        <f>IF(E$57=0,0,E$57/ISI_fec!E$57)</f>
        <v>0.49556368367514353</v>
      </c>
      <c r="F150" s="276">
        <f>IF(F$57=0,0,F$57/ISI_fec!F$57)</f>
        <v>0.49814157443193324</v>
      </c>
      <c r="G150" s="276">
        <f>IF(G$57=0,0,G$57/ISI_fec!G$57)</f>
        <v>0.49814157443193335</v>
      </c>
      <c r="H150" s="276">
        <f>IF(H$57=0,0,H$57/ISI_fec!H$57)</f>
        <v>0.49814157443193319</v>
      </c>
      <c r="I150" s="276">
        <f>IF(I$57=0,0,I$57/ISI_fec!I$57)</f>
        <v>0.49814157443193363</v>
      </c>
      <c r="J150" s="276">
        <f>IF(J$57=0,0,J$57/ISI_fec!J$57)</f>
        <v>0.50324282587044911</v>
      </c>
      <c r="K150" s="276">
        <f>IF(K$57=0,0,K$57/ISI_fec!K$57)</f>
        <v>0.50324282587044911</v>
      </c>
      <c r="L150" s="276">
        <f>IF(L$57=0,0,L$57/ISI_fec!L$57)</f>
        <v>0.51451779661666874</v>
      </c>
      <c r="M150" s="276">
        <f>IF(M$57=0,0,M$57/ISI_fec!M$57)</f>
        <v>0.51451779661666897</v>
      </c>
      <c r="N150" s="276">
        <f>IF(N$57=0,0,N$57/ISI_fec!N$57)</f>
        <v>0.51451779661666885</v>
      </c>
      <c r="O150" s="276">
        <f>IF(O$57=0,0,O$57/ISI_fec!O$57)</f>
        <v>0.53968201887073486</v>
      </c>
      <c r="P150" s="276">
        <f>IF(P$57=0,0,P$57/ISI_fec!P$57)</f>
        <v>0.55854484793639869</v>
      </c>
      <c r="Q150" s="276">
        <f>IF(Q$57=0,0,Q$57/ISI_fec!Q$57)</f>
        <v>0.55854484793639847</v>
      </c>
      <c r="R150" s="276">
        <f>IF(R$57=0,0,R$57/ISI_fec!R$57)</f>
        <v>0.55854484793639858</v>
      </c>
      <c r="S150" s="276">
        <f>IF(S$57=0,0,S$57/ISI_fec!S$57)</f>
        <v>0.55854484793639847</v>
      </c>
      <c r="T150" s="276">
        <f>IF(T$57=0,0,T$57/ISI_fec!T$57)</f>
        <v>0.55854484793639836</v>
      </c>
      <c r="U150" s="276">
        <f>IF(U$57=0,0,U$57/ISI_fec!U$57)</f>
        <v>0.55854484793639847</v>
      </c>
      <c r="V150" s="276">
        <f>IF(V$57=0,0,V$57/ISI_fec!V$57)</f>
        <v>0.55854484793639858</v>
      </c>
      <c r="W150" s="276">
        <f>IF(W$57=0,0,W$57/ISI_fec!W$57)</f>
        <v>0.57810100664013864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0.34177638865193394</v>
      </c>
      <c r="C151" s="276">
        <f>IF(C$58=0,0,C$58/ISI_fec!C$58)</f>
        <v>0.34177638865193399</v>
      </c>
      <c r="D151" s="276">
        <f>IF(D$58=0,0,D$58/ISI_fec!D$58)</f>
        <v>0.34177638865193399</v>
      </c>
      <c r="E151" s="276">
        <f>IF(E$58=0,0,E$58/ISI_fec!E$58)</f>
        <v>0.34177638865193416</v>
      </c>
      <c r="F151" s="276">
        <f>IF(F$58=0,0,F$58/ISI_fec!F$58)</f>
        <v>0.34355428768331719</v>
      </c>
      <c r="G151" s="276">
        <f>IF(G$58=0,0,G$58/ISI_fec!G$58)</f>
        <v>0.34355428768331719</v>
      </c>
      <c r="H151" s="276">
        <f>IF(H$58=0,0,H$58/ISI_fec!H$58)</f>
        <v>0.34355428768331736</v>
      </c>
      <c r="I151" s="276">
        <f>IF(I$58=0,0,I$58/ISI_fec!I$58)</f>
        <v>0.34355428768331747</v>
      </c>
      <c r="J151" s="276">
        <f>IF(J$58=0,0,J$58/ISI_fec!J$58)</f>
        <v>0.34707247788105644</v>
      </c>
      <c r="K151" s="276">
        <f>IF(K$58=0,0,K$58/ISI_fec!K$58)</f>
        <v>0.34707247788105666</v>
      </c>
      <c r="L151" s="276">
        <f>IF(L$58=0,0,L$58/ISI_fec!L$58)</f>
        <v>0.35484850931907708</v>
      </c>
      <c r="M151" s="276">
        <f>IF(M$58=0,0,M$58/ISI_fec!M$58)</f>
        <v>0.35484850931907691</v>
      </c>
      <c r="N151" s="276">
        <f>IF(N$58=0,0,N$58/ISI_fec!N$58)</f>
        <v>0.35484850931907702</v>
      </c>
      <c r="O151" s="276">
        <f>IF(O$58=0,0,O$58/ISI_fec!O$58)</f>
        <v>0.37739385191176744</v>
      </c>
      <c r="P151" s="276">
        <f>IF(P$58=0,0,P$58/ISI_fec!P$58)</f>
        <v>0.38521273312873489</v>
      </c>
      <c r="Q151" s="276">
        <f>IF(Q$58=0,0,Q$58/ISI_fec!Q$58)</f>
        <v>0.38521273312873477</v>
      </c>
      <c r="R151" s="276">
        <f>IF(R$58=0,0,R$58/ISI_fec!R$58)</f>
        <v>0.38521273312873494</v>
      </c>
      <c r="S151" s="276">
        <f>IF(S$58=0,0,S$58/ISI_fec!S$58)</f>
        <v>0.38521273312873483</v>
      </c>
      <c r="T151" s="276">
        <f>IF(T$58=0,0,T$58/ISI_fec!T$58)</f>
        <v>0.38521273312873489</v>
      </c>
      <c r="U151" s="276">
        <f>IF(U$58=0,0,U$58/ISI_fec!U$58)</f>
        <v>0.38521273312873489</v>
      </c>
      <c r="V151" s="276">
        <f>IF(V$58=0,0,V$58/ISI_fec!V$58)</f>
        <v>0.38521273312873489</v>
      </c>
      <c r="W151" s="276">
        <f>IF(W$58=0,0,W$58/ISI_fec!W$58)</f>
        <v>0.3987000678908395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0.49489972504335356</v>
      </c>
      <c r="C152" s="277">
        <f>IF(C$59=0,0,C$59/ISI_fec!C$59)</f>
        <v>0.48746521670935367</v>
      </c>
      <c r="D152" s="277">
        <f>IF(D$59=0,0,D$59/ISI_fec!D$59)</f>
        <v>0.50570449325309508</v>
      </c>
      <c r="E152" s="277">
        <f>IF(E$59=0,0,E$59/ISI_fec!E$59)</f>
        <v>0.50307158669088337</v>
      </c>
      <c r="F152" s="277">
        <f>IF(F$59=0,0,F$59/ISI_fec!F$59)</f>
        <v>0.52935495170091518</v>
      </c>
      <c r="G152" s="277">
        <f>IF(G$59=0,0,G$59/ISI_fec!G$59)</f>
        <v>0.50933833214997304</v>
      </c>
      <c r="H152" s="277">
        <f>IF(H$59=0,0,H$59/ISI_fec!H$59)</f>
        <v>0.50925580542393145</v>
      </c>
      <c r="I152" s="277">
        <f>IF(I$59=0,0,I$59/ISI_fec!I$59)</f>
        <v>0.51501184952759438</v>
      </c>
      <c r="J152" s="277">
        <f>IF(J$59=0,0,J$59/ISI_fec!J$59)</f>
        <v>0.52084148418478748</v>
      </c>
      <c r="K152" s="277">
        <f>IF(K$59=0,0,K$59/ISI_fec!K$59)</f>
        <v>0.5101819341308732</v>
      </c>
      <c r="L152" s="277">
        <f>IF(L$59=0,0,L$59/ISI_fec!L$59)</f>
        <v>0.52407158503713869</v>
      </c>
      <c r="M152" s="277">
        <f>IF(M$59=0,0,M$59/ISI_fec!M$59)</f>
        <v>0.52984342267051088</v>
      </c>
      <c r="N152" s="277">
        <f>IF(N$59=0,0,N$59/ISI_fec!N$59)</f>
        <v>0.54717369074847488</v>
      </c>
      <c r="O152" s="277">
        <f>IF(O$59=0,0,O$59/ISI_fec!O$59)</f>
        <v>0.61680002692442681</v>
      </c>
      <c r="P152" s="277">
        <f>IF(P$59=0,0,P$59/ISI_fec!P$59)</f>
        <v>0.63175861597042549</v>
      </c>
      <c r="Q152" s="277">
        <f>IF(Q$59=0,0,Q$59/ISI_fec!Q$59)</f>
        <v>0.62640298455980059</v>
      </c>
      <c r="R152" s="277">
        <f>IF(R$59=0,0,R$59/ISI_fec!R$59)</f>
        <v>0.6371498818678516</v>
      </c>
      <c r="S152" s="277">
        <f>IF(S$59=0,0,S$59/ISI_fec!S$59)</f>
        <v>0.63327235294392847</v>
      </c>
      <c r="T152" s="277">
        <f>IF(T$59=0,0,T$59/ISI_fec!T$59)</f>
        <v>0.62047024187463506</v>
      </c>
      <c r="U152" s="277">
        <f>IF(U$59=0,0,U$59/ISI_fec!U$59)</f>
        <v>0.6230129712956769</v>
      </c>
      <c r="V152" s="277">
        <f>IF(V$59=0,0,V$59/ISI_fec!V$59)</f>
        <v>0.63122160921127712</v>
      </c>
      <c r="W152" s="277">
        <f>IF(W$59=0,0,W$59/ISI_fec!W$59)</f>
        <v>0.65035349287366162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0.31707836688118196</v>
      </c>
      <c r="C153" s="278">
        <f>IF(C$65=0,0,C$65/ISI_fec!C$65)</f>
        <v>0.33157285809035658</v>
      </c>
      <c r="D153" s="278">
        <f>IF(D$65=0,0,D$65/ISI_fec!D$65)</f>
        <v>0.31889622989751504</v>
      </c>
      <c r="E153" s="278">
        <f>IF(E$65=0,0,E$65/ISI_fec!E$65)</f>
        <v>0.33509123278260383</v>
      </c>
      <c r="F153" s="278">
        <f>IF(F$65=0,0,F$65/ISI_fec!F$65)</f>
        <v>0.3524583087960193</v>
      </c>
      <c r="G153" s="278">
        <f>IF(G$65=0,0,G$65/ISI_fec!G$65)</f>
        <v>0.33014483072182998</v>
      </c>
      <c r="H153" s="278">
        <f>IF(H$65=0,0,H$65/ISI_fec!H$65)</f>
        <v>0.32887244956369205</v>
      </c>
      <c r="I153" s="278">
        <f>IF(I$65=0,0,I$65/ISI_fec!I$65)</f>
        <v>0.32698136054445193</v>
      </c>
      <c r="J153" s="278">
        <f>IF(J$65=0,0,J$65/ISI_fec!J$65)</f>
        <v>0.34857485944417393</v>
      </c>
      <c r="K153" s="278">
        <f>IF(K$65=0,0,K$65/ISI_fec!K$65)</f>
        <v>0.34930771517968168</v>
      </c>
      <c r="L153" s="278">
        <f>IF(L$65=0,0,L$65/ISI_fec!L$65)</f>
        <v>0.34520612992108712</v>
      </c>
      <c r="M153" s="278">
        <f>IF(M$65=0,0,M$65/ISI_fec!M$65)</f>
        <v>0.34848408201350395</v>
      </c>
      <c r="N153" s="278">
        <f>IF(N$65=0,0,N$65/ISI_fec!N$65)</f>
        <v>0.33863182716256746</v>
      </c>
      <c r="O153" s="278">
        <f>IF(O$65=0,0,O$65/ISI_fec!O$65)</f>
        <v>0.35181826922677362</v>
      </c>
      <c r="P153" s="278">
        <f>IF(P$65=0,0,P$65/ISI_fec!P$65)</f>
        <v>0.35819813624957569</v>
      </c>
      <c r="Q153" s="278">
        <f>IF(Q$65=0,0,Q$65/ISI_fec!Q$65)</f>
        <v>0.36308086366850001</v>
      </c>
      <c r="R153" s="278">
        <f>IF(R$65=0,0,R$65/ISI_fec!R$65)</f>
        <v>0.39100103047369983</v>
      </c>
      <c r="S153" s="278">
        <f>IF(S$65=0,0,S$65/ISI_fec!S$65)</f>
        <v>0.38386321599938961</v>
      </c>
      <c r="T153" s="278">
        <f>IF(T$65=0,0,T$65/ISI_fec!T$65)</f>
        <v>0.36320555081433264</v>
      </c>
      <c r="U153" s="278">
        <f>IF(U$65=0,0,U$65/ISI_fec!U$65)</f>
        <v>0.37382335532850408</v>
      </c>
      <c r="V153" s="278">
        <f>IF(V$65=0,0,V$65/ISI_fec!V$65)</f>
        <v>0.37668053369286247</v>
      </c>
      <c r="W153" s="278">
        <f>IF(W$65=0,0,W$65/ISI_fec!W$65)</f>
        <v>0.37964558927774744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0.49495074194617988</v>
      </c>
      <c r="C154" s="278">
        <f>IF(C$71=0,0,C$71/ISI_fec!C$71)</f>
        <v>0.49495074194617977</v>
      </c>
      <c r="D154" s="278">
        <f>IF(D$71=0,0,D$71/ISI_fec!D$71)</f>
        <v>0.49495074194617983</v>
      </c>
      <c r="E154" s="278">
        <f>IF(E$71=0,0,E$71/ISI_fec!E$71)</f>
        <v>0.49495074194617983</v>
      </c>
      <c r="F154" s="278">
        <f>IF(F$71=0,0,F$71/ISI_fec!F$71)</f>
        <v>0.49752544421908806</v>
      </c>
      <c r="G154" s="278">
        <f>IF(G$71=0,0,G$71/ISI_fec!G$71)</f>
        <v>0.49752544421908818</v>
      </c>
      <c r="H154" s="278">
        <f>IF(H$71=0,0,H$71/ISI_fec!H$71)</f>
        <v>0.49752544421908806</v>
      </c>
      <c r="I154" s="278">
        <f>IF(I$71=0,0,I$71/ISI_fec!I$71)</f>
        <v>0.49752544421908818</v>
      </c>
      <c r="J154" s="278">
        <f>IF(J$71=0,0,J$71/ISI_fec!J$71)</f>
        <v>0.50262038613578131</v>
      </c>
      <c r="K154" s="278">
        <f>IF(K$71=0,0,K$71/ISI_fec!K$71)</f>
        <v>0.50262038613578142</v>
      </c>
      <c r="L154" s="278">
        <f>IF(L$71=0,0,L$71/ISI_fec!L$71)</f>
        <v>0.5138814113482767</v>
      </c>
      <c r="M154" s="278">
        <f>IF(M$71=0,0,M$71/ISI_fec!M$71)</f>
        <v>0.5138814113482767</v>
      </c>
      <c r="N154" s="278">
        <f>IF(N$71=0,0,N$71/ISI_fec!N$71)</f>
        <v>0.51388141134827692</v>
      </c>
      <c r="O154" s="278">
        <f>IF(O$71=0,0,O$71/ISI_fec!O$71)</f>
        <v>0.54653092844246987</v>
      </c>
      <c r="P154" s="278">
        <f>IF(P$71=0,0,P$71/ISI_fec!P$71)</f>
        <v>0.55785400747315272</v>
      </c>
      <c r="Q154" s="278">
        <f>IF(Q$71=0,0,Q$71/ISI_fec!Q$71)</f>
        <v>0.55785400747315261</v>
      </c>
      <c r="R154" s="278">
        <f>IF(R$71=0,0,R$71/ISI_fec!R$71)</f>
        <v>0.55785400747315284</v>
      </c>
      <c r="S154" s="278">
        <f>IF(S$71=0,0,S$71/ISI_fec!S$71)</f>
        <v>0.5578540074731525</v>
      </c>
      <c r="T154" s="278">
        <f>IF(T$71=0,0,T$71/ISI_fec!T$71)</f>
        <v>0.55785400747315284</v>
      </c>
      <c r="U154" s="278">
        <f>IF(U$71=0,0,U$71/ISI_fec!U$71)</f>
        <v>0.55785400747315261</v>
      </c>
      <c r="V154" s="278">
        <f>IF(V$71=0,0,V$71/ISI_fec!V$71)</f>
        <v>0.55785400747315261</v>
      </c>
      <c r="W154" s="278">
        <f>IF(W$71=0,0,W$71/ISI_fec!W$71)</f>
        <v>0.57738597799256342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0.36338187190041948</v>
      </c>
      <c r="C155" s="278">
        <f>IF(C$72=0,0,C$72/ISI_fec!C$72)</f>
        <v>0.35865211162668914</v>
      </c>
      <c r="D155" s="278">
        <f>IF(D$72=0,0,D$72/ISI_fec!D$72)</f>
        <v>0.36690706258580436</v>
      </c>
      <c r="E155" s="278">
        <f>IF(E$72=0,0,E$72/ISI_fec!E$72)</f>
        <v>0.365488155604063</v>
      </c>
      <c r="F155" s="278">
        <f>IF(F$72=0,0,F$72/ISI_fec!F$72)</f>
        <v>0.37755777410111496</v>
      </c>
      <c r="G155" s="278">
        <f>IF(G$72=0,0,G$72/ISI_fec!G$72)</f>
        <v>0.36671400126765319</v>
      </c>
      <c r="H155" s="278">
        <f>IF(H$72=0,0,H$72/ISI_fec!H$72)</f>
        <v>0.36781648753316454</v>
      </c>
      <c r="I155" s="278">
        <f>IF(I$72=0,0,I$72/ISI_fec!I$72)</f>
        <v>0.3700020233035452</v>
      </c>
      <c r="J155" s="278">
        <f>IF(J$72=0,0,J$72/ISI_fec!J$72)</f>
        <v>0.37396143366817847</v>
      </c>
      <c r="K155" s="278">
        <f>IF(K$72=0,0,K$72/ISI_fec!K$72)</f>
        <v>0.37453657397726692</v>
      </c>
      <c r="L155" s="278">
        <f>IF(L$72=0,0,L$72/ISI_fec!L$72)</f>
        <v>0.3846967544313023</v>
      </c>
      <c r="M155" s="278">
        <f>IF(M$72=0,0,M$72/ISI_fec!M$72)</f>
        <v>0.38885836984807942</v>
      </c>
      <c r="N155" s="278">
        <f>IF(N$72=0,0,N$72/ISI_fec!N$72)</f>
        <v>0.39267438095939466</v>
      </c>
      <c r="O155" s="278">
        <f>IF(O$72=0,0,O$72/ISI_fec!O$72)</f>
        <v>0.42692109787401444</v>
      </c>
      <c r="P155" s="278">
        <f>IF(P$72=0,0,P$72/ISI_fec!P$72)</f>
        <v>0.45316733368264295</v>
      </c>
      <c r="Q155" s="278">
        <f>IF(Q$72=0,0,Q$72/ISI_fec!Q$72)</f>
        <v>0.45906751618018848</v>
      </c>
      <c r="R155" s="278">
        <f>IF(R$72=0,0,R$72/ISI_fec!R$72)</f>
        <v>0.46694185217847073</v>
      </c>
      <c r="S155" s="278">
        <f>IF(S$72=0,0,S$72/ISI_fec!S$72)</f>
        <v>0.46411256377096383</v>
      </c>
      <c r="T155" s="278">
        <f>IF(T$72=0,0,T$72/ISI_fec!T$72)</f>
        <v>0.45480682523147314</v>
      </c>
      <c r="U155" s="278">
        <f>IF(U$72=0,0,U$72/ISI_fec!U$72)</f>
        <v>0.4566195192906839</v>
      </c>
      <c r="V155" s="278">
        <f>IF(V$72=0,0,V$72/ISI_fec!V$72)</f>
        <v>0.46258754362269</v>
      </c>
      <c r="W155" s="278">
        <f>IF(W$72=0,0,W$72/ISI_fec!W$72)</f>
        <v>0.47654306600306007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0.35473919328118836</v>
      </c>
      <c r="C156" s="279">
        <f>IF(C$79=0,0,C$79/ISI_fec!C$79)</f>
        <v>0.35560784325953304</v>
      </c>
      <c r="D156" s="279">
        <f>IF(D$79=0,0,D$79/ISI_fec!D$79)</f>
        <v>0.36171089354046232</v>
      </c>
      <c r="E156" s="279">
        <f>IF(E$79=0,0,E$79/ISI_fec!E$79)</f>
        <v>0.36053762906141601</v>
      </c>
      <c r="F156" s="279">
        <f>IF(F$79=0,0,F$79/ISI_fec!F$79)</f>
        <v>0.37254802382407282</v>
      </c>
      <c r="G156" s="279">
        <f>IF(G$79=0,0,G$79/ISI_fec!G$79)</f>
        <v>0.35879956041161659</v>
      </c>
      <c r="H156" s="279">
        <f>IF(H$79=0,0,H$79/ISI_fec!H$79)</f>
        <v>0.35664200773388899</v>
      </c>
      <c r="I156" s="279">
        <f>IF(I$79=0,0,I$79/ISI_fec!I$79)</f>
        <v>0.35457963976024476</v>
      </c>
      <c r="J156" s="279">
        <f>IF(J$79=0,0,J$79/ISI_fec!J$79)</f>
        <v>0.36346153476701404</v>
      </c>
      <c r="K156" s="279">
        <f>IF(K$79=0,0,K$79/ISI_fec!K$79)</f>
        <v>0.3645550389394967</v>
      </c>
      <c r="L156" s="279">
        <f>IF(L$79=0,0,L$79/ISI_fec!L$79)</f>
        <v>0.36705945032917708</v>
      </c>
      <c r="M156" s="279">
        <f>IF(M$79=0,0,M$79/ISI_fec!M$79)</f>
        <v>0.373752491266447</v>
      </c>
      <c r="N156" s="279">
        <f>IF(N$79=0,0,N$79/ISI_fec!N$79)</f>
        <v>0.37509603347729625</v>
      </c>
      <c r="O156" s="279">
        <f>IF(O$79=0,0,O$79/ISI_fec!O$79)</f>
        <v>0.40312389793405418</v>
      </c>
      <c r="P156" s="279">
        <f>IF(P$79=0,0,P$79/ISI_fec!P$79)</f>
        <v>0.42122818789402383</v>
      </c>
      <c r="Q156" s="279">
        <f>IF(Q$79=0,0,Q$79/ISI_fec!Q$79)</f>
        <v>0.41870305150250753</v>
      </c>
      <c r="R156" s="279">
        <f>IF(R$79=0,0,R$79/ISI_fec!R$79)</f>
        <v>0.44671498010276622</v>
      </c>
      <c r="S156" s="279">
        <f>IF(S$79=0,0,S$79/ISI_fec!S$79)</f>
        <v>0.42423044422898476</v>
      </c>
      <c r="T156" s="279">
        <f>IF(T$79=0,0,T$79/ISI_fec!T$79)</f>
        <v>0.4213158125133899</v>
      </c>
      <c r="U156" s="279">
        <f>IF(U$79=0,0,U$79/ISI_fec!U$79)</f>
        <v>0.42589837167014716</v>
      </c>
      <c r="V156" s="279">
        <f>IF(V$79=0,0,V$79/ISI_fec!V$79)</f>
        <v>0.43060456228198857</v>
      </c>
      <c r="W156" s="279">
        <f>IF(W$79=0,0,W$79/ISI_fec!W$79)</f>
        <v>0.43471864231852225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HR: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0</v>
      </c>
      <c r="C52" s="281">
        <v>0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123.13598401553079</v>
      </c>
      <c r="C54" s="225">
        <f t="shared" si="2"/>
        <v>78.53142430631317</v>
      </c>
      <c r="D54" s="225">
        <f t="shared" si="2"/>
        <v>53.878478081142894</v>
      </c>
      <c r="E54" s="225">
        <f t="shared" si="2"/>
        <v>55.934649367361082</v>
      </c>
      <c r="F54" s="225">
        <f t="shared" si="2"/>
        <v>50.114528345795009</v>
      </c>
      <c r="G54" s="225">
        <f t="shared" si="2"/>
        <v>72.225015646162234</v>
      </c>
      <c r="H54" s="225">
        <f t="shared" si="2"/>
        <v>89.639183368534276</v>
      </c>
      <c r="I54" s="225">
        <f t="shared" si="2"/>
        <v>83.438492943092342</v>
      </c>
      <c r="J54" s="225">
        <f t="shared" si="2"/>
        <v>90.853650533374704</v>
      </c>
      <c r="K54" s="225">
        <f t="shared" si="2"/>
        <v>48.200085078542543</v>
      </c>
      <c r="L54" s="225">
        <f t="shared" si="2"/>
        <v>76.242968596944252</v>
      </c>
      <c r="M54" s="225">
        <f t="shared" si="2"/>
        <v>63.931387722111168</v>
      </c>
      <c r="N54" s="225">
        <f t="shared" si="2"/>
        <v>21.004884685754593</v>
      </c>
      <c r="O54" s="225">
        <f t="shared" si="2"/>
        <v>46.576608075534516</v>
      </c>
      <c r="P54" s="225">
        <f t="shared" si="2"/>
        <v>38.146832412801778</v>
      </c>
      <c r="Q54" s="225">
        <f t="shared" si="2"/>
        <v>35.329665704607862</v>
      </c>
      <c r="R54" s="225">
        <f t="shared" si="2"/>
        <v>5.1575971842785258</v>
      </c>
      <c r="S54" s="225">
        <f t="shared" si="2"/>
        <v>7.9285282873033998</v>
      </c>
      <c r="T54" s="225">
        <f t="shared" si="2"/>
        <v>36.397011071083568</v>
      </c>
      <c r="U54" s="225">
        <f t="shared" si="2"/>
        <v>22.14641134995486</v>
      </c>
      <c r="V54" s="225">
        <f t="shared" si="2"/>
        <v>17.075477367482318</v>
      </c>
      <c r="W54" s="225">
        <f t="shared" si="2"/>
        <v>43.42177932696373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0.32227343975154982</v>
      </c>
      <c r="C59" s="262">
        <v>0.3045155759879915</v>
      </c>
      <c r="D59" s="262">
        <v>0.15740128339252971</v>
      </c>
      <c r="E59" s="262">
        <v>0.1908599782747617</v>
      </c>
      <c r="F59" s="262">
        <v>0.13078801135455689</v>
      </c>
      <c r="G59" s="262">
        <v>0.20097075029906469</v>
      </c>
      <c r="H59" s="262">
        <v>0.25613287737985541</v>
      </c>
      <c r="I59" s="262">
        <v>0.21178446451774971</v>
      </c>
      <c r="J59" s="262">
        <v>0.24574588020378521</v>
      </c>
      <c r="K59" s="262">
        <v>0.19090525736920039</v>
      </c>
      <c r="L59" s="262">
        <v>0.22979368018995611</v>
      </c>
      <c r="M59" s="262">
        <v>0.18342003566911441</v>
      </c>
      <c r="N59" s="262">
        <v>5.6021104932711861E-2</v>
      </c>
      <c r="O59" s="262">
        <v>5.6806687355575008E-2</v>
      </c>
      <c r="P59" s="262">
        <v>5.3803377700957222E-2</v>
      </c>
      <c r="Q59" s="262">
        <v>5.7183012338384229E-2</v>
      </c>
      <c r="R59" s="262">
        <v>1.263874557421522E-2</v>
      </c>
      <c r="S59" s="262">
        <v>1.5042622103593259E-2</v>
      </c>
      <c r="T59" s="262">
        <v>6.7153306645435534E-2</v>
      </c>
      <c r="U59" s="262">
        <v>4.7680346605754272E-2</v>
      </c>
      <c r="V59" s="262">
        <v>3.230822407633363E-2</v>
      </c>
      <c r="W59" s="262">
        <v>6.7085609857269579E-2</v>
      </c>
      <c r="DA59" s="68" t="s">
        <v>395</v>
      </c>
    </row>
    <row r="60" spans="1:105" ht="12" customHeight="1" x14ac:dyDescent="0.25">
      <c r="A60" s="37" t="s">
        <v>160</v>
      </c>
      <c r="B60" s="228">
        <v>7.681207797802006E-2</v>
      </c>
      <c r="C60" s="228">
        <v>7.6188553506530157E-2</v>
      </c>
      <c r="D60" s="228">
        <v>6.780661729065406E-4</v>
      </c>
      <c r="E60" s="228">
        <v>7.6159896477866662E-4</v>
      </c>
      <c r="F60" s="228">
        <v>8.8313928376571428E-4</v>
      </c>
      <c r="G60" s="228">
        <v>3.124697530615635E-2</v>
      </c>
      <c r="H60" s="228">
        <v>1.034484543730983E-3</v>
      </c>
      <c r="I60" s="228">
        <v>1.1965705332217991E-3</v>
      </c>
      <c r="J60" s="228">
        <v>1.1106085213004749E-3</v>
      </c>
      <c r="K60" s="228">
        <v>8.9264703753131366E-4</v>
      </c>
      <c r="L60" s="228">
        <v>9.4910838095368542E-4</v>
      </c>
      <c r="M60" s="228">
        <v>8.9510694280806491E-4</v>
      </c>
      <c r="N60" s="228">
        <v>3.7770982215760262E-3</v>
      </c>
      <c r="O60" s="228">
        <v>1.223529264236758E-3</v>
      </c>
      <c r="P60" s="228">
        <v>1.011283732439038E-3</v>
      </c>
      <c r="Q60" s="228">
        <v>1.023187263705946E-3</v>
      </c>
      <c r="R60" s="228">
        <v>9.8597911877519725E-4</v>
      </c>
      <c r="S60" s="228">
        <v>8.7687130155075495E-4</v>
      </c>
      <c r="T60" s="228">
        <v>1.4095551678532741E-3</v>
      </c>
      <c r="U60" s="228">
        <v>7.2533734309917304E-4</v>
      </c>
      <c r="V60" s="228">
        <v>1.2235569005627691E-3</v>
      </c>
      <c r="W60" s="228">
        <v>0</v>
      </c>
      <c r="DA60" s="69" t="s">
        <v>396</v>
      </c>
    </row>
    <row r="61" spans="1:105" ht="12" customHeight="1" x14ac:dyDescent="0.25">
      <c r="A61" s="37" t="s">
        <v>162</v>
      </c>
      <c r="B61" s="228">
        <v>0.2454613617735297</v>
      </c>
      <c r="C61" s="228">
        <v>0.22832702248146131</v>
      </c>
      <c r="D61" s="228">
        <v>0.15672321721962321</v>
      </c>
      <c r="E61" s="228">
        <v>0.190098379309983</v>
      </c>
      <c r="F61" s="228">
        <v>0.12990487207079121</v>
      </c>
      <c r="G61" s="228">
        <v>0.16972377499290839</v>
      </c>
      <c r="H61" s="228">
        <v>0.2550983928361244</v>
      </c>
      <c r="I61" s="228">
        <v>0.21058789398452779</v>
      </c>
      <c r="J61" s="228">
        <v>0.2446352716824847</v>
      </c>
      <c r="K61" s="228">
        <v>0.19001261033166911</v>
      </c>
      <c r="L61" s="228">
        <v>0.22884457180900239</v>
      </c>
      <c r="M61" s="228">
        <v>0.1825249287263063</v>
      </c>
      <c r="N61" s="228">
        <v>5.2244006711135833E-2</v>
      </c>
      <c r="O61" s="228">
        <v>5.558315809133825E-2</v>
      </c>
      <c r="P61" s="228">
        <v>5.2792093968518188E-2</v>
      </c>
      <c r="Q61" s="228">
        <v>5.6159825074678281E-2</v>
      </c>
      <c r="R61" s="228">
        <v>1.1652766455440019E-2</v>
      </c>
      <c r="S61" s="228">
        <v>1.41657508020425E-2</v>
      </c>
      <c r="T61" s="228">
        <v>6.5743751477582255E-2</v>
      </c>
      <c r="U61" s="228">
        <v>4.6955009262655098E-2</v>
      </c>
      <c r="V61" s="228">
        <v>3.108466717577086E-2</v>
      </c>
      <c r="W61" s="228">
        <v>6.7085609857269579E-2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43.98437742730647</v>
      </c>
      <c r="C65" s="263">
        <v>27.81066632363363</v>
      </c>
      <c r="D65" s="263">
        <v>23.53972259742482</v>
      </c>
      <c r="E65" s="263">
        <v>19.675065089789548</v>
      </c>
      <c r="F65" s="263">
        <v>12.976150785838209</v>
      </c>
      <c r="G65" s="263">
        <v>24.328112702341389</v>
      </c>
      <c r="H65" s="263">
        <v>32.48277662285119</v>
      </c>
      <c r="I65" s="263">
        <v>29.414309527770879</v>
      </c>
      <c r="J65" s="263">
        <v>24.25989586351929</v>
      </c>
      <c r="K65" s="263">
        <v>16.099149372466449</v>
      </c>
      <c r="L65" s="263">
        <v>25.213962186554131</v>
      </c>
      <c r="M65" s="263">
        <v>19.882381059100791</v>
      </c>
      <c r="N65" s="263">
        <v>9.0020143107483772</v>
      </c>
      <c r="O65" s="263">
        <v>15.97556085965862</v>
      </c>
      <c r="P65" s="263">
        <v>15.72324154985917</v>
      </c>
      <c r="Q65" s="263">
        <v>13.7179955599896</v>
      </c>
      <c r="R65" s="263">
        <v>2.198826639095262</v>
      </c>
      <c r="S65" s="263">
        <v>2.844918451155245</v>
      </c>
      <c r="T65" s="263">
        <v>14.99983303487871</v>
      </c>
      <c r="U65" s="263">
        <v>9.0385609389851496</v>
      </c>
      <c r="V65" s="263">
        <v>6.507949038738472</v>
      </c>
      <c r="W65" s="263">
        <v>15.47195240339655</v>
      </c>
      <c r="DA65" s="70" t="s">
        <v>401</v>
      </c>
    </row>
    <row r="66" spans="1:105" ht="12" customHeight="1" x14ac:dyDescent="0.25">
      <c r="A66" s="18" t="s">
        <v>30</v>
      </c>
      <c r="B66" s="232">
        <v>31.441336989824212</v>
      </c>
      <c r="C66" s="232">
        <v>13.29460498028887</v>
      </c>
      <c r="D66" s="232">
        <v>15.965256250658721</v>
      </c>
      <c r="E66" s="232">
        <v>7.9026602352880051</v>
      </c>
      <c r="F66" s="232">
        <v>0</v>
      </c>
      <c r="G66" s="232">
        <v>12.73597140380526</v>
      </c>
      <c r="H66" s="232">
        <v>18.159919332380721</v>
      </c>
      <c r="I66" s="232">
        <v>17.179383316085421</v>
      </c>
      <c r="J66" s="232">
        <v>5.2167475816899289</v>
      </c>
      <c r="K66" s="232">
        <v>3.1087629430159751</v>
      </c>
      <c r="L66" s="232">
        <v>11.536685609025721</v>
      </c>
      <c r="M66" s="232">
        <v>7.7051873680682634</v>
      </c>
      <c r="N66" s="232">
        <v>5.1903995951316606</v>
      </c>
      <c r="O66" s="232">
        <v>11.02797762478848</v>
      </c>
      <c r="P66" s="232">
        <v>11.029894596601419</v>
      </c>
      <c r="Q66" s="232">
        <v>8.5364998883671284</v>
      </c>
      <c r="R66" s="232">
        <v>0.23281272989045429</v>
      </c>
      <c r="S66" s="232">
        <v>0.80384515360838871</v>
      </c>
      <c r="T66" s="232">
        <v>9.3880736762810635</v>
      </c>
      <c r="U66" s="232">
        <v>4.1438522294184246</v>
      </c>
      <c r="V66" s="232">
        <v>2.669212531066258</v>
      </c>
      <c r="W66" s="232">
        <v>8.8032056809711463</v>
      </c>
      <c r="DA66" s="71" t="s">
        <v>402</v>
      </c>
    </row>
    <row r="67" spans="1:105" ht="12" customHeight="1" x14ac:dyDescent="0.25">
      <c r="A67" s="18" t="s">
        <v>70</v>
      </c>
      <c r="B67" s="232">
        <v>0.11886257490315009</v>
      </c>
      <c r="C67" s="232">
        <v>0</v>
      </c>
      <c r="D67" s="232">
        <v>0</v>
      </c>
      <c r="E67" s="232">
        <v>0</v>
      </c>
      <c r="F67" s="232">
        <v>0</v>
      </c>
      <c r="G67" s="232">
        <v>0.15273263771607939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12.4241778625791</v>
      </c>
      <c r="C68" s="232">
        <v>14.516061343344751</v>
      </c>
      <c r="D68" s="232">
        <v>7.1678720631901047</v>
      </c>
      <c r="E68" s="232">
        <v>11.671774572523489</v>
      </c>
      <c r="F68" s="232">
        <v>12.976150785838209</v>
      </c>
      <c r="G68" s="232">
        <v>11.40525180410935</v>
      </c>
      <c r="H68" s="232">
        <v>14.322857290470481</v>
      </c>
      <c r="I68" s="232">
        <v>12.23492621168546</v>
      </c>
      <c r="J68" s="232">
        <v>19.04314828182936</v>
      </c>
      <c r="K68" s="232">
        <v>12.990386429450471</v>
      </c>
      <c r="L68" s="232">
        <v>13.677276577528399</v>
      </c>
      <c r="M68" s="232">
        <v>12.177193691032519</v>
      </c>
      <c r="N68" s="232">
        <v>3.8116147156167162</v>
      </c>
      <c r="O68" s="232">
        <v>4.9475832348701401</v>
      </c>
      <c r="P68" s="232">
        <v>4.6933469532577412</v>
      </c>
      <c r="Q68" s="232">
        <v>5.1814956716224732</v>
      </c>
      <c r="R68" s="232">
        <v>1.966013909204807</v>
      </c>
      <c r="S68" s="232">
        <v>2.041073297546856</v>
      </c>
      <c r="T68" s="232">
        <v>5.6117593585976424</v>
      </c>
      <c r="U68" s="232">
        <v>4.8947087095667232</v>
      </c>
      <c r="V68" s="232">
        <v>3.838736507672214</v>
      </c>
      <c r="W68" s="232">
        <v>6.6687467224253991</v>
      </c>
      <c r="DA68" s="71" t="s">
        <v>404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0.40659428357599781</v>
      </c>
      <c r="E69" s="232">
        <v>0.10063028197805721</v>
      </c>
      <c r="F69" s="232">
        <v>0</v>
      </c>
      <c r="G69" s="232">
        <v>3.4156856710691887E-2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25.27552467457755</v>
      </c>
      <c r="C72" s="263">
        <v>23.751112120514591</v>
      </c>
      <c r="D72" s="263">
        <v>13.35089117579601</v>
      </c>
      <c r="E72" s="263">
        <v>16.050963783390252</v>
      </c>
      <c r="F72" s="263">
        <v>12.92298661112028</v>
      </c>
      <c r="G72" s="263">
        <v>18.709648781341869</v>
      </c>
      <c r="H72" s="263">
        <v>22.716182187649089</v>
      </c>
      <c r="I72" s="263">
        <v>19.651714317330619</v>
      </c>
      <c r="J72" s="263">
        <v>22.959856742550691</v>
      </c>
      <c r="K72" s="263">
        <v>14.5173505864737</v>
      </c>
      <c r="L72" s="263">
        <v>17.47461261070444</v>
      </c>
      <c r="M72" s="263">
        <v>13.948138459290231</v>
      </c>
      <c r="N72" s="263">
        <v>5.2364570252390603</v>
      </c>
      <c r="O72" s="263">
        <v>7.9925540362555836</v>
      </c>
      <c r="P72" s="263">
        <v>5.298032501957513</v>
      </c>
      <c r="Q72" s="263">
        <v>4.3484702786446459</v>
      </c>
      <c r="R72" s="263">
        <v>0.96111077820807578</v>
      </c>
      <c r="S72" s="263">
        <v>1.1439130688547181</v>
      </c>
      <c r="T72" s="263">
        <v>5.1066592353052931</v>
      </c>
      <c r="U72" s="263">
        <v>3.6258420396545361</v>
      </c>
      <c r="V72" s="263">
        <v>2.4568721794570978</v>
      </c>
      <c r="W72" s="263">
        <v>5.1015112471308104</v>
      </c>
      <c r="DA72" s="70" t="s">
        <v>407</v>
      </c>
    </row>
    <row r="73" spans="1:105" ht="12" customHeight="1" x14ac:dyDescent="0.25">
      <c r="A73" s="60" t="s">
        <v>183</v>
      </c>
      <c r="B73" s="264">
        <v>25.27552467457755</v>
      </c>
      <c r="C73" s="264">
        <v>23.751112120514591</v>
      </c>
      <c r="D73" s="264">
        <v>13.35089117579601</v>
      </c>
      <c r="E73" s="264">
        <v>16.050963783390252</v>
      </c>
      <c r="F73" s="264">
        <v>12.92298661112028</v>
      </c>
      <c r="G73" s="264">
        <v>18.709648781341869</v>
      </c>
      <c r="H73" s="264">
        <v>22.716182187649089</v>
      </c>
      <c r="I73" s="264">
        <v>19.651714317330619</v>
      </c>
      <c r="J73" s="264">
        <v>22.959856742550691</v>
      </c>
      <c r="K73" s="264">
        <v>14.5173505864737</v>
      </c>
      <c r="L73" s="264">
        <v>17.47461261070444</v>
      </c>
      <c r="M73" s="264">
        <v>13.948138459290231</v>
      </c>
      <c r="N73" s="264">
        <v>5.2364570252390603</v>
      </c>
      <c r="O73" s="264">
        <v>7.9925540362555836</v>
      </c>
      <c r="P73" s="264">
        <v>5.298032501957513</v>
      </c>
      <c r="Q73" s="264">
        <v>4.3484702786446459</v>
      </c>
      <c r="R73" s="264">
        <v>0.96111077820807578</v>
      </c>
      <c r="S73" s="264">
        <v>1.1439130688547181</v>
      </c>
      <c r="T73" s="264">
        <v>5.1066592353052931</v>
      </c>
      <c r="U73" s="264">
        <v>3.6258420396545361</v>
      </c>
      <c r="V73" s="264">
        <v>2.4568721794570978</v>
      </c>
      <c r="W73" s="264">
        <v>5.1015112471308104</v>
      </c>
      <c r="DA73" s="72" t="s">
        <v>408</v>
      </c>
    </row>
    <row r="74" spans="1:105" ht="12" customHeight="1" x14ac:dyDescent="0.25">
      <c r="A74" s="59" t="s">
        <v>33</v>
      </c>
      <c r="B74" s="232">
        <v>1.7380799043242581</v>
      </c>
      <c r="C74" s="232">
        <v>1.7195283334161049</v>
      </c>
      <c r="D74" s="232">
        <v>2.9819040198665201</v>
      </c>
      <c r="E74" s="232">
        <v>3.401776090882048</v>
      </c>
      <c r="F74" s="232">
        <v>4.9265632310086378</v>
      </c>
      <c r="G74" s="232">
        <v>6.7312573568269194</v>
      </c>
      <c r="H74" s="232">
        <v>6.7580780054894856</v>
      </c>
      <c r="I74" s="232">
        <v>6.8304671197143971</v>
      </c>
      <c r="J74" s="232">
        <v>8.1109291575065363</v>
      </c>
      <c r="K74" s="232">
        <v>0</v>
      </c>
      <c r="L74" s="232">
        <v>0</v>
      </c>
      <c r="M74" s="232">
        <v>0</v>
      </c>
      <c r="N74" s="232">
        <v>1.6435060451736301</v>
      </c>
      <c r="O74" s="232">
        <v>4.8253174186938743</v>
      </c>
      <c r="P74" s="232">
        <v>1.599145818737058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5.5694354685373426</v>
      </c>
      <c r="C75" s="232">
        <v>5.5122122891446086</v>
      </c>
      <c r="D75" s="232">
        <v>4.4668374273699712E-2</v>
      </c>
      <c r="E75" s="232">
        <v>5.0474742473441823E-2</v>
      </c>
      <c r="F75" s="232">
        <v>5.3995435387841101E-2</v>
      </c>
      <c r="G75" s="232">
        <v>1.841575878760662</v>
      </c>
      <c r="H75" s="232">
        <v>6.4452530626164906E-2</v>
      </c>
      <c r="I75" s="232">
        <v>7.2439338885191759E-2</v>
      </c>
      <c r="J75" s="232">
        <v>6.7107312213935164E-2</v>
      </c>
      <c r="K75" s="232">
        <v>6.7881158289724172E-2</v>
      </c>
      <c r="L75" s="232">
        <v>7.2174749405764835E-2</v>
      </c>
      <c r="M75" s="232">
        <v>6.8068221274810256E-2</v>
      </c>
      <c r="N75" s="232">
        <v>0.24224671707770329</v>
      </c>
      <c r="O75" s="232">
        <v>6.8217438276106115E-2</v>
      </c>
      <c r="P75" s="232">
        <v>6.9523960961463654E-2</v>
      </c>
      <c r="Q75" s="232">
        <v>7.7808062635525851E-2</v>
      </c>
      <c r="R75" s="232">
        <v>7.4978576993926377E-2</v>
      </c>
      <c r="S75" s="232">
        <v>6.6681495728590473E-2</v>
      </c>
      <c r="T75" s="232">
        <v>0.1071893295380934</v>
      </c>
      <c r="U75" s="232">
        <v>5.5158127378690497E-2</v>
      </c>
      <c r="V75" s="232">
        <v>9.3045129991451953E-2</v>
      </c>
      <c r="W75" s="232">
        <v>0</v>
      </c>
      <c r="DA75" s="71" t="s">
        <v>410</v>
      </c>
    </row>
    <row r="76" spans="1:105" ht="12" customHeight="1" x14ac:dyDescent="0.25">
      <c r="A76" s="59" t="s">
        <v>70</v>
      </c>
      <c r="B76" s="232">
        <v>0.17027162290759629</v>
      </c>
      <c r="C76" s="232">
        <v>0</v>
      </c>
      <c r="D76" s="232">
        <v>0</v>
      </c>
      <c r="E76" s="232">
        <v>0</v>
      </c>
      <c r="F76" s="232">
        <v>0</v>
      </c>
      <c r="G76" s="232">
        <v>0.13395264409093549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17.79773767880835</v>
      </c>
      <c r="C77" s="232">
        <v>16.51937149795388</v>
      </c>
      <c r="D77" s="232">
        <v>10.3243187816558</v>
      </c>
      <c r="E77" s="232">
        <v>12.598712950034759</v>
      </c>
      <c r="F77" s="232">
        <v>7.9424279447238</v>
      </c>
      <c r="G77" s="232">
        <v>10.002862901663351</v>
      </c>
      <c r="H77" s="232">
        <v>15.893651651533441</v>
      </c>
      <c r="I77" s="232">
        <v>12.748807858731031</v>
      </c>
      <c r="J77" s="232">
        <v>14.78182027283022</v>
      </c>
      <c r="K77" s="232">
        <v>14.44946942818398</v>
      </c>
      <c r="L77" s="232">
        <v>17.402437861298669</v>
      </c>
      <c r="M77" s="232">
        <v>13.880070238015421</v>
      </c>
      <c r="N77" s="232">
        <v>3.3507042629877271</v>
      </c>
      <c r="O77" s="232">
        <v>3.0990191792856039</v>
      </c>
      <c r="P77" s="232">
        <v>3.6293627222589908</v>
      </c>
      <c r="Q77" s="232">
        <v>4.2706622160091197</v>
      </c>
      <c r="R77" s="232">
        <v>0.88613220121414937</v>
      </c>
      <c r="S77" s="232">
        <v>1.0772315731261271</v>
      </c>
      <c r="T77" s="232">
        <v>4.9994699057671994</v>
      </c>
      <c r="U77" s="232">
        <v>3.5706839122758458</v>
      </c>
      <c r="V77" s="232">
        <v>2.3638270494656459</v>
      </c>
      <c r="W77" s="232">
        <v>5.1015112471308104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23.871439576303171</v>
      </c>
      <c r="C79" s="263">
        <f t="shared" si="3"/>
        <v>19.512851657417453</v>
      </c>
      <c r="D79" s="263">
        <f t="shared" si="3"/>
        <v>12.106379421089095</v>
      </c>
      <c r="E79" s="263">
        <f t="shared" si="3"/>
        <v>13.401255467437625</v>
      </c>
      <c r="F79" s="263">
        <f t="shared" si="3"/>
        <v>10.360589270430413</v>
      </c>
      <c r="G79" s="263">
        <f t="shared" si="3"/>
        <v>16.280030977823507</v>
      </c>
      <c r="H79" s="263">
        <f t="shared" si="3"/>
        <v>20.872447310905677</v>
      </c>
      <c r="I79" s="263">
        <f t="shared" si="3"/>
        <v>20.470598669572837</v>
      </c>
      <c r="J79" s="263">
        <f t="shared" si="3"/>
        <v>19.976765911695001</v>
      </c>
      <c r="K79" s="263">
        <f t="shared" si="3"/>
        <v>12.54993266232314</v>
      </c>
      <c r="L79" s="263">
        <f t="shared" si="3"/>
        <v>18.641025281084289</v>
      </c>
      <c r="M79" s="263">
        <f t="shared" si="3"/>
        <v>13.276692083848324</v>
      </c>
      <c r="N79" s="263">
        <f t="shared" si="3"/>
        <v>5.2763133169221206</v>
      </c>
      <c r="O79" s="263">
        <f t="shared" si="3"/>
        <v>8.6247206539153325</v>
      </c>
      <c r="P79" s="263">
        <f t="shared" si="3"/>
        <v>6.959999008371911</v>
      </c>
      <c r="Q79" s="263">
        <f t="shared" si="3"/>
        <v>7.9059238536352296</v>
      </c>
      <c r="R79" s="263">
        <f t="shared" si="3"/>
        <v>0.93179439595995195</v>
      </c>
      <c r="S79" s="263">
        <f t="shared" si="3"/>
        <v>2.0591740950372643</v>
      </c>
      <c r="T79" s="263">
        <f t="shared" si="3"/>
        <v>7.2293103417077447</v>
      </c>
      <c r="U79" s="263">
        <f t="shared" si="3"/>
        <v>4.5225305129830211</v>
      </c>
      <c r="V79" s="263">
        <f t="shared" si="3"/>
        <v>3.150625475035675</v>
      </c>
      <c r="W79" s="263">
        <f t="shared" si="3"/>
        <v>8.5223555782266036</v>
      </c>
      <c r="DA79" s="70"/>
    </row>
    <row r="80" spans="1:105" ht="12" customHeight="1" x14ac:dyDescent="0.25">
      <c r="A80" s="60" t="s">
        <v>192</v>
      </c>
      <c r="B80" s="264">
        <v>14.16691016436058</v>
      </c>
      <c r="C80" s="264">
        <v>13.355733880017951</v>
      </c>
      <c r="D80" s="264">
        <v>7.5074779109395324</v>
      </c>
      <c r="E80" s="264">
        <v>9.0257837073492624</v>
      </c>
      <c r="F80" s="264">
        <v>7.2668584627698642</v>
      </c>
      <c r="G80" s="264">
        <v>10.48606386175169</v>
      </c>
      <c r="H80" s="264">
        <v>12.773771709249621</v>
      </c>
      <c r="I80" s="264">
        <v>11.05055903810536</v>
      </c>
      <c r="J80" s="264">
        <v>12.91079487229497</v>
      </c>
      <c r="K80" s="264">
        <v>8.1634017848114269</v>
      </c>
      <c r="L80" s="264">
        <v>9.8263304261610074</v>
      </c>
      <c r="M80" s="264">
        <v>7.8433222174477146</v>
      </c>
      <c r="N80" s="264">
        <v>2.944566391181183</v>
      </c>
      <c r="O80" s="264">
        <v>4.4943758502025091</v>
      </c>
      <c r="P80" s="264">
        <v>2.9791915353181841</v>
      </c>
      <c r="Q80" s="264">
        <v>2.445233365581327</v>
      </c>
      <c r="R80" s="264">
        <v>0.54045215726453699</v>
      </c>
      <c r="S80" s="264">
        <v>0.6432456068573873</v>
      </c>
      <c r="T80" s="264">
        <v>2.8715784514260361</v>
      </c>
      <c r="U80" s="264">
        <v>2.0388847952420961</v>
      </c>
      <c r="V80" s="264">
        <v>1.381549244496503</v>
      </c>
      <c r="W80" s="264">
        <v>2.8686836328707179</v>
      </c>
      <c r="DA80" s="72" t="s">
        <v>414</v>
      </c>
    </row>
    <row r="81" spans="1:105" ht="12" customHeight="1" x14ac:dyDescent="0.25">
      <c r="A81" s="59" t="s">
        <v>33</v>
      </c>
      <c r="B81" s="232">
        <v>0.98079958853090787</v>
      </c>
      <c r="C81" s="232">
        <v>0.96692578872633828</v>
      </c>
      <c r="D81" s="232">
        <v>1.6767853371671979</v>
      </c>
      <c r="E81" s="232">
        <v>1.912887950623005</v>
      </c>
      <c r="F81" s="232">
        <v>2.7703068017434438</v>
      </c>
      <c r="G81" s="232">
        <v>3.799824996707712</v>
      </c>
      <c r="H81" s="232">
        <v>3.8002048461453031</v>
      </c>
      <c r="I81" s="232">
        <v>3.8409107188005498</v>
      </c>
      <c r="J81" s="232">
        <v>4.5609405908100431</v>
      </c>
      <c r="K81" s="232">
        <v>0</v>
      </c>
      <c r="L81" s="232">
        <v>0</v>
      </c>
      <c r="M81" s="232">
        <v>0</v>
      </c>
      <c r="N81" s="232">
        <v>0.92417690835540456</v>
      </c>
      <c r="O81" s="232">
        <v>2.7133742202760578</v>
      </c>
      <c r="P81" s="232">
        <v>0.89923224992686479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3.1428359549526101</v>
      </c>
      <c r="C82" s="232">
        <v>3.0996291900113722</v>
      </c>
      <c r="D82" s="232">
        <v>2.5117936230753962E-2</v>
      </c>
      <c r="E82" s="232">
        <v>2.838297527783816E-2</v>
      </c>
      <c r="F82" s="232">
        <v>3.036273257928121E-2</v>
      </c>
      <c r="G82" s="232">
        <v>1.0395778509867279</v>
      </c>
      <c r="H82" s="232">
        <v>3.6242970121523478E-2</v>
      </c>
      <c r="I82" s="232">
        <v>4.0734115004215442E-2</v>
      </c>
      <c r="J82" s="232">
        <v>3.7735807855433463E-2</v>
      </c>
      <c r="K82" s="232">
        <v>3.8170957258117963E-2</v>
      </c>
      <c r="L82" s="232">
        <v>4.0585330953315089E-2</v>
      </c>
      <c r="M82" s="232">
        <v>3.8276146582935038E-2</v>
      </c>
      <c r="N82" s="232">
        <v>0.13622026076847579</v>
      </c>
      <c r="O82" s="232">
        <v>3.836005434058317E-2</v>
      </c>
      <c r="P82" s="232">
        <v>3.9094738645271791E-2</v>
      </c>
      <c r="Q82" s="232">
        <v>4.3753057667656532E-2</v>
      </c>
      <c r="R82" s="232">
        <v>4.2161980287583271E-2</v>
      </c>
      <c r="S82" s="232">
        <v>3.7496362576781621E-2</v>
      </c>
      <c r="T82" s="232">
        <v>6.0274742202568711E-2</v>
      </c>
      <c r="U82" s="232">
        <v>3.101653795628502E-2</v>
      </c>
      <c r="V82" s="232">
        <v>5.2321170844213269E-2</v>
      </c>
      <c r="W82" s="232">
        <v>0</v>
      </c>
      <c r="DA82" s="71" t="s">
        <v>416</v>
      </c>
    </row>
    <row r="83" spans="1:105" ht="12" customHeight="1" x14ac:dyDescent="0.25">
      <c r="A83" s="59" t="s">
        <v>162</v>
      </c>
      <c r="B83" s="232">
        <v>10.043274620877069</v>
      </c>
      <c r="C83" s="232">
        <v>9.2891789012802359</v>
      </c>
      <c r="D83" s="232">
        <v>5.8055746375415804</v>
      </c>
      <c r="E83" s="232">
        <v>7.084512781448419</v>
      </c>
      <c r="F83" s="232">
        <v>4.4661889284471394</v>
      </c>
      <c r="G83" s="232">
        <v>5.6466610140572531</v>
      </c>
      <c r="H83" s="232">
        <v>8.9373238929827892</v>
      </c>
      <c r="I83" s="232">
        <v>7.1689142043005951</v>
      </c>
      <c r="J83" s="232">
        <v>8.3121184736294893</v>
      </c>
      <c r="K83" s="232">
        <v>8.1252308275533096</v>
      </c>
      <c r="L83" s="232">
        <v>9.7857450952076928</v>
      </c>
      <c r="M83" s="232">
        <v>7.8050460708647798</v>
      </c>
      <c r="N83" s="232">
        <v>1.8841692220573021</v>
      </c>
      <c r="O83" s="232">
        <v>1.7426415755858671</v>
      </c>
      <c r="P83" s="232">
        <v>2.040864546746048</v>
      </c>
      <c r="Q83" s="232">
        <v>2.4014803079136708</v>
      </c>
      <c r="R83" s="232">
        <v>0.49829017697695371</v>
      </c>
      <c r="S83" s="232">
        <v>0.60574924428060573</v>
      </c>
      <c r="T83" s="232">
        <v>2.8113037092234672</v>
      </c>
      <c r="U83" s="232">
        <v>2.0078682572858111</v>
      </c>
      <c r="V83" s="232">
        <v>1.3292280736522899</v>
      </c>
      <c r="W83" s="232">
        <v>2.8686836328707179</v>
      </c>
      <c r="DA83" s="71" t="s">
        <v>417</v>
      </c>
    </row>
    <row r="84" spans="1:105" ht="12" customHeight="1" x14ac:dyDescent="0.25">
      <c r="A84" s="60" t="s">
        <v>197</v>
      </c>
      <c r="B84" s="264">
        <v>9.7045294119425911</v>
      </c>
      <c r="C84" s="264">
        <v>6.1571177773995034</v>
      </c>
      <c r="D84" s="264">
        <v>4.5989015101495623</v>
      </c>
      <c r="E84" s="264">
        <v>4.3754717600883621</v>
      </c>
      <c r="F84" s="264">
        <v>3.093730807660549</v>
      </c>
      <c r="G84" s="264">
        <v>5.7939671160718182</v>
      </c>
      <c r="H84" s="264">
        <v>8.0986756016560566</v>
      </c>
      <c r="I84" s="264">
        <v>9.4200396314674748</v>
      </c>
      <c r="J84" s="264">
        <v>7.065971039400031</v>
      </c>
      <c r="K84" s="264">
        <v>4.3865308775117144</v>
      </c>
      <c r="L84" s="264">
        <v>8.81469485492328</v>
      </c>
      <c r="M84" s="264">
        <v>5.4333698664006107</v>
      </c>
      <c r="N84" s="264">
        <v>2.3317469257409371</v>
      </c>
      <c r="O84" s="264">
        <v>4.1303448037128234</v>
      </c>
      <c r="P84" s="264">
        <v>3.9808074730537268</v>
      </c>
      <c r="Q84" s="264">
        <v>5.4606904880539027</v>
      </c>
      <c r="R84" s="264">
        <v>0.39134223869541501</v>
      </c>
      <c r="S84" s="264">
        <v>1.415928488179877</v>
      </c>
      <c r="T84" s="264">
        <v>4.357731890281709</v>
      </c>
      <c r="U84" s="264">
        <v>2.483645717740925</v>
      </c>
      <c r="V84" s="264">
        <v>1.7690762305391721</v>
      </c>
      <c r="W84" s="264">
        <v>5.6536719453558852</v>
      </c>
      <c r="DA84" s="72" t="s">
        <v>418</v>
      </c>
    </row>
    <row r="85" spans="1:105" ht="12" customHeight="1" x14ac:dyDescent="0.25">
      <c r="A85" s="64" t="s">
        <v>30</v>
      </c>
      <c r="B85" s="231">
        <v>6.2161510091320133</v>
      </c>
      <c r="C85" s="231">
        <v>2.3958865390998372</v>
      </c>
      <c r="D85" s="231">
        <v>2.863487748222882</v>
      </c>
      <c r="E85" s="231">
        <v>1.5117117644600759</v>
      </c>
      <c r="F85" s="231">
        <v>0</v>
      </c>
      <c r="G85" s="231">
        <v>2.163801768892291</v>
      </c>
      <c r="H85" s="231">
        <v>3.8070771471926541</v>
      </c>
      <c r="I85" s="231">
        <v>3.049655664005583</v>
      </c>
      <c r="J85" s="231">
        <v>1.059371938073973</v>
      </c>
      <c r="K85" s="231">
        <v>0.84384505683780364</v>
      </c>
      <c r="L85" s="231">
        <v>2.644296150566805</v>
      </c>
      <c r="M85" s="231">
        <v>2.0993343913878868</v>
      </c>
      <c r="N85" s="231">
        <v>1.085719923900381</v>
      </c>
      <c r="O85" s="231">
        <v>1.914796613459623</v>
      </c>
      <c r="P85" s="231">
        <v>2.455547481951279</v>
      </c>
      <c r="Q85" s="231">
        <v>1.5069030976378559</v>
      </c>
      <c r="R85" s="231">
        <v>3.8521189990204159E-2</v>
      </c>
      <c r="S85" s="231">
        <v>0.137784765835505</v>
      </c>
      <c r="T85" s="231">
        <v>2.1427810428649878</v>
      </c>
      <c r="U85" s="231">
        <v>1.1292151298140829</v>
      </c>
      <c r="V85" s="231">
        <v>0.70911626787261006</v>
      </c>
      <c r="W85" s="231">
        <v>1.8410050383482739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0.23987950709890279</v>
      </c>
      <c r="C87" s="231">
        <v>0.27230487776611512</v>
      </c>
      <c r="D87" s="231">
        <v>0.3713145228040427</v>
      </c>
      <c r="E87" s="231">
        <v>0.60285395838059774</v>
      </c>
      <c r="F87" s="231">
        <v>1.1794069670043441</v>
      </c>
      <c r="G87" s="231">
        <v>1.303953646263976</v>
      </c>
      <c r="H87" s="231">
        <v>1.2767531482147929</v>
      </c>
      <c r="I87" s="231">
        <v>1.163658161311987</v>
      </c>
      <c r="J87" s="231">
        <v>2.1219252513064979</v>
      </c>
      <c r="K87" s="231">
        <v>0</v>
      </c>
      <c r="L87" s="231">
        <v>0</v>
      </c>
      <c r="M87" s="231">
        <v>0</v>
      </c>
      <c r="N87" s="231">
        <v>0.39107604628552028</v>
      </c>
      <c r="O87" s="231">
        <v>1.337585360810764</v>
      </c>
      <c r="P87" s="231">
        <v>0.46038093129047453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0.76866053838376347</v>
      </c>
      <c r="C88" s="231">
        <v>0.87291512704209362</v>
      </c>
      <c r="D88" s="231">
        <v>5.5622233201904452E-3</v>
      </c>
      <c r="E88" s="231">
        <v>8.9450032822312453E-3</v>
      </c>
      <c r="F88" s="231">
        <v>1.292637274642564E-2</v>
      </c>
      <c r="G88" s="231">
        <v>0.35674309489092632</v>
      </c>
      <c r="H88" s="231">
        <v>1.2176534707134709E-2</v>
      </c>
      <c r="I88" s="231">
        <v>1.2340975575521509E-2</v>
      </c>
      <c r="J88" s="231">
        <v>1.755615140618904E-2</v>
      </c>
      <c r="K88" s="231">
        <v>1.656511741116122E-2</v>
      </c>
      <c r="L88" s="231">
        <v>1.3001811257570529E-2</v>
      </c>
      <c r="M88" s="231">
        <v>1.6270405195187711E-2</v>
      </c>
      <c r="N88" s="231">
        <v>5.7643163904752548E-2</v>
      </c>
      <c r="O88" s="231">
        <v>1.8909978115974439E-2</v>
      </c>
      <c r="P88" s="231">
        <v>2.0015376658846229E-2</v>
      </c>
      <c r="Q88" s="231">
        <v>1.6664412430513541E-2</v>
      </c>
      <c r="R88" s="231">
        <v>2.7524423578667169E-2</v>
      </c>
      <c r="S88" s="231">
        <v>2.1656270371507219E-2</v>
      </c>
      <c r="T88" s="231">
        <v>2.746173308877508E-2</v>
      </c>
      <c r="U88" s="231">
        <v>2.0604277317492151E-2</v>
      </c>
      <c r="V88" s="231">
        <v>4.0142142247643529E-2</v>
      </c>
      <c r="W88" s="231">
        <v>0</v>
      </c>
      <c r="DA88" s="73" t="s">
        <v>422</v>
      </c>
    </row>
    <row r="89" spans="1:105" ht="12" customHeight="1" x14ac:dyDescent="0.25">
      <c r="A89" s="64" t="s">
        <v>70</v>
      </c>
      <c r="B89" s="231">
        <v>2.3499882182852979E-2</v>
      </c>
      <c r="C89" s="231">
        <v>0</v>
      </c>
      <c r="D89" s="231">
        <v>0</v>
      </c>
      <c r="E89" s="231">
        <v>0</v>
      </c>
      <c r="F89" s="231">
        <v>0</v>
      </c>
      <c r="G89" s="231">
        <v>2.5948798185813769E-2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3.0224609999197281</v>
      </c>
      <c r="J90" s="231">
        <v>0</v>
      </c>
      <c r="K90" s="231">
        <v>0</v>
      </c>
      <c r="L90" s="231">
        <v>3.0224609999078118</v>
      </c>
      <c r="M90" s="231">
        <v>0</v>
      </c>
      <c r="N90" s="231">
        <v>0</v>
      </c>
      <c r="O90" s="231">
        <v>0</v>
      </c>
      <c r="P90" s="231">
        <v>0</v>
      </c>
      <c r="Q90" s="231">
        <v>3.0224609994145268</v>
      </c>
      <c r="R90" s="231">
        <v>0</v>
      </c>
      <c r="S90" s="231">
        <v>0.90663299916788764</v>
      </c>
      <c r="T90" s="231">
        <v>0.90663299992571744</v>
      </c>
      <c r="U90" s="231">
        <v>0</v>
      </c>
      <c r="V90" s="231">
        <v>0</v>
      </c>
      <c r="W90" s="231">
        <v>2.418038999813318</v>
      </c>
      <c r="DA90" s="73" t="s">
        <v>424</v>
      </c>
    </row>
    <row r="91" spans="1:105" ht="12" customHeight="1" x14ac:dyDescent="0.25">
      <c r="A91" s="64" t="s">
        <v>162</v>
      </c>
      <c r="B91" s="231">
        <v>2.456338475145059</v>
      </c>
      <c r="C91" s="231">
        <v>2.616011233491458</v>
      </c>
      <c r="D91" s="231">
        <v>1.285611299406928</v>
      </c>
      <c r="E91" s="231">
        <v>2.2327113159467218</v>
      </c>
      <c r="F91" s="231">
        <v>1.9013974679097789</v>
      </c>
      <c r="G91" s="231">
        <v>1.937716664550635</v>
      </c>
      <c r="H91" s="231">
        <v>3.0026687715414742</v>
      </c>
      <c r="I91" s="231">
        <v>2.1719238306546549</v>
      </c>
      <c r="J91" s="231">
        <v>3.8671176986133711</v>
      </c>
      <c r="K91" s="231">
        <v>3.5261207032627491</v>
      </c>
      <c r="L91" s="231">
        <v>3.1349358931910931</v>
      </c>
      <c r="M91" s="231">
        <v>3.3177650698175358</v>
      </c>
      <c r="N91" s="231">
        <v>0.79730779165028376</v>
      </c>
      <c r="O91" s="231">
        <v>0.85905285132646103</v>
      </c>
      <c r="P91" s="231">
        <v>1.0448636831531279</v>
      </c>
      <c r="Q91" s="231">
        <v>0.91466197857100628</v>
      </c>
      <c r="R91" s="231">
        <v>0.32529662512654373</v>
      </c>
      <c r="S91" s="231">
        <v>0.34985445280497729</v>
      </c>
      <c r="T91" s="231">
        <v>1.280856114402229</v>
      </c>
      <c r="U91" s="231">
        <v>1.33382631060935</v>
      </c>
      <c r="V91" s="231">
        <v>1.019817820418919</v>
      </c>
      <c r="W91" s="231">
        <v>1.3946279071942931</v>
      </c>
      <c r="DA91" s="73" t="s">
        <v>425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7.2925716395519313E-2</v>
      </c>
      <c r="E92" s="231">
        <v>1.924971801873495E-2</v>
      </c>
      <c r="F92" s="231">
        <v>0</v>
      </c>
      <c r="G92" s="231">
        <v>5.8031432881761281E-3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29.68236889759206</v>
      </c>
      <c r="C96" s="281">
        <v>7.1522786287594986</v>
      </c>
      <c r="D96" s="281">
        <v>4.7240836034404401</v>
      </c>
      <c r="E96" s="281">
        <v>6.6165050484689001</v>
      </c>
      <c r="F96" s="281">
        <v>13.724013667051549</v>
      </c>
      <c r="G96" s="281">
        <v>12.70625243435641</v>
      </c>
      <c r="H96" s="281">
        <v>13.311644369748469</v>
      </c>
      <c r="I96" s="281">
        <v>13.690085963900261</v>
      </c>
      <c r="J96" s="281">
        <v>23.41138613540593</v>
      </c>
      <c r="K96" s="281">
        <v>4.8427471999100504</v>
      </c>
      <c r="L96" s="281">
        <v>14.68357483841144</v>
      </c>
      <c r="M96" s="281">
        <v>16.64075608420271</v>
      </c>
      <c r="N96" s="281">
        <v>1.4340789279123201</v>
      </c>
      <c r="O96" s="281">
        <v>13.92696583834941</v>
      </c>
      <c r="P96" s="281">
        <v>10.11175597491223</v>
      </c>
      <c r="Q96" s="281">
        <v>9.3000930000000004</v>
      </c>
      <c r="R96" s="281">
        <v>1.0532266254410201</v>
      </c>
      <c r="S96" s="281">
        <v>1.8654800501525799</v>
      </c>
      <c r="T96" s="281">
        <v>8.9940551525463803</v>
      </c>
      <c r="U96" s="281">
        <v>4.9117975117263999</v>
      </c>
      <c r="V96" s="281">
        <v>4.9277224501747403</v>
      </c>
      <c r="W96" s="281">
        <v>14.2588744883525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0</v>
      </c>
      <c r="C100" s="234">
        <f t="shared" si="4"/>
        <v>0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0</v>
      </c>
      <c r="C105" s="270">
        <f t="shared" si="9"/>
        <v>0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</v>
      </c>
      <c r="C106" s="271">
        <f t="shared" si="10"/>
        <v>0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</v>
      </c>
      <c r="C107" s="271">
        <f t="shared" si="11"/>
        <v>0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0</v>
      </c>
      <c r="C108" s="271">
        <f t="shared" si="12"/>
        <v>0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0</v>
      </c>
      <c r="C109" s="272">
        <f t="shared" si="13"/>
        <v>0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</v>
      </c>
      <c r="C111" s="271">
        <f t="shared" si="15"/>
        <v>0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0</v>
      </c>
      <c r="C112" s="272">
        <f t="shared" si="16"/>
        <v>0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0</v>
      </c>
      <c r="C113" s="272">
        <f t="shared" si="17"/>
        <v>0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</v>
      </c>
      <c r="C115" s="283">
        <f t="shared" si="19"/>
        <v>0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1</v>
      </c>
      <c r="E117" s="234">
        <f t="shared" si="20"/>
        <v>1</v>
      </c>
      <c r="F117" s="234">
        <f t="shared" si="20"/>
        <v>1</v>
      </c>
      <c r="G117" s="234">
        <f t="shared" si="20"/>
        <v>1</v>
      </c>
      <c r="H117" s="234">
        <f t="shared" si="20"/>
        <v>1</v>
      </c>
      <c r="I117" s="234">
        <f t="shared" si="20"/>
        <v>1</v>
      </c>
      <c r="J117" s="234">
        <f t="shared" si="20"/>
        <v>0.99999999999999989</v>
      </c>
      <c r="K117" s="234">
        <f t="shared" si="20"/>
        <v>1</v>
      </c>
      <c r="L117" s="234">
        <f t="shared" si="20"/>
        <v>1</v>
      </c>
      <c r="M117" s="234">
        <f t="shared" si="20"/>
        <v>1</v>
      </c>
      <c r="N117" s="234">
        <f t="shared" si="20"/>
        <v>0.99999999999999978</v>
      </c>
      <c r="O117" s="234">
        <f t="shared" si="20"/>
        <v>1.0000000000000002</v>
      </c>
      <c r="P117" s="234">
        <f t="shared" si="20"/>
        <v>1</v>
      </c>
      <c r="Q117" s="234">
        <f t="shared" si="20"/>
        <v>1</v>
      </c>
      <c r="R117" s="234">
        <f t="shared" si="20"/>
        <v>0.99999999999999978</v>
      </c>
      <c r="S117" s="234">
        <f t="shared" si="20"/>
        <v>1</v>
      </c>
      <c r="T117" s="234">
        <f t="shared" si="20"/>
        <v>0.99999999999999978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2.61721577431746E-3</v>
      </c>
      <c r="C122" s="270">
        <f t="shared" si="25"/>
        <v>3.8776270604773864E-3</v>
      </c>
      <c r="D122" s="270">
        <f t="shared" si="25"/>
        <v>2.9214129462877144E-3</v>
      </c>
      <c r="E122" s="270">
        <f t="shared" si="25"/>
        <v>3.4121958470009124E-3</v>
      </c>
      <c r="F122" s="270">
        <f t="shared" si="25"/>
        <v>2.609782345991709E-3</v>
      </c>
      <c r="G122" s="270">
        <f t="shared" si="25"/>
        <v>2.7825643027014494E-3</v>
      </c>
      <c r="H122" s="270">
        <f t="shared" si="25"/>
        <v>2.8573762918702003E-3</v>
      </c>
      <c r="I122" s="270">
        <f t="shared" si="25"/>
        <v>2.5382105674199235E-3</v>
      </c>
      <c r="J122" s="270">
        <f t="shared" si="25"/>
        <v>2.7048542217190438E-3</v>
      </c>
      <c r="K122" s="270">
        <f t="shared" si="25"/>
        <v>3.9606829958519427E-3</v>
      </c>
      <c r="L122" s="270">
        <f t="shared" si="25"/>
        <v>3.0139655422489154E-3</v>
      </c>
      <c r="M122" s="270">
        <f t="shared" si="25"/>
        <v>2.8690138319284E-3</v>
      </c>
      <c r="N122" s="270">
        <f t="shared" si="25"/>
        <v>2.667051296439875E-3</v>
      </c>
      <c r="O122" s="270">
        <f t="shared" si="25"/>
        <v>1.2196398514775937E-3</v>
      </c>
      <c r="P122" s="270">
        <f t="shared" si="25"/>
        <v>1.4104284497000916E-3</v>
      </c>
      <c r="Q122" s="270">
        <f t="shared" si="25"/>
        <v>1.6185551489927104E-3</v>
      </c>
      <c r="R122" s="270">
        <f t="shared" si="25"/>
        <v>2.4505104068113068E-3</v>
      </c>
      <c r="S122" s="270">
        <f t="shared" si="25"/>
        <v>1.897277976252193E-3</v>
      </c>
      <c r="T122" s="270">
        <f t="shared" si="25"/>
        <v>1.8450225628221159E-3</v>
      </c>
      <c r="U122" s="270">
        <f t="shared" si="25"/>
        <v>2.1529603985185374E-3</v>
      </c>
      <c r="V122" s="270">
        <f t="shared" si="25"/>
        <v>1.8920832127282011E-3</v>
      </c>
      <c r="W122" s="270">
        <f t="shared" si="25"/>
        <v>1.5449760672430865E-3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0.35720165619303323</v>
      </c>
      <c r="C123" s="271">
        <f t="shared" si="26"/>
        <v>0.35413424077421096</v>
      </c>
      <c r="D123" s="271">
        <f t="shared" si="26"/>
        <v>0.43690400018302605</v>
      </c>
      <c r="E123" s="271">
        <f t="shared" si="26"/>
        <v>0.35175093278175296</v>
      </c>
      <c r="F123" s="271">
        <f t="shared" si="26"/>
        <v>0.25892991940982735</v>
      </c>
      <c r="G123" s="271">
        <f t="shared" si="26"/>
        <v>0.33683776299235862</v>
      </c>
      <c r="H123" s="271">
        <f t="shared" si="26"/>
        <v>0.36237251838076767</v>
      </c>
      <c r="I123" s="271">
        <f t="shared" si="26"/>
        <v>0.352526855294862</v>
      </c>
      <c r="J123" s="271">
        <f t="shared" si="26"/>
        <v>0.26702169611343818</v>
      </c>
      <c r="K123" s="271">
        <f t="shared" si="26"/>
        <v>0.33400665883125968</v>
      </c>
      <c r="L123" s="271">
        <f t="shared" si="26"/>
        <v>0.33070540996176118</v>
      </c>
      <c r="M123" s="271">
        <f t="shared" si="26"/>
        <v>0.31099561213222837</v>
      </c>
      <c r="N123" s="271">
        <f t="shared" si="26"/>
        <v>0.42856766154272191</v>
      </c>
      <c r="O123" s="271">
        <f t="shared" si="26"/>
        <v>0.34299536869989827</v>
      </c>
      <c r="P123" s="271">
        <f t="shared" si="26"/>
        <v>0.41217685861074466</v>
      </c>
      <c r="Q123" s="271">
        <f t="shared" si="26"/>
        <v>0.38828546170479145</v>
      </c>
      <c r="R123" s="271">
        <f t="shared" si="26"/>
        <v>0.42632771822463417</v>
      </c>
      <c r="S123" s="271">
        <f t="shared" si="26"/>
        <v>0.35882049581774783</v>
      </c>
      <c r="T123" s="271">
        <f t="shared" si="26"/>
        <v>0.41211716548878013</v>
      </c>
      <c r="U123" s="271">
        <f t="shared" si="26"/>
        <v>0.40812756505597791</v>
      </c>
      <c r="V123" s="271">
        <f t="shared" si="26"/>
        <v>0.38112838069943999</v>
      </c>
      <c r="W123" s="271">
        <f t="shared" si="26"/>
        <v>0.35631778898081434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0.20526513737356919</v>
      </c>
      <c r="C125" s="271">
        <f t="shared" si="28"/>
        <v>0.30244086784766527</v>
      </c>
      <c r="D125" s="271">
        <f t="shared" si="28"/>
        <v>0.24779636788717557</v>
      </c>
      <c r="E125" s="271">
        <f t="shared" si="28"/>
        <v>0.28695922768680643</v>
      </c>
      <c r="F125" s="271">
        <f t="shared" si="28"/>
        <v>0.25786906587148628</v>
      </c>
      <c r="G125" s="271">
        <f t="shared" si="28"/>
        <v>0.2590466559813896</v>
      </c>
      <c r="H125" s="271">
        <f t="shared" si="28"/>
        <v>0.2534179957246584</v>
      </c>
      <c r="I125" s="271">
        <f t="shared" si="28"/>
        <v>0.23552336127084297</v>
      </c>
      <c r="J125" s="271">
        <f t="shared" si="28"/>
        <v>0.25271253942753225</v>
      </c>
      <c r="K125" s="271">
        <f t="shared" si="28"/>
        <v>0.3011893145586263</v>
      </c>
      <c r="L125" s="271">
        <f t="shared" si="28"/>
        <v>0.22919638272590565</v>
      </c>
      <c r="M125" s="271">
        <f t="shared" si="28"/>
        <v>0.2181735600659605</v>
      </c>
      <c r="N125" s="271">
        <f t="shared" si="28"/>
        <v>0.24929710891440404</v>
      </c>
      <c r="O125" s="271">
        <f t="shared" si="28"/>
        <v>0.1716001737029422</v>
      </c>
      <c r="P125" s="271">
        <f t="shared" si="28"/>
        <v>0.13888525381676342</v>
      </c>
      <c r="Q125" s="271">
        <f t="shared" si="28"/>
        <v>0.12308268962979454</v>
      </c>
      <c r="R125" s="271">
        <f t="shared" si="28"/>
        <v>0.18634855415575102</v>
      </c>
      <c r="S125" s="271">
        <f t="shared" si="28"/>
        <v>0.14427810905165839</v>
      </c>
      <c r="T125" s="271">
        <f t="shared" si="28"/>
        <v>0.14030435700700694</v>
      </c>
      <c r="U125" s="271">
        <f t="shared" si="28"/>
        <v>0.16372142566844927</v>
      </c>
      <c r="V125" s="271">
        <f t="shared" si="28"/>
        <v>0.14388307434003819</v>
      </c>
      <c r="W125" s="271">
        <f t="shared" si="28"/>
        <v>0.11748738366331553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0.20526513737356919</v>
      </c>
      <c r="C126" s="272">
        <f t="shared" si="29"/>
        <v>0.30244086784766527</v>
      </c>
      <c r="D126" s="272">
        <f t="shared" si="29"/>
        <v>0.24779636788717557</v>
      </c>
      <c r="E126" s="272">
        <f t="shared" si="29"/>
        <v>0.28695922768680643</v>
      </c>
      <c r="F126" s="272">
        <f t="shared" si="29"/>
        <v>0.25786906587148628</v>
      </c>
      <c r="G126" s="272">
        <f t="shared" si="29"/>
        <v>0.2590466559813896</v>
      </c>
      <c r="H126" s="272">
        <f t="shared" si="29"/>
        <v>0.2534179957246584</v>
      </c>
      <c r="I126" s="272">
        <f t="shared" si="29"/>
        <v>0.23552336127084297</v>
      </c>
      <c r="J126" s="272">
        <f t="shared" si="29"/>
        <v>0.25271253942753225</v>
      </c>
      <c r="K126" s="272">
        <f t="shared" si="29"/>
        <v>0.3011893145586263</v>
      </c>
      <c r="L126" s="272">
        <f t="shared" si="29"/>
        <v>0.22919638272590565</v>
      </c>
      <c r="M126" s="272">
        <f t="shared" si="29"/>
        <v>0.2181735600659605</v>
      </c>
      <c r="N126" s="272">
        <f t="shared" si="29"/>
        <v>0.24929710891440404</v>
      </c>
      <c r="O126" s="272">
        <f t="shared" si="29"/>
        <v>0.1716001737029422</v>
      </c>
      <c r="P126" s="272">
        <f t="shared" si="29"/>
        <v>0.13888525381676342</v>
      </c>
      <c r="Q126" s="272">
        <f t="shared" si="29"/>
        <v>0.12308268962979454</v>
      </c>
      <c r="R126" s="272">
        <f t="shared" si="29"/>
        <v>0.18634855415575102</v>
      </c>
      <c r="S126" s="272">
        <f t="shared" si="29"/>
        <v>0.14427810905165839</v>
      </c>
      <c r="T126" s="272">
        <f t="shared" si="29"/>
        <v>0.14030435700700694</v>
      </c>
      <c r="U126" s="272">
        <f t="shared" si="29"/>
        <v>0.16372142566844927</v>
      </c>
      <c r="V126" s="272">
        <f t="shared" si="29"/>
        <v>0.14388307434003819</v>
      </c>
      <c r="W126" s="272">
        <f t="shared" si="29"/>
        <v>0.11748738366331553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0.19386241777458271</v>
      </c>
      <c r="C128" s="271">
        <f t="shared" si="31"/>
        <v>0.24847189300052983</v>
      </c>
      <c r="D128" s="271">
        <f t="shared" si="31"/>
        <v>0.2246978729216601</v>
      </c>
      <c r="E128" s="271">
        <f t="shared" si="31"/>
        <v>0.23958772637372622</v>
      </c>
      <c r="F128" s="271">
        <f t="shared" si="31"/>
        <v>0.20673823764121579</v>
      </c>
      <c r="G128" s="271">
        <f t="shared" si="31"/>
        <v>0.22540709520342717</v>
      </c>
      <c r="H128" s="271">
        <f t="shared" si="31"/>
        <v>0.23284959240528355</v>
      </c>
      <c r="I128" s="271">
        <f t="shared" si="31"/>
        <v>0.2453375887737381</v>
      </c>
      <c r="J128" s="271">
        <f t="shared" si="31"/>
        <v>0.2198785166519712</v>
      </c>
      <c r="K128" s="271">
        <f t="shared" si="31"/>
        <v>0.2603715873503728</v>
      </c>
      <c r="L128" s="271">
        <f t="shared" si="31"/>
        <v>0.24449500883982375</v>
      </c>
      <c r="M128" s="271">
        <f t="shared" si="31"/>
        <v>0.20767095095069363</v>
      </c>
      <c r="N128" s="271">
        <f t="shared" si="31"/>
        <v>0.25119458620501212</v>
      </c>
      <c r="O128" s="271">
        <f t="shared" si="31"/>
        <v>0.18517279403275558</v>
      </c>
      <c r="P128" s="271">
        <f t="shared" si="31"/>
        <v>0.18245286877439895</v>
      </c>
      <c r="Q128" s="271">
        <f t="shared" si="31"/>
        <v>0.22377579000426551</v>
      </c>
      <c r="R128" s="271">
        <f t="shared" si="31"/>
        <v>0.18066443785107206</v>
      </c>
      <c r="S128" s="271">
        <f t="shared" si="31"/>
        <v>0.25971706480946638</v>
      </c>
      <c r="T128" s="271">
        <f t="shared" si="31"/>
        <v>0.19862373664664004</v>
      </c>
      <c r="U128" s="271">
        <f t="shared" si="31"/>
        <v>0.20421053512998344</v>
      </c>
      <c r="V128" s="271">
        <f t="shared" si="31"/>
        <v>0.18451170688999699</v>
      </c>
      <c r="W128" s="271">
        <f t="shared" si="31"/>
        <v>0.19626914673518353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0.11505093557845567</v>
      </c>
      <c r="C129" s="272">
        <f t="shared" si="32"/>
        <v>0.17006865720305392</v>
      </c>
      <c r="D129" s="272">
        <f t="shared" si="32"/>
        <v>0.13934094240065589</v>
      </c>
      <c r="E129" s="272">
        <f t="shared" si="32"/>
        <v>0.16136301575917228</v>
      </c>
      <c r="F129" s="272">
        <f t="shared" si="32"/>
        <v>0.14500502554125322</v>
      </c>
      <c r="G129" s="272">
        <f t="shared" si="32"/>
        <v>0.14518603793904308</v>
      </c>
      <c r="H129" s="272">
        <f t="shared" si="32"/>
        <v>0.14250209818102327</v>
      </c>
      <c r="I129" s="272">
        <f t="shared" si="32"/>
        <v>0.13243958092150809</v>
      </c>
      <c r="J129" s="272">
        <f t="shared" si="32"/>
        <v>0.14210540574318745</v>
      </c>
      <c r="K129" s="272">
        <f t="shared" si="32"/>
        <v>0.16936488330900409</v>
      </c>
      <c r="L129" s="272">
        <f t="shared" si="32"/>
        <v>0.12888179207852668</v>
      </c>
      <c r="M129" s="272">
        <f t="shared" si="32"/>
        <v>0.12268343448980133</v>
      </c>
      <c r="N129" s="272">
        <f t="shared" si="32"/>
        <v>0.14018483963295325</v>
      </c>
      <c r="O129" s="272">
        <f t="shared" si="32"/>
        <v>9.6494271178224511E-2</v>
      </c>
      <c r="P129" s="272">
        <f t="shared" si="32"/>
        <v>7.8098005702785189E-2</v>
      </c>
      <c r="Q129" s="272">
        <f t="shared" si="32"/>
        <v>6.9211902145522086E-2</v>
      </c>
      <c r="R129" s="272">
        <f t="shared" si="32"/>
        <v>0.10478758576027464</v>
      </c>
      <c r="S129" s="272">
        <f t="shared" si="32"/>
        <v>8.1130517991273243E-2</v>
      </c>
      <c r="T129" s="272">
        <f t="shared" si="32"/>
        <v>7.8895996317330214E-2</v>
      </c>
      <c r="U129" s="272">
        <f t="shared" si="32"/>
        <v>9.2063890759721295E-2</v>
      </c>
      <c r="V129" s="272">
        <f t="shared" si="32"/>
        <v>8.0908381930654305E-2</v>
      </c>
      <c r="W129" s="272">
        <f t="shared" si="32"/>
        <v>6.6065547689091231E-2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7.8811482196127061E-2</v>
      </c>
      <c r="C130" s="272">
        <f t="shared" si="33"/>
        <v>7.840323579747592E-2</v>
      </c>
      <c r="D130" s="272">
        <f t="shared" si="33"/>
        <v>8.535693052100421E-2</v>
      </c>
      <c r="E130" s="272">
        <f t="shared" si="33"/>
        <v>7.8224710614553924E-2</v>
      </c>
      <c r="F130" s="272">
        <f t="shared" si="33"/>
        <v>6.1733212099962555E-2</v>
      </c>
      <c r="G130" s="272">
        <f t="shared" si="33"/>
        <v>8.0221057264384096E-2</v>
      </c>
      <c r="H130" s="272">
        <f t="shared" si="33"/>
        <v>9.0347494224260264E-2</v>
      </c>
      <c r="I130" s="272">
        <f t="shared" si="33"/>
        <v>0.11289800785222998</v>
      </c>
      <c r="J130" s="272">
        <f t="shared" si="33"/>
        <v>7.7773110908783749E-2</v>
      </c>
      <c r="K130" s="272">
        <f t="shared" si="33"/>
        <v>9.1006704041368736E-2</v>
      </c>
      <c r="L130" s="272">
        <f t="shared" si="33"/>
        <v>0.11561321676129706</v>
      </c>
      <c r="M130" s="272">
        <f t="shared" si="33"/>
        <v>8.4987516460892296E-2</v>
      </c>
      <c r="N130" s="272">
        <f t="shared" si="33"/>
        <v>0.11100974657205884</v>
      </c>
      <c r="O130" s="272">
        <f t="shared" si="33"/>
        <v>8.8678522854531053E-2</v>
      </c>
      <c r="P130" s="272">
        <f t="shared" si="33"/>
        <v>0.10435486307161375</v>
      </c>
      <c r="Q130" s="272">
        <f t="shared" si="33"/>
        <v>0.15456388785874342</v>
      </c>
      <c r="R130" s="272">
        <f t="shared" si="33"/>
        <v>7.5876852090797434E-2</v>
      </c>
      <c r="S130" s="272">
        <f t="shared" si="33"/>
        <v>0.17858654681819311</v>
      </c>
      <c r="T130" s="272">
        <f t="shared" si="33"/>
        <v>0.11972774032930984</v>
      </c>
      <c r="U130" s="272">
        <f t="shared" si="33"/>
        <v>0.11214664437026214</v>
      </c>
      <c r="V130" s="272">
        <f t="shared" si="33"/>
        <v>0.1036033249593427</v>
      </c>
      <c r="W130" s="272">
        <f t="shared" si="33"/>
        <v>0.1302035990460923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0.24105357288449741</v>
      </c>
      <c r="C132" s="283">
        <f t="shared" si="35"/>
        <v>9.1075371317116488E-2</v>
      </c>
      <c r="D132" s="283">
        <f t="shared" si="35"/>
        <v>8.7680346061850573E-2</v>
      </c>
      <c r="E132" s="283">
        <f t="shared" si="35"/>
        <v>0.11828991731071357</v>
      </c>
      <c r="F132" s="283">
        <f t="shared" si="35"/>
        <v>0.27385299473147889</v>
      </c>
      <c r="G132" s="283">
        <f t="shared" si="35"/>
        <v>0.17592592152012324</v>
      </c>
      <c r="H132" s="283">
        <f t="shared" si="35"/>
        <v>0.14850251719742025</v>
      </c>
      <c r="I132" s="283">
        <f t="shared" si="35"/>
        <v>0.16407398409313706</v>
      </c>
      <c r="J132" s="283">
        <f t="shared" si="35"/>
        <v>0.25768239358533929</v>
      </c>
      <c r="K132" s="283">
        <f t="shared" si="35"/>
        <v>0.10047175626388923</v>
      </c>
      <c r="L132" s="283">
        <f t="shared" si="35"/>
        <v>0.19258923293026059</v>
      </c>
      <c r="M132" s="283">
        <f t="shared" si="35"/>
        <v>0.26029086301918919</v>
      </c>
      <c r="N132" s="283">
        <f t="shared" si="35"/>
        <v>6.8273592041421929E-2</v>
      </c>
      <c r="O132" s="283">
        <f t="shared" si="35"/>
        <v>0.29901202371292651</v>
      </c>
      <c r="P132" s="283">
        <f t="shared" si="35"/>
        <v>0.26507459034839292</v>
      </c>
      <c r="Q132" s="283">
        <f t="shared" si="35"/>
        <v>0.26323750351215575</v>
      </c>
      <c r="R132" s="283">
        <f t="shared" si="35"/>
        <v>0.20420877936173129</v>
      </c>
      <c r="S132" s="283">
        <f t="shared" si="35"/>
        <v>0.23528705234487535</v>
      </c>
      <c r="T132" s="283">
        <f t="shared" si="35"/>
        <v>0.24710971829475062</v>
      </c>
      <c r="U132" s="283">
        <f t="shared" si="35"/>
        <v>0.22178751374707087</v>
      </c>
      <c r="V132" s="283">
        <f t="shared" si="35"/>
        <v>0.28858475485779672</v>
      </c>
      <c r="W132" s="283">
        <f t="shared" si="35"/>
        <v>0.32838070455344359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0</v>
      </c>
      <c r="C136" s="274">
        <f>IF(C$5=0,0,(C$5-C$52)/ISI_fec!C$5)</f>
        <v>0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1.8419732801546089</v>
      </c>
      <c r="C147" s="274">
        <f>IF(C$54=0,0,(C$54-C$96)/ISI_fec!C$54)</f>
        <v>1.7898034225424502</v>
      </c>
      <c r="D147" s="274">
        <f>IF(D$54=0,0,(D$54-D$96)/ISI_fec!D$54)</f>
        <v>1.727316041333832</v>
      </c>
      <c r="E147" s="274">
        <f>IF(E$54=0,0,(E$54-E$96)/ISI_fec!E$54)</f>
        <v>1.5734378463094318</v>
      </c>
      <c r="F147" s="274">
        <f>IF(F$54=0,0,(F$54-F$96)/ISI_fec!F$54)</f>
        <v>1.1346851777648126</v>
      </c>
      <c r="G147" s="274">
        <f>IF(G$54=0,0,(G$54-G$96)/ISI_fec!G$54)</f>
        <v>1.5857090211197078</v>
      </c>
      <c r="H147" s="274">
        <f>IF(H$54=0,0,(H$54-H$96)/ISI_fec!H$54)</f>
        <v>1.673862164555779</v>
      </c>
      <c r="I147" s="274">
        <f>IF(I$54=0,0,(I$54-I$96)/ISI_fec!I$54)</f>
        <v>1.6485164972127635</v>
      </c>
      <c r="J147" s="274">
        <f>IF(J$54=0,0,(J$54-J$96)/ISI_fec!J$54)</f>
        <v>1.4098203198496939</v>
      </c>
      <c r="K147" s="274">
        <f>IF(K$54=0,0,(K$54-K$96)/ISI_fec!K$54)</f>
        <v>1.4621415716404416</v>
      </c>
      <c r="L147" s="274">
        <f>IF(L$54=0,0,(L$54-L$96)/ISI_fec!L$54)</f>
        <v>1.6035221286017796</v>
      </c>
      <c r="M147" s="274">
        <f>IF(M$54=0,0,(M$54-M$96)/ISI_fec!M$54)</f>
        <v>1.4171750447677613</v>
      </c>
      <c r="N147" s="274">
        <f>IF(N$54=0,0,(N$54-N$96)/ISI_fec!N$54)</f>
        <v>1.3985073576426914</v>
      </c>
      <c r="O147" s="274">
        <f>IF(O$54=0,0,(O$54-O$96)/ISI_fec!O$54)</f>
        <v>1.2838847668457434</v>
      </c>
      <c r="P147" s="274">
        <f>IF(P$54=0,0,(P$54-P$96)/ISI_fec!P$54)</f>
        <v>1.1488004163706607</v>
      </c>
      <c r="Q147" s="274">
        <f>IF(Q$54=0,0,(Q$54-Q$96)/ISI_fec!Q$54)</f>
        <v>1.1099481572158871</v>
      </c>
      <c r="R147" s="274">
        <f>IF(R$54=0,0,(R$54-R$96)/ISI_fec!R$54)</f>
        <v>0.66393809860602548</v>
      </c>
      <c r="S147" s="274">
        <f>IF(S$54=0,0,(S$54-S$96)/ISI_fec!S$54)</f>
        <v>0.88751731904422937</v>
      </c>
      <c r="T147" s="274">
        <f>IF(T$54=0,0,(T$54-T$96)/ISI_fec!T$54)</f>
        <v>1.1155789991969549</v>
      </c>
      <c r="U147" s="274">
        <f>IF(U$54=0,0,(U$54-U$96)/ISI_fec!U$54)</f>
        <v>0.96938868170411774</v>
      </c>
      <c r="V147" s="274">
        <f>IF(V$54=0,0,(V$54-V$96)/ISI_fec!V$54)</f>
        <v>0.87166913269097068</v>
      </c>
      <c r="W147" s="274">
        <f>IF(W$54=0,0,(W$54-W$96)/ISI_fec!W$54)</f>
        <v>1.0403151431136293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2.218556051797909</v>
      </c>
      <c r="C152" s="277">
        <f>IF(C$59=0,0,C$59/ISI_fec!C$59)</f>
        <v>2.3597220181974872</v>
      </c>
      <c r="D152" s="277">
        <f>IF(D$59=0,0,D$59/ISI_fec!D$59)</f>
        <v>2.0394815467864653</v>
      </c>
      <c r="E152" s="277">
        <f>IF(E$59=0,0,E$59/ISI_fec!E$59)</f>
        <v>2.0908241350802546</v>
      </c>
      <c r="F152" s="277">
        <f>IF(F$59=0,0,F$59/ISI_fec!F$59)</f>
        <v>1.6317868534862916</v>
      </c>
      <c r="G152" s="277">
        <f>IF(G$59=0,0,G$59/ISI_fec!G$59)</f>
        <v>2.0017022064408319</v>
      </c>
      <c r="H152" s="277">
        <f>IF(H$59=0,0,H$59/ISI_fec!H$59)</f>
        <v>2.0216680236084241</v>
      </c>
      <c r="I152" s="277">
        <f>IF(I$59=0,0,I$59/ISI_fec!I$59)</f>
        <v>1.9099032776682237</v>
      </c>
      <c r="J152" s="277">
        <f>IF(J$59=0,0,J$59/ISI_fec!J$59)</f>
        <v>1.899373105140117</v>
      </c>
      <c r="K152" s="277">
        <f>IF(K$59=0,0,K$59/ISI_fec!K$59)</f>
        <v>2.1038832108790002</v>
      </c>
      <c r="L152" s="277">
        <f>IF(L$59=0,0,L$59/ISI_fec!L$59)</f>
        <v>2.0577995726043934</v>
      </c>
      <c r="M152" s="277">
        <f>IF(M$59=0,0,M$59/ISI_fec!M$59)</f>
        <v>1.9493882331666355</v>
      </c>
      <c r="N152" s="277">
        <f>IF(N$59=0,0,N$59/ISI_fec!N$59)</f>
        <v>1.6180270144400319</v>
      </c>
      <c r="O152" s="277">
        <f>IF(O$59=0,0,O$59/ISI_fec!O$59)</f>
        <v>1.0079900554181602</v>
      </c>
      <c r="P152" s="277">
        <f>IF(P$59=0,0,P$59/ISI_fec!P$59)</f>
        <v>0.97050845599500735</v>
      </c>
      <c r="Q152" s="277">
        <f>IF(Q$59=0,0,Q$59/ISI_fec!Q$59)</f>
        <v>1.0630732081431227</v>
      </c>
      <c r="R152" s="277">
        <f>IF(R$59=0,0,R$59/ISI_fec!R$59)</f>
        <v>0.87425253953125037</v>
      </c>
      <c r="S152" s="277">
        <f>IF(S$59=0,0,S$59/ISI_fec!S$59)</f>
        <v>0.94210960905628605</v>
      </c>
      <c r="T152" s="277">
        <f>IF(T$59=0,0,T$59/ISI_fec!T$59)</f>
        <v>1.1653353214939537</v>
      </c>
      <c r="U152" s="277">
        <f>IF(U$59=0,0,U$59/ISI_fec!U$59)</f>
        <v>1.1218134179968615</v>
      </c>
      <c r="V152" s="277">
        <f>IF(V$59=0,0,V$59/ISI_fec!V$59)</f>
        <v>0.97865403147391494</v>
      </c>
      <c r="W152" s="277">
        <f>IF(W$59=0,0,W$59/ISI_fec!W$59)</f>
        <v>1.0305026630730718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3.5643002100546046</v>
      </c>
      <c r="C153" s="278">
        <f>IF(C$65=0,0,C$65/ISI_fec!C$65)</f>
        <v>3.0407473809050019</v>
      </c>
      <c r="D153" s="278">
        <f>IF(D$65=0,0,D$65/ISI_fec!D$65)</f>
        <v>3.4455096979520357</v>
      </c>
      <c r="E153" s="278">
        <f>IF(E$65=0,0,E$65/ISI_fec!E$65)</f>
        <v>2.8992196408818245</v>
      </c>
      <c r="F153" s="278">
        <f>IF(F$65=0,0,F$65/ISI_fec!F$65)</f>
        <v>2.3487947999999994</v>
      </c>
      <c r="G153" s="278">
        <f>IF(G$65=0,0,G$65/ISI_fec!G$65)</f>
        <v>3.1081052182599582</v>
      </c>
      <c r="H153" s="278">
        <f>IF(H$65=0,0,H$65/ISI_fec!H$65)</f>
        <v>3.2005567904229206</v>
      </c>
      <c r="I153" s="278">
        <f>IF(I$65=0,0,I$65/ISI_fec!I$65)</f>
        <v>3.2120860042543766</v>
      </c>
      <c r="J153" s="278">
        <f>IF(J$65=0,0,J$65/ISI_fec!J$65)</f>
        <v>2.6166420255394427</v>
      </c>
      <c r="K153" s="278">
        <f>IF(K$65=0,0,K$65/ISI_fec!K$65)</f>
        <v>2.5812480318061803</v>
      </c>
      <c r="L153" s="278">
        <f>IF(L$65=0,0,L$65/ISI_fec!L$65)</f>
        <v>2.9933984483557188</v>
      </c>
      <c r="M153" s="278">
        <f>IF(M$65=0,0,M$65/ISI_fec!M$65)</f>
        <v>2.8571879745753166</v>
      </c>
      <c r="N153" s="278">
        <f>IF(N$65=0,0,N$65/ISI_fec!N$65)</f>
        <v>3.2373451671151869</v>
      </c>
      <c r="O153" s="278">
        <f>IF(O$65=0,0,O$65/ISI_fec!O$65)</f>
        <v>3.4529565125013693</v>
      </c>
      <c r="P153" s="278">
        <f>IF(P$65=0,0,P$65/ISI_fec!P$65)</f>
        <v>3.4745351306919234</v>
      </c>
      <c r="Q153" s="278">
        <f>IF(Q$65=0,0,Q$65/ISI_fec!Q$65)</f>
        <v>3.2041099440206278</v>
      </c>
      <c r="R153" s="278">
        <f>IF(R$65=0,0,R$65/ISI_fec!R$65)</f>
        <v>2.4605886185347119</v>
      </c>
      <c r="S153" s="278">
        <f>IF(S$65=0,0,S$65/ISI_fec!S$65)</f>
        <v>2.7138129261626971</v>
      </c>
      <c r="T153" s="278">
        <f>IF(T$65=0,0,T$65/ISI_fec!T$65)</f>
        <v>3.2467035698484485</v>
      </c>
      <c r="U153" s="278">
        <f>IF(U$65=0,0,U$65/ISI_fec!U$65)</f>
        <v>2.9380883089988217</v>
      </c>
      <c r="V153" s="278">
        <f>IF(V$65=0,0,V$65/ISI_fec!V$65)</f>
        <v>2.8691420188078482</v>
      </c>
      <c r="W153" s="278">
        <f>IF(W$65=0,0,W$65/ISI_fec!W$65)</f>
        <v>3.113976959891299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2.2481030789755008</v>
      </c>
      <c r="C155" s="278">
        <f>IF(C$72=0,0,C$72/ISI_fec!C$72)</f>
        <v>2.3781095675501405</v>
      </c>
      <c r="D155" s="278">
        <f>IF(D$72=0,0,D$72/ISI_fec!D$72)</f>
        <v>2.1489198265737324</v>
      </c>
      <c r="E155" s="278">
        <f>IF(E$72=0,0,E$72/ISI_fec!E$72)</f>
        <v>2.1875259503890061</v>
      </c>
      <c r="F155" s="278">
        <f>IF(F$72=0,0,F$72/ISI_fec!F$72)</f>
        <v>1.9102121298594925</v>
      </c>
      <c r="G155" s="278">
        <f>IF(G$72=0,0,G$72/ISI_fec!G$72)</f>
        <v>2.1994707008948722</v>
      </c>
      <c r="H155" s="278">
        <f>IF(H$72=0,0,H$72/ISI_fec!H$72)</f>
        <v>2.1734648190605479</v>
      </c>
      <c r="I155" s="278">
        <f>IF(I$72=0,0,I$72/ISI_fec!I$72)</f>
        <v>2.1134282520254555</v>
      </c>
      <c r="J155" s="278">
        <f>IF(J$72=0,0,J$72/ISI_fec!J$72)</f>
        <v>2.1087399963935853</v>
      </c>
      <c r="K155" s="278">
        <f>IF(K$72=0,0,K$72/ISI_fec!K$72)</f>
        <v>2.1038832108790007</v>
      </c>
      <c r="L155" s="278">
        <f>IF(L$72=0,0,L$72/ISI_fec!L$72)</f>
        <v>2.0577995726043938</v>
      </c>
      <c r="M155" s="278">
        <f>IF(M$72=0,0,M$72/ISI_fec!M$72)</f>
        <v>1.9493882331666355</v>
      </c>
      <c r="N155" s="278">
        <f>IF(N$72=0,0,N$72/ISI_fec!N$72)</f>
        <v>1.8420880102668631</v>
      </c>
      <c r="O155" s="278">
        <f>IF(O$72=0,0,O$72/ISI_fec!O$72)</f>
        <v>1.6086102222264824</v>
      </c>
      <c r="P155" s="278">
        <f>IF(P$72=0,0,P$72/ISI_fec!P$72)</f>
        <v>1.1995738459074889</v>
      </c>
      <c r="Q155" s="278">
        <f>IF(Q$72=0,0,Q$72/ISI_fec!Q$72)</f>
        <v>1.0630732081431229</v>
      </c>
      <c r="R155" s="278">
        <f>IF(R$72=0,0,R$72/ISI_fec!R$72)</f>
        <v>0.87425253953125093</v>
      </c>
      <c r="S155" s="278">
        <f>IF(S$72=0,0,S$72/ISI_fec!S$72)</f>
        <v>0.94210960905628616</v>
      </c>
      <c r="T155" s="278">
        <f>IF(T$72=0,0,T$72/ISI_fec!T$72)</f>
        <v>1.1653353214939537</v>
      </c>
      <c r="U155" s="278">
        <f>IF(U$72=0,0,U$72/ISI_fec!U$72)</f>
        <v>1.1218134179968609</v>
      </c>
      <c r="V155" s="278">
        <f>IF(V$72=0,0,V$72/ISI_fec!V$72)</f>
        <v>0.97865403147391483</v>
      </c>
      <c r="W155" s="278">
        <f>IF(W$72=0,0,W$72/ISI_fec!W$72)</f>
        <v>1.0305026630730723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2.3255182618243104</v>
      </c>
      <c r="C156" s="279">
        <f>IF(C$79=0,0,C$79/ISI_fec!C$79)</f>
        <v>2.2369641632983117</v>
      </c>
      <c r="D156" s="279">
        <f>IF(D$79=0,0,D$79/ISI_fec!D$79)</f>
        <v>2.0489983749866374</v>
      </c>
      <c r="E156" s="279">
        <f>IF(E$79=0,0,E$79/ISI_fec!E$79)</f>
        <v>2.0921262189423895</v>
      </c>
      <c r="F156" s="279">
        <f>IF(F$79=0,0,F$79/ISI_fec!F$79)</f>
        <v>1.7541359518795454</v>
      </c>
      <c r="G156" s="279">
        <f>IF(G$79=0,0,G$79/ISI_fec!G$79)</f>
        <v>2.2279500526813085</v>
      </c>
      <c r="H156" s="279">
        <f>IF(H$79=0,0,H$79/ISI_fec!H$79)</f>
        <v>2.3438549441486192</v>
      </c>
      <c r="I156" s="279">
        <f>IF(I$79=0,0,I$79/ISI_fec!I$79)</f>
        <v>2.472153951595359</v>
      </c>
      <c r="J156" s="279">
        <f>IF(J$79=0,0,J$79/ISI_fec!J$79)</f>
        <v>2.2559094895307386</v>
      </c>
      <c r="K156" s="279">
        <f>IF(K$79=0,0,K$79/ISI_fec!K$79)</f>
        <v>2.2338378395026997</v>
      </c>
      <c r="L156" s="279">
        <f>IF(L$79=0,0,L$79/ISI_fec!L$79)</f>
        <v>2.4956425119692089</v>
      </c>
      <c r="M156" s="279">
        <f>IF(M$79=0,0,M$79/ISI_fec!M$79)</f>
        <v>2.2289768754466488</v>
      </c>
      <c r="N156" s="279">
        <f>IF(N$79=0,0,N$79/ISI_fec!N$79)</f>
        <v>2.1847784128958181</v>
      </c>
      <c r="O156" s="279">
        <f>IF(O$79=0,0,O$79/ISI_fec!O$79)</f>
        <v>2.0638355959613555</v>
      </c>
      <c r="P156" s="279">
        <f>IF(P$79=0,0,P$79/ISI_fec!P$79)</f>
        <v>1.8262103065095312</v>
      </c>
      <c r="Q156" s="279">
        <f>IF(Q$79=0,0,Q$79/ISI_fec!Q$79)</f>
        <v>2.002268510303419</v>
      </c>
      <c r="R156" s="279">
        <f>IF(R$79=0,0,R$79/ISI_fec!R$79)</f>
        <v>0.95593590143114171</v>
      </c>
      <c r="S156" s="279">
        <f>IF(S$79=0,0,S$79/ISI_fec!S$79)</f>
        <v>1.8854493033948625</v>
      </c>
      <c r="T156" s="279">
        <f>IF(T$79=0,0,T$79/ISI_fec!T$79)</f>
        <v>1.8408854917501913</v>
      </c>
      <c r="U156" s="279">
        <f>IF(U$79=0,0,U$79/ISI_fec!U$79)</f>
        <v>1.6940965627408819</v>
      </c>
      <c r="V156" s="279">
        <f>IF(V$79=0,0,V$79/ISI_fec!V$79)</f>
        <v>1.5378549718957952</v>
      </c>
      <c r="W156" s="279">
        <f>IF(W$79=0,0,W$79/ISI_fec!W$79)</f>
        <v>1.9054853481326752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HR: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66.267412544787561</v>
      </c>
      <c r="C3" s="205">
        <f t="shared" si="0"/>
        <v>64.590052109796915</v>
      </c>
      <c r="D3" s="205">
        <f t="shared" si="0"/>
        <v>89.762026470393224</v>
      </c>
      <c r="E3" s="205">
        <f t="shared" si="0"/>
        <v>68.455569376133539</v>
      </c>
      <c r="F3" s="205">
        <f t="shared" si="0"/>
        <v>62.644440530586131</v>
      </c>
      <c r="G3" s="205">
        <f t="shared" si="0"/>
        <v>82.57153396415427</v>
      </c>
      <c r="H3" s="205">
        <f t="shared" si="0"/>
        <v>98.547999741684734</v>
      </c>
      <c r="I3" s="205">
        <f t="shared" si="0"/>
        <v>82.096782439473344</v>
      </c>
      <c r="J3" s="205">
        <f t="shared" si="0"/>
        <v>60.485557344242117</v>
      </c>
      <c r="K3" s="205">
        <f t="shared" si="0"/>
        <v>56.632877563257878</v>
      </c>
      <c r="L3" s="205">
        <f t="shared" si="0"/>
        <v>35.616153163448097</v>
      </c>
      <c r="M3" s="205">
        <f t="shared" si="0"/>
        <v>39.180572886116693</v>
      </c>
      <c r="N3" s="205">
        <f t="shared" si="0"/>
        <v>58.19636174130865</v>
      </c>
      <c r="O3" s="205">
        <f t="shared" si="0"/>
        <v>31.241084533275359</v>
      </c>
      <c r="P3" s="205">
        <f t="shared" si="0"/>
        <v>16.868334221286513</v>
      </c>
      <c r="Q3" s="205">
        <f t="shared" si="0"/>
        <v>21.767917018383038</v>
      </c>
      <c r="R3" s="205">
        <f t="shared" si="0"/>
        <v>24.55530007518712</v>
      </c>
      <c r="S3" s="205">
        <f t="shared" si="0"/>
        <v>21.32469342104805</v>
      </c>
      <c r="T3" s="205">
        <f t="shared" si="0"/>
        <v>15.599087513848417</v>
      </c>
      <c r="U3" s="205">
        <f t="shared" si="0"/>
        <v>53.867313236260962</v>
      </c>
      <c r="V3" s="205">
        <f t="shared" si="0"/>
        <v>21.200083546742015</v>
      </c>
      <c r="W3" s="205">
        <f t="shared" si="0"/>
        <v>11.624205521753424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66.267412544787561</v>
      </c>
      <c r="C5" s="284">
        <f t="shared" si="1"/>
        <v>64.590052109796915</v>
      </c>
      <c r="D5" s="284">
        <f t="shared" si="1"/>
        <v>89.762026470393224</v>
      </c>
      <c r="E5" s="284">
        <f t="shared" si="1"/>
        <v>68.455569376133539</v>
      </c>
      <c r="F5" s="284">
        <f t="shared" si="1"/>
        <v>62.644440530586131</v>
      </c>
      <c r="G5" s="284">
        <f t="shared" si="1"/>
        <v>82.57153396415427</v>
      </c>
      <c r="H5" s="284">
        <f t="shared" si="1"/>
        <v>98.547999741684734</v>
      </c>
      <c r="I5" s="284">
        <f t="shared" si="1"/>
        <v>82.096782439473344</v>
      </c>
      <c r="J5" s="284">
        <f t="shared" si="1"/>
        <v>60.485557344242117</v>
      </c>
      <c r="K5" s="284">
        <f t="shared" si="1"/>
        <v>56.632877563257878</v>
      </c>
      <c r="L5" s="284">
        <f t="shared" si="1"/>
        <v>35.616153163448097</v>
      </c>
      <c r="M5" s="284">
        <f t="shared" si="1"/>
        <v>39.180572886116693</v>
      </c>
      <c r="N5" s="284">
        <f t="shared" si="1"/>
        <v>58.19636174130865</v>
      </c>
      <c r="O5" s="284">
        <f t="shared" si="1"/>
        <v>31.241084533275359</v>
      </c>
      <c r="P5" s="284">
        <f t="shared" si="1"/>
        <v>16.3526361392497</v>
      </c>
      <c r="Q5" s="284">
        <f t="shared" si="1"/>
        <v>21.57243793872426</v>
      </c>
      <c r="R5" s="284">
        <f t="shared" si="1"/>
        <v>19.376119957665271</v>
      </c>
      <c r="S5" s="284">
        <f t="shared" si="1"/>
        <v>16.32469342104805</v>
      </c>
      <c r="T5" s="284">
        <f t="shared" si="1"/>
        <v>8.1474169964314243</v>
      </c>
      <c r="U5" s="284">
        <f t="shared" si="1"/>
        <v>46.636039779219438</v>
      </c>
      <c r="V5" s="284">
        <f t="shared" si="1"/>
        <v>15.60821538875701</v>
      </c>
      <c r="W5" s="284">
        <f t="shared" si="1"/>
        <v>7.8482574850839448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66.267412544787561</v>
      </c>
      <c r="C7" s="284">
        <v>64.590052109796915</v>
      </c>
      <c r="D7" s="284">
        <v>89.762026470393224</v>
      </c>
      <c r="E7" s="284">
        <v>68.455569376133539</v>
      </c>
      <c r="F7" s="284">
        <v>62.644440530586131</v>
      </c>
      <c r="G7" s="284">
        <v>82.57153396415427</v>
      </c>
      <c r="H7" s="284">
        <v>98.547999741684734</v>
      </c>
      <c r="I7" s="284">
        <v>82.096782439473344</v>
      </c>
      <c r="J7" s="284">
        <v>60.485557344242117</v>
      </c>
      <c r="K7" s="284">
        <v>56.632877563257878</v>
      </c>
      <c r="L7" s="284">
        <v>35.616153163448097</v>
      </c>
      <c r="M7" s="284">
        <v>39.180572886116693</v>
      </c>
      <c r="N7" s="284">
        <v>58.19636174130865</v>
      </c>
      <c r="O7" s="284">
        <v>31.241084533275359</v>
      </c>
      <c r="P7" s="284">
        <v>16.3526361392497</v>
      </c>
      <c r="Q7" s="284">
        <v>21.57243793872426</v>
      </c>
      <c r="R7" s="284">
        <v>19.376119957665271</v>
      </c>
      <c r="S7" s="284">
        <v>16.32469342104805</v>
      </c>
      <c r="T7" s="284">
        <v>8.1474169964314243</v>
      </c>
      <c r="U7" s="284">
        <v>46.636039779219438</v>
      </c>
      <c r="V7" s="284">
        <v>15.60821538875701</v>
      </c>
      <c r="W7" s="284">
        <v>7.8482574850839448</v>
      </c>
      <c r="DA7" s="94" t="s">
        <v>437</v>
      </c>
    </row>
    <row r="8" spans="1:105" ht="12" customHeight="1" x14ac:dyDescent="0.25">
      <c r="A8" s="49" t="s">
        <v>45</v>
      </c>
      <c r="B8" s="244">
        <v>0</v>
      </c>
      <c r="C8" s="244">
        <v>0</v>
      </c>
      <c r="D8" s="244">
        <v>0</v>
      </c>
      <c r="E8" s="244">
        <v>0</v>
      </c>
      <c r="F8" s="244">
        <v>0</v>
      </c>
      <c r="G8" s="244">
        <v>0</v>
      </c>
      <c r="H8" s="244">
        <v>0</v>
      </c>
      <c r="I8" s="244">
        <v>0</v>
      </c>
      <c r="J8" s="244">
        <v>0</v>
      </c>
      <c r="K8" s="244">
        <v>0</v>
      </c>
      <c r="L8" s="244">
        <v>0</v>
      </c>
      <c r="M8" s="244">
        <v>0</v>
      </c>
      <c r="N8" s="244">
        <v>0</v>
      </c>
      <c r="O8" s="244">
        <v>0</v>
      </c>
      <c r="P8" s="244">
        <v>0.51569808203681333</v>
      </c>
      <c r="Q8" s="244">
        <v>0.195479079658778</v>
      </c>
      <c r="R8" s="244">
        <v>5.1791801175218488</v>
      </c>
      <c r="S8" s="244">
        <v>5</v>
      </c>
      <c r="T8" s="244">
        <v>7.4516705174169928</v>
      </c>
      <c r="U8" s="244">
        <v>7.2312734570415236</v>
      </c>
      <c r="V8" s="244">
        <v>5.5918681579850036</v>
      </c>
      <c r="W8" s="244">
        <v>3.77594803666948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30.161000000000001</v>
      </c>
      <c r="C12" s="284">
        <f t="shared" si="2"/>
        <v>34.106000000000002</v>
      </c>
      <c r="D12" s="284">
        <f t="shared" si="2"/>
        <v>33.774000000000001</v>
      </c>
      <c r="E12" s="284">
        <f t="shared" si="2"/>
        <v>38.113999999999997</v>
      </c>
      <c r="F12" s="284">
        <f t="shared" si="2"/>
        <v>30</v>
      </c>
      <c r="G12" s="284">
        <f t="shared" si="2"/>
        <v>30</v>
      </c>
      <c r="H12" s="284">
        <f t="shared" si="2"/>
        <v>31.573</v>
      </c>
      <c r="I12" s="284">
        <f t="shared" si="2"/>
        <v>32.703000000000003</v>
      </c>
      <c r="J12" s="284">
        <f t="shared" si="2"/>
        <v>31.582000000000001</v>
      </c>
      <c r="K12" s="284">
        <f t="shared" si="2"/>
        <v>24.738</v>
      </c>
      <c r="L12" s="284">
        <f t="shared" si="2"/>
        <v>20.974</v>
      </c>
      <c r="M12" s="284">
        <f t="shared" si="2"/>
        <v>36.988</v>
      </c>
      <c r="N12" s="284">
        <f t="shared" si="2"/>
        <v>41.771999999999998</v>
      </c>
      <c r="O12" s="284">
        <f t="shared" si="2"/>
        <v>33.692</v>
      </c>
      <c r="P12" s="284">
        <f t="shared" si="2"/>
        <v>28.33388716584977</v>
      </c>
      <c r="Q12" s="284">
        <f t="shared" si="2"/>
        <v>18.192949993207272</v>
      </c>
      <c r="R12" s="284">
        <f t="shared" si="2"/>
        <v>12.269</v>
      </c>
      <c r="S12" s="284">
        <f t="shared" si="2"/>
        <v>72.759</v>
      </c>
      <c r="T12" s="284">
        <f t="shared" si="2"/>
        <v>83.768000000000001</v>
      </c>
      <c r="U12" s="284">
        <f t="shared" si="2"/>
        <v>102.554</v>
      </c>
      <c r="V12" s="284">
        <f t="shared" si="2"/>
        <v>112.965</v>
      </c>
      <c r="W12" s="284">
        <f t="shared" si="2"/>
        <v>112.965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30.161000000000001</v>
      </c>
      <c r="C14" s="284">
        <v>34.106000000000002</v>
      </c>
      <c r="D14" s="284">
        <v>33.774000000000001</v>
      </c>
      <c r="E14" s="284">
        <v>38.113999999999997</v>
      </c>
      <c r="F14" s="284">
        <v>30</v>
      </c>
      <c r="G14" s="284">
        <v>30</v>
      </c>
      <c r="H14" s="284">
        <v>31.573</v>
      </c>
      <c r="I14" s="284">
        <v>32.703000000000003</v>
      </c>
      <c r="J14" s="284">
        <v>31.582000000000001</v>
      </c>
      <c r="K14" s="284">
        <v>24.738</v>
      </c>
      <c r="L14" s="284">
        <v>20.974</v>
      </c>
      <c r="M14" s="284">
        <v>36.988</v>
      </c>
      <c r="N14" s="284">
        <v>41.771999999999998</v>
      </c>
      <c r="O14" s="284">
        <v>33.692</v>
      </c>
      <c r="P14" s="284">
        <v>28.33388716584977</v>
      </c>
      <c r="Q14" s="284">
        <v>18.192949993207272</v>
      </c>
      <c r="R14" s="284">
        <v>12.269</v>
      </c>
      <c r="S14" s="284">
        <v>72.759</v>
      </c>
      <c r="T14" s="284">
        <v>83.768000000000001</v>
      </c>
      <c r="U14" s="284">
        <v>102.554</v>
      </c>
      <c r="V14" s="284">
        <v>112.965</v>
      </c>
      <c r="W14" s="284">
        <v>112.965</v>
      </c>
      <c r="DA14" s="94" t="s">
        <v>444</v>
      </c>
    </row>
    <row r="15" spans="1:105" ht="12" customHeight="1" x14ac:dyDescent="0.25">
      <c r="A15" s="49" t="s">
        <v>445</v>
      </c>
      <c r="B15" s="244">
        <v>0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244">
        <v>0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  <c r="O15" s="244">
        <v>0</v>
      </c>
      <c r="P15" s="244">
        <v>0.6</v>
      </c>
      <c r="Q15" s="244">
        <v>1.2</v>
      </c>
      <c r="R15" s="244">
        <v>3.9</v>
      </c>
      <c r="S15" s="244">
        <v>4.3</v>
      </c>
      <c r="T15" s="244">
        <v>5</v>
      </c>
      <c r="U15" s="244">
        <v>5.3</v>
      </c>
      <c r="V15" s="244">
        <v>4.8</v>
      </c>
      <c r="W15" s="244">
        <v>5.0999999999999996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45.977011494252871</v>
      </c>
      <c r="C19" s="284">
        <f t="shared" si="3"/>
        <v>45.977011494252871</v>
      </c>
      <c r="D19" s="284">
        <f t="shared" si="3"/>
        <v>45.977011494252871</v>
      </c>
      <c r="E19" s="284">
        <f t="shared" si="3"/>
        <v>41.541796975646562</v>
      </c>
      <c r="F19" s="284">
        <f t="shared" si="3"/>
        <v>41.541796975646562</v>
      </c>
      <c r="G19" s="284">
        <f t="shared" si="3"/>
        <v>41.541796975646562</v>
      </c>
      <c r="H19" s="284">
        <f t="shared" si="3"/>
        <v>37.106582457040247</v>
      </c>
      <c r="I19" s="284">
        <f t="shared" si="3"/>
        <v>37.106582457040247</v>
      </c>
      <c r="J19" s="284">
        <f t="shared" si="3"/>
        <v>37.106582457040247</v>
      </c>
      <c r="K19" s="284">
        <f t="shared" si="3"/>
        <v>32.671367938433953</v>
      </c>
      <c r="L19" s="284">
        <f t="shared" si="3"/>
        <v>32.671367938433953</v>
      </c>
      <c r="M19" s="284">
        <f t="shared" si="3"/>
        <v>41.541796975646562</v>
      </c>
      <c r="N19" s="284">
        <f t="shared" si="3"/>
        <v>45.977011494252871</v>
      </c>
      <c r="O19" s="284">
        <f t="shared" si="3"/>
        <v>45.977011494252871</v>
      </c>
      <c r="P19" s="284">
        <f t="shared" si="3"/>
        <v>45.977011494252871</v>
      </c>
      <c r="Q19" s="284">
        <f t="shared" si="3"/>
        <v>41.541796975646562</v>
      </c>
      <c r="R19" s="284">
        <f t="shared" si="3"/>
        <v>41.541796975646562</v>
      </c>
      <c r="S19" s="284">
        <f t="shared" si="3"/>
        <v>77.023513124497029</v>
      </c>
      <c r="T19" s="284">
        <f t="shared" si="3"/>
        <v>90.329156680315947</v>
      </c>
      <c r="U19" s="284">
        <f t="shared" si="3"/>
        <v>108.07001475474119</v>
      </c>
      <c r="V19" s="284">
        <f t="shared" si="3"/>
        <v>121.3756583105601</v>
      </c>
      <c r="W19" s="284">
        <f t="shared" si="3"/>
        <v>121.3756583105601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45.977011494252871</v>
      </c>
      <c r="C21" s="284">
        <v>45.977011494252871</v>
      </c>
      <c r="D21" s="284">
        <v>45.977011494252871</v>
      </c>
      <c r="E21" s="284">
        <v>41.541796975646562</v>
      </c>
      <c r="F21" s="284">
        <v>41.541796975646562</v>
      </c>
      <c r="G21" s="284">
        <v>41.541796975646562</v>
      </c>
      <c r="H21" s="284">
        <v>37.106582457040247</v>
      </c>
      <c r="I21" s="284">
        <v>37.106582457040247</v>
      </c>
      <c r="J21" s="284">
        <v>37.106582457040247</v>
      </c>
      <c r="K21" s="284">
        <v>32.671367938433953</v>
      </c>
      <c r="L21" s="284">
        <v>32.671367938433953</v>
      </c>
      <c r="M21" s="284">
        <v>41.541796975646562</v>
      </c>
      <c r="N21" s="284">
        <v>45.977011494252871</v>
      </c>
      <c r="O21" s="284">
        <v>45.977011494252871</v>
      </c>
      <c r="P21" s="284">
        <v>45.977011494252871</v>
      </c>
      <c r="Q21" s="284">
        <v>41.541796975646562</v>
      </c>
      <c r="R21" s="284">
        <v>41.541796975646562</v>
      </c>
      <c r="S21" s="284">
        <v>77.023513124497029</v>
      </c>
      <c r="T21" s="284">
        <v>90.329156680315947</v>
      </c>
      <c r="U21" s="284">
        <v>108.07001475474119</v>
      </c>
      <c r="V21" s="284">
        <v>121.3756583105601</v>
      </c>
      <c r="W21" s="284">
        <v>121.3756583105601</v>
      </c>
      <c r="DA21" s="94" t="s">
        <v>450</v>
      </c>
    </row>
    <row r="22" spans="1:105" ht="12" customHeight="1" x14ac:dyDescent="0.25">
      <c r="A22" s="49" t="s">
        <v>445</v>
      </c>
      <c r="B22" s="244">
        <v>0</v>
      </c>
      <c r="C22" s="244">
        <v>0</v>
      </c>
      <c r="D22" s="244">
        <v>0</v>
      </c>
      <c r="E22" s="244">
        <v>0</v>
      </c>
      <c r="F22" s="244">
        <v>0</v>
      </c>
      <c r="G22" s="244">
        <v>0</v>
      </c>
      <c r="H22" s="244">
        <v>0</v>
      </c>
      <c r="I22" s="244">
        <v>0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  <c r="O22" s="244">
        <v>0</v>
      </c>
      <c r="P22" s="244">
        <v>5</v>
      </c>
      <c r="Q22" s="244">
        <v>5</v>
      </c>
      <c r="R22" s="244">
        <v>5</v>
      </c>
      <c r="S22" s="244">
        <v>5</v>
      </c>
      <c r="T22" s="244">
        <v>10</v>
      </c>
      <c r="U22" s="244">
        <v>10</v>
      </c>
      <c r="V22" s="244">
        <v>10</v>
      </c>
      <c r="W22" s="244">
        <v>10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8.8704290372126167</v>
      </c>
      <c r="N25" s="284">
        <f t="shared" si="4"/>
        <v>8.8704290372126167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35.481716148850467</v>
      </c>
      <c r="T25" s="284">
        <f t="shared" si="4"/>
        <v>17.74085807442523</v>
      </c>
      <c r="U25" s="284">
        <f t="shared" si="4"/>
        <v>17.74085807442523</v>
      </c>
      <c r="V25" s="284">
        <f t="shared" si="4"/>
        <v>13.30564355581892</v>
      </c>
      <c r="W25" s="284">
        <f t="shared" si="4"/>
        <v>4.4352145186063083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8.8704290372126167</v>
      </c>
      <c r="N27" s="284">
        <v>8.8704290372126167</v>
      </c>
      <c r="O27" s="284">
        <v>0</v>
      </c>
      <c r="P27" s="284">
        <v>0</v>
      </c>
      <c r="Q27" s="284">
        <v>0</v>
      </c>
      <c r="R27" s="284">
        <v>0</v>
      </c>
      <c r="S27" s="284">
        <v>35.481716148850467</v>
      </c>
      <c r="T27" s="284">
        <v>17.74085807442523</v>
      </c>
      <c r="U27" s="284">
        <v>17.74085807442523</v>
      </c>
      <c r="V27" s="284">
        <v>13.30564355581892</v>
      </c>
      <c r="W27" s="284">
        <v>4.4352145186063083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5</v>
      </c>
      <c r="Q28" s="244">
        <v>0</v>
      </c>
      <c r="R28" s="244">
        <v>0</v>
      </c>
      <c r="S28" s="244">
        <v>0</v>
      </c>
      <c r="T28" s="244">
        <v>5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4.4352145186063083</v>
      </c>
      <c r="F31" s="284">
        <f t="shared" si="6"/>
        <v>0</v>
      </c>
      <c r="G31" s="284">
        <f t="shared" si="6"/>
        <v>0</v>
      </c>
      <c r="H31" s="284">
        <f t="shared" si="6"/>
        <v>4.4352145186063154</v>
      </c>
      <c r="I31" s="284">
        <f t="shared" si="6"/>
        <v>0</v>
      </c>
      <c r="J31" s="284">
        <f t="shared" si="6"/>
        <v>0</v>
      </c>
      <c r="K31" s="284">
        <f t="shared" si="6"/>
        <v>4.4352145186062941</v>
      </c>
      <c r="L31" s="284">
        <f t="shared" si="6"/>
        <v>0</v>
      </c>
      <c r="M31" s="284">
        <f t="shared" si="6"/>
        <v>0</v>
      </c>
      <c r="N31" s="284">
        <f t="shared" si="6"/>
        <v>4.4352145186063083</v>
      </c>
      <c r="O31" s="284">
        <f t="shared" si="6"/>
        <v>0</v>
      </c>
      <c r="P31" s="284">
        <f t="shared" si="6"/>
        <v>0</v>
      </c>
      <c r="Q31" s="284">
        <f t="shared" si="6"/>
        <v>4.4352145186063083</v>
      </c>
      <c r="R31" s="284">
        <f t="shared" si="6"/>
        <v>0</v>
      </c>
      <c r="S31" s="284">
        <f t="shared" si="6"/>
        <v>0</v>
      </c>
      <c r="T31" s="284">
        <f t="shared" si="6"/>
        <v>4.4352145186063154</v>
      </c>
      <c r="U31" s="284">
        <f t="shared" si="6"/>
        <v>0</v>
      </c>
      <c r="V31" s="284">
        <f t="shared" si="6"/>
        <v>0</v>
      </c>
      <c r="W31" s="284">
        <f t="shared" si="6"/>
        <v>4.4352145186063154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4.4352145186063083</v>
      </c>
      <c r="F33" s="284">
        <f t="shared" si="8"/>
        <v>0</v>
      </c>
      <c r="G33" s="284">
        <f t="shared" si="8"/>
        <v>0</v>
      </c>
      <c r="H33" s="284">
        <f t="shared" si="8"/>
        <v>4.4352145186063154</v>
      </c>
      <c r="I33" s="284">
        <f t="shared" si="8"/>
        <v>0</v>
      </c>
      <c r="J33" s="284">
        <f t="shared" si="8"/>
        <v>0</v>
      </c>
      <c r="K33" s="284">
        <f t="shared" si="8"/>
        <v>4.4352145186062941</v>
      </c>
      <c r="L33" s="284">
        <f t="shared" si="8"/>
        <v>0</v>
      </c>
      <c r="M33" s="284">
        <f t="shared" si="8"/>
        <v>0</v>
      </c>
      <c r="N33" s="284">
        <f t="shared" si="8"/>
        <v>4.4352145186063083</v>
      </c>
      <c r="O33" s="284">
        <f t="shared" si="8"/>
        <v>0</v>
      </c>
      <c r="P33" s="284">
        <f t="shared" si="8"/>
        <v>0</v>
      </c>
      <c r="Q33" s="284">
        <f t="shared" si="8"/>
        <v>4.4352145186063083</v>
      </c>
      <c r="R33" s="284">
        <f t="shared" si="8"/>
        <v>0</v>
      </c>
      <c r="S33" s="284">
        <f t="shared" si="8"/>
        <v>0</v>
      </c>
      <c r="T33" s="284">
        <f t="shared" si="8"/>
        <v>4.4352145186063154</v>
      </c>
      <c r="U33" s="284">
        <f t="shared" si="8"/>
        <v>0</v>
      </c>
      <c r="V33" s="284">
        <f t="shared" si="8"/>
        <v>0</v>
      </c>
      <c r="W33" s="284">
        <f t="shared" si="8"/>
        <v>4.4352145186063154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0</v>
      </c>
      <c r="F34" s="244">
        <f t="shared" si="9"/>
        <v>0</v>
      </c>
      <c r="G34" s="244">
        <f t="shared" si="9"/>
        <v>0</v>
      </c>
      <c r="H34" s="244">
        <f t="shared" si="9"/>
        <v>0</v>
      </c>
      <c r="I34" s="244">
        <f t="shared" si="9"/>
        <v>0</v>
      </c>
      <c r="J34" s="244">
        <f t="shared" si="9"/>
        <v>0</v>
      </c>
      <c r="K34" s="244">
        <f t="shared" si="9"/>
        <v>0</v>
      </c>
      <c r="L34" s="244">
        <f t="shared" si="9"/>
        <v>0</v>
      </c>
      <c r="M34" s="244">
        <f t="shared" si="9"/>
        <v>0</v>
      </c>
      <c r="N34" s="244">
        <f t="shared" si="9"/>
        <v>0</v>
      </c>
      <c r="O34" s="244">
        <f t="shared" si="9"/>
        <v>0</v>
      </c>
      <c r="P34" s="244">
        <f t="shared" si="9"/>
        <v>0</v>
      </c>
      <c r="Q34" s="244">
        <f t="shared" si="9"/>
        <v>0</v>
      </c>
      <c r="R34" s="244">
        <f t="shared" si="9"/>
        <v>0</v>
      </c>
      <c r="S34" s="244">
        <f t="shared" si="9"/>
        <v>0</v>
      </c>
      <c r="T34" s="244">
        <f t="shared" si="9"/>
        <v>0</v>
      </c>
      <c r="U34" s="244">
        <f t="shared" si="9"/>
        <v>0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15.816011494252869</v>
      </c>
      <c r="C37" s="284">
        <f t="shared" si="11"/>
        <v>11.871011494252869</v>
      </c>
      <c r="D37" s="284">
        <f t="shared" si="11"/>
        <v>12.20301149425287</v>
      </c>
      <c r="E37" s="284">
        <f t="shared" si="11"/>
        <v>3.4277969756465652</v>
      </c>
      <c r="F37" s="284">
        <f t="shared" si="11"/>
        <v>11.541796975646562</v>
      </c>
      <c r="G37" s="284">
        <f t="shared" si="11"/>
        <v>11.541796975646562</v>
      </c>
      <c r="H37" s="284">
        <f t="shared" si="11"/>
        <v>5.5335824570402465</v>
      </c>
      <c r="I37" s="284">
        <f t="shared" si="11"/>
        <v>4.403582457040244</v>
      </c>
      <c r="J37" s="284">
        <f t="shared" si="11"/>
        <v>5.5245824570402462</v>
      </c>
      <c r="K37" s="284">
        <f t="shared" si="11"/>
        <v>7.9333679384339533</v>
      </c>
      <c r="L37" s="284">
        <f t="shared" si="11"/>
        <v>11.697367938433953</v>
      </c>
      <c r="M37" s="284">
        <f t="shared" si="11"/>
        <v>4.5537969756465628</v>
      </c>
      <c r="N37" s="284">
        <f t="shared" si="11"/>
        <v>4.2050114942528722</v>
      </c>
      <c r="O37" s="284">
        <f t="shared" si="11"/>
        <v>12.285011494252871</v>
      </c>
      <c r="P37" s="284">
        <f t="shared" si="11"/>
        <v>17.643124328403101</v>
      </c>
      <c r="Q37" s="284">
        <f t="shared" si="11"/>
        <v>23.348846982439291</v>
      </c>
      <c r="R37" s="284">
        <f t="shared" si="11"/>
        <v>29.272796975646564</v>
      </c>
      <c r="S37" s="284">
        <f t="shared" si="11"/>
        <v>4.2645131244970287</v>
      </c>
      <c r="T37" s="284">
        <f t="shared" si="11"/>
        <v>6.5611566803159462</v>
      </c>
      <c r="U37" s="284">
        <f t="shared" si="11"/>
        <v>5.5160147547411924</v>
      </c>
      <c r="V37" s="284">
        <f t="shared" si="11"/>
        <v>8.4106583105600947</v>
      </c>
      <c r="W37" s="284">
        <f t="shared" si="11"/>
        <v>8.4106583105600947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15.816011494252869</v>
      </c>
      <c r="C39" s="284">
        <f t="shared" si="13"/>
        <v>11.871011494252869</v>
      </c>
      <c r="D39" s="284">
        <f t="shared" si="13"/>
        <v>12.20301149425287</v>
      </c>
      <c r="E39" s="284">
        <f t="shared" si="13"/>
        <v>3.4277969756465652</v>
      </c>
      <c r="F39" s="284">
        <f t="shared" si="13"/>
        <v>11.541796975646562</v>
      </c>
      <c r="G39" s="284">
        <f t="shared" si="13"/>
        <v>11.541796975646562</v>
      </c>
      <c r="H39" s="284">
        <f t="shared" si="13"/>
        <v>5.5335824570402465</v>
      </c>
      <c r="I39" s="284">
        <f t="shared" si="13"/>
        <v>4.403582457040244</v>
      </c>
      <c r="J39" s="284">
        <f t="shared" si="13"/>
        <v>5.5245824570402462</v>
      </c>
      <c r="K39" s="284">
        <f t="shared" si="13"/>
        <v>7.9333679384339533</v>
      </c>
      <c r="L39" s="284">
        <f t="shared" si="13"/>
        <v>11.697367938433953</v>
      </c>
      <c r="M39" s="284">
        <f t="shared" si="13"/>
        <v>4.5537969756465628</v>
      </c>
      <c r="N39" s="284">
        <f t="shared" si="13"/>
        <v>4.2050114942528722</v>
      </c>
      <c r="O39" s="284">
        <f t="shared" si="13"/>
        <v>12.285011494252871</v>
      </c>
      <c r="P39" s="284">
        <f t="shared" si="13"/>
        <v>17.643124328403101</v>
      </c>
      <c r="Q39" s="284">
        <f t="shared" si="13"/>
        <v>23.348846982439291</v>
      </c>
      <c r="R39" s="284">
        <f t="shared" si="13"/>
        <v>29.272796975646564</v>
      </c>
      <c r="S39" s="284">
        <f t="shared" si="13"/>
        <v>4.2645131244970287</v>
      </c>
      <c r="T39" s="284">
        <f t="shared" si="13"/>
        <v>6.5611566803159462</v>
      </c>
      <c r="U39" s="284">
        <f t="shared" si="13"/>
        <v>5.5160147547411924</v>
      </c>
      <c r="V39" s="284">
        <f t="shared" si="13"/>
        <v>8.4106583105600947</v>
      </c>
      <c r="W39" s="284">
        <f t="shared" si="13"/>
        <v>8.4106583105600947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0</v>
      </c>
      <c r="C40" s="244">
        <f t="shared" si="14"/>
        <v>0</v>
      </c>
      <c r="D40" s="244">
        <f t="shared" si="14"/>
        <v>0</v>
      </c>
      <c r="E40" s="244">
        <f t="shared" si="14"/>
        <v>0</v>
      </c>
      <c r="F40" s="244">
        <f t="shared" si="14"/>
        <v>0</v>
      </c>
      <c r="G40" s="244">
        <f t="shared" si="14"/>
        <v>0</v>
      </c>
      <c r="H40" s="244">
        <f t="shared" si="14"/>
        <v>0</v>
      </c>
      <c r="I40" s="244">
        <f t="shared" si="14"/>
        <v>0</v>
      </c>
      <c r="J40" s="244">
        <f t="shared" si="14"/>
        <v>0</v>
      </c>
      <c r="K40" s="244">
        <f t="shared" si="14"/>
        <v>0</v>
      </c>
      <c r="L40" s="244">
        <f t="shared" si="14"/>
        <v>0</v>
      </c>
      <c r="M40" s="244">
        <f t="shared" si="14"/>
        <v>0</v>
      </c>
      <c r="N40" s="244">
        <f t="shared" si="14"/>
        <v>0</v>
      </c>
      <c r="O40" s="244">
        <f t="shared" si="14"/>
        <v>0</v>
      </c>
      <c r="P40" s="244">
        <f t="shared" si="14"/>
        <v>4.4000000000000004</v>
      </c>
      <c r="Q40" s="244">
        <f t="shared" si="14"/>
        <v>3.8</v>
      </c>
      <c r="R40" s="244">
        <f t="shared" si="14"/>
        <v>1.1000000000000001</v>
      </c>
      <c r="S40" s="244">
        <f t="shared" si="14"/>
        <v>0.70000000000000018</v>
      </c>
      <c r="T40" s="244">
        <f t="shared" si="14"/>
        <v>5</v>
      </c>
      <c r="U40" s="244">
        <f t="shared" si="14"/>
        <v>4.7</v>
      </c>
      <c r="V40" s="244">
        <f t="shared" si="14"/>
        <v>5.2</v>
      </c>
      <c r="W40" s="244">
        <f t="shared" si="14"/>
        <v>4.9000000000000004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12.98950988822012</v>
      </c>
      <c r="C43" s="212">
        <v>14.387790197764399</v>
      </c>
      <c r="D43" s="212">
        <v>15.62450558899398</v>
      </c>
      <c r="E43" s="212">
        <v>13.30171969045572</v>
      </c>
      <c r="F43" s="212">
        <v>15.309114359415309</v>
      </c>
      <c r="G43" s="212">
        <v>15.090111779879621</v>
      </c>
      <c r="H43" s="212">
        <v>15.301203783319</v>
      </c>
      <c r="I43" s="212">
        <v>16.14668959587274</v>
      </c>
      <c r="J43" s="212">
        <v>15.21092003439381</v>
      </c>
      <c r="K43" s="212">
        <v>13.11599312123818</v>
      </c>
      <c r="L43" s="212">
        <v>10.96741186586414</v>
      </c>
      <c r="M43" s="212">
        <v>13.67609630266552</v>
      </c>
      <c r="N43" s="212">
        <v>14.882287188306099</v>
      </c>
      <c r="O43" s="212">
        <v>14.937833190025801</v>
      </c>
      <c r="P43" s="212">
        <v>14.438950988822009</v>
      </c>
      <c r="Q43" s="212">
        <v>7.5390369733447971</v>
      </c>
      <c r="R43" s="212">
        <v>7.2693035253654337</v>
      </c>
      <c r="S43" s="212">
        <v>16.26852966466036</v>
      </c>
      <c r="T43" s="212">
        <v>19.729578675838351</v>
      </c>
      <c r="U43" s="212">
        <v>20.32269991401547</v>
      </c>
      <c r="V43" s="212">
        <v>19.562940670679279</v>
      </c>
      <c r="W43" s="212">
        <v>22.276612209802231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</v>
      </c>
      <c r="J44" s="215">
        <v>0</v>
      </c>
      <c r="K44" s="215">
        <v>0</v>
      </c>
      <c r="L44" s="215">
        <v>0</v>
      </c>
      <c r="M44" s="215">
        <v>0</v>
      </c>
      <c r="N44" s="215">
        <v>0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3.402235597592433</v>
      </c>
      <c r="C45" s="206">
        <f t="shared" si="15"/>
        <v>4.1771281169389507</v>
      </c>
      <c r="D45" s="206">
        <f t="shared" si="15"/>
        <v>5.0914015477214098</v>
      </c>
      <c r="E45" s="206">
        <f t="shared" si="15"/>
        <v>5.3696474634565776</v>
      </c>
      <c r="F45" s="206">
        <f t="shared" si="15"/>
        <v>6.968615649183147</v>
      </c>
      <c r="G45" s="206">
        <f t="shared" si="15"/>
        <v>6.2766981943250215</v>
      </c>
      <c r="H45" s="206">
        <f t="shared" si="15"/>
        <v>7.0730008598452283</v>
      </c>
      <c r="I45" s="206">
        <f t="shared" si="15"/>
        <v>6.3515907136715386</v>
      </c>
      <c r="J45" s="206">
        <f t="shared" si="15"/>
        <v>7.3696474634565776</v>
      </c>
      <c r="K45" s="206">
        <f t="shared" si="15"/>
        <v>5.3845227858985387</v>
      </c>
      <c r="L45" s="206">
        <f t="shared" si="15"/>
        <v>4.4206362854686159</v>
      </c>
      <c r="M45" s="206">
        <f t="shared" si="15"/>
        <v>5.5386070507308682</v>
      </c>
      <c r="N45" s="206">
        <f t="shared" si="15"/>
        <v>6.5107480653482366</v>
      </c>
      <c r="O45" s="206">
        <f t="shared" si="15"/>
        <v>6.7167669819432501</v>
      </c>
      <c r="P45" s="206">
        <f t="shared" si="15"/>
        <v>6.64780739466896</v>
      </c>
      <c r="Q45" s="206">
        <f t="shared" si="15"/>
        <v>2.2461736887360266</v>
      </c>
      <c r="R45" s="206">
        <f t="shared" si="15"/>
        <v>2.250214961306964</v>
      </c>
      <c r="S45" s="206">
        <f t="shared" si="15"/>
        <v>0.98005159071367143</v>
      </c>
      <c r="T45" s="206">
        <f t="shared" si="15"/>
        <v>1.2500429922613929</v>
      </c>
      <c r="U45" s="206">
        <f t="shared" si="15"/>
        <v>1.154342218400688</v>
      </c>
      <c r="V45" s="206">
        <f t="shared" si="15"/>
        <v>1.1920894239036972</v>
      </c>
      <c r="W45" s="206">
        <f t="shared" si="15"/>
        <v>1.3040412725709372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1.1199484092863281</v>
      </c>
      <c r="C47" s="206">
        <v>1.1199484092863281</v>
      </c>
      <c r="D47" s="206">
        <v>1.007996560619089</v>
      </c>
      <c r="E47" s="206">
        <v>2.2398968185726571</v>
      </c>
      <c r="F47" s="206">
        <v>1.903955288048151</v>
      </c>
      <c r="G47" s="206">
        <v>2.2398968185726571</v>
      </c>
      <c r="H47" s="206">
        <v>3.359845227858985</v>
      </c>
      <c r="I47" s="206">
        <v>3.359845227858985</v>
      </c>
      <c r="J47" s="206">
        <v>3.359845227858985</v>
      </c>
      <c r="K47" s="206">
        <v>3.359845227858985</v>
      </c>
      <c r="L47" s="206">
        <v>3.359845227858985</v>
      </c>
      <c r="M47" s="206">
        <v>4.4797936371453133</v>
      </c>
      <c r="N47" s="206">
        <v>5.5997420464316416</v>
      </c>
      <c r="O47" s="206">
        <v>5.5997420464316416</v>
      </c>
      <c r="P47" s="206">
        <v>4.4797936371453133</v>
      </c>
      <c r="Q47" s="206">
        <v>1.1199484092863281</v>
      </c>
      <c r="R47" s="206">
        <v>1.1199484092863281</v>
      </c>
      <c r="S47" s="206">
        <v>0.67196904557179704</v>
      </c>
      <c r="T47" s="206">
        <v>0.78400687876182285</v>
      </c>
      <c r="U47" s="206">
        <v>0.78400687876182285</v>
      </c>
      <c r="V47" s="206">
        <v>0.78400687876182285</v>
      </c>
      <c r="W47" s="206">
        <v>0.89595872742906268</v>
      </c>
      <c r="DA47" s="71" t="s">
        <v>462</v>
      </c>
    </row>
    <row r="48" spans="1:105" ht="12" customHeight="1" x14ac:dyDescent="0.25">
      <c r="A48" s="18" t="s">
        <v>69</v>
      </c>
      <c r="B48" s="206">
        <v>2.0871883061049008</v>
      </c>
      <c r="C48" s="206">
        <v>2.0912295786758381</v>
      </c>
      <c r="D48" s="206">
        <v>3.1174548581255368</v>
      </c>
      <c r="E48" s="206">
        <v>3.1287188306104898</v>
      </c>
      <c r="F48" s="206">
        <v>3.1337919174548579</v>
      </c>
      <c r="G48" s="206">
        <v>7.9535683576956145E-2</v>
      </c>
      <c r="H48" s="206">
        <v>1.1067927773000861</v>
      </c>
      <c r="I48" s="206">
        <v>9.5872742906276856E-2</v>
      </c>
      <c r="J48" s="206">
        <v>1.113929492691315</v>
      </c>
      <c r="K48" s="206">
        <v>9.3809114359415302E-2</v>
      </c>
      <c r="L48" s="206">
        <v>9.4840928632846086E-2</v>
      </c>
      <c r="M48" s="206">
        <v>9.2863284608770427E-2</v>
      </c>
      <c r="N48" s="206">
        <v>0.90997420464316414</v>
      </c>
      <c r="O48" s="206">
        <v>1.1159931212381771</v>
      </c>
      <c r="P48" s="206">
        <v>1.117024935511608</v>
      </c>
      <c r="Q48" s="206">
        <v>1.1251934651762681</v>
      </c>
      <c r="R48" s="206">
        <v>1.129234737747205</v>
      </c>
      <c r="S48" s="206">
        <v>0.30808254514187439</v>
      </c>
      <c r="T48" s="206">
        <v>0.24178847807394671</v>
      </c>
      <c r="U48" s="206">
        <v>0.370335339638865</v>
      </c>
      <c r="V48" s="206">
        <v>0.40808254514187448</v>
      </c>
      <c r="W48" s="206">
        <v>0.40808254514187448</v>
      </c>
      <c r="DA48" s="71" t="s">
        <v>463</v>
      </c>
    </row>
    <row r="49" spans="1:105" ht="12" customHeight="1" x14ac:dyDescent="0.25">
      <c r="A49" s="18" t="s">
        <v>70</v>
      </c>
      <c r="B49" s="206">
        <v>0.1929492691315563</v>
      </c>
      <c r="C49" s="206">
        <v>0.96491831470335332</v>
      </c>
      <c r="D49" s="206">
        <v>0.96491831470335332</v>
      </c>
      <c r="E49" s="206">
        <v>0</v>
      </c>
      <c r="F49" s="206">
        <v>1.9298366294067071</v>
      </c>
      <c r="G49" s="206">
        <v>3.956233877901977</v>
      </c>
      <c r="H49" s="206">
        <v>2.6053310404127261</v>
      </c>
      <c r="I49" s="206">
        <v>2.894840928632846</v>
      </c>
      <c r="J49" s="206">
        <v>2.894840928632846</v>
      </c>
      <c r="K49" s="206">
        <v>1.9298366294067071</v>
      </c>
      <c r="L49" s="206">
        <v>0.96491831470335332</v>
      </c>
      <c r="M49" s="206">
        <v>0.96491831470335332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2.149613069647463E-3</v>
      </c>
      <c r="C50" s="206">
        <v>1.031814273430782E-3</v>
      </c>
      <c r="D50" s="206">
        <v>1.031814273430782E-3</v>
      </c>
      <c r="E50" s="206">
        <v>1.031814273430782E-3</v>
      </c>
      <c r="F50" s="206">
        <v>1.031814273430782E-3</v>
      </c>
      <c r="G50" s="206">
        <v>1.031814273430782E-3</v>
      </c>
      <c r="H50" s="206">
        <v>1.031814273430782E-3</v>
      </c>
      <c r="I50" s="206">
        <v>1.031814273430782E-3</v>
      </c>
      <c r="J50" s="206">
        <v>1.031814273430782E-3</v>
      </c>
      <c r="K50" s="206">
        <v>1.031814273430782E-3</v>
      </c>
      <c r="L50" s="206">
        <v>1.031814273430782E-3</v>
      </c>
      <c r="M50" s="206">
        <v>1.031814273430782E-3</v>
      </c>
      <c r="N50" s="206">
        <v>1.031814273430782E-3</v>
      </c>
      <c r="O50" s="206">
        <v>1.031814273430782E-3</v>
      </c>
      <c r="P50" s="206">
        <v>1.050988822012038</v>
      </c>
      <c r="Q50" s="206">
        <v>1.031814273430782E-3</v>
      </c>
      <c r="R50" s="206">
        <v>1.031814273430782E-3</v>
      </c>
      <c r="S50" s="206">
        <v>0</v>
      </c>
      <c r="T50" s="206">
        <v>0.2242476354256234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3.9122957867583832</v>
      </c>
      <c r="C51" s="206">
        <f t="shared" si="16"/>
        <v>3.675838349097162</v>
      </c>
      <c r="D51" s="206">
        <f t="shared" si="16"/>
        <v>2.6225279449699048</v>
      </c>
      <c r="E51" s="206">
        <f t="shared" si="16"/>
        <v>1.053310404127257</v>
      </c>
      <c r="F51" s="206">
        <f t="shared" si="16"/>
        <v>1.461736887360275</v>
      </c>
      <c r="G51" s="206">
        <f t="shared" si="16"/>
        <v>0.81685296646603611</v>
      </c>
      <c r="H51" s="206">
        <f t="shared" si="16"/>
        <v>0.23645743766122099</v>
      </c>
      <c r="I51" s="206">
        <f t="shared" si="16"/>
        <v>1.397248495270851</v>
      </c>
      <c r="J51" s="206">
        <f t="shared" si="16"/>
        <v>0.96732588134135844</v>
      </c>
      <c r="K51" s="206">
        <f t="shared" si="16"/>
        <v>0.96732588134135844</v>
      </c>
      <c r="L51" s="206">
        <f t="shared" si="16"/>
        <v>0.32244196044711948</v>
      </c>
      <c r="M51" s="206">
        <f t="shared" si="16"/>
        <v>0.96732588134135844</v>
      </c>
      <c r="N51" s="206">
        <f t="shared" si="16"/>
        <v>0.88134135855545992</v>
      </c>
      <c r="O51" s="206">
        <f t="shared" si="16"/>
        <v>0.73086844368013748</v>
      </c>
      <c r="P51" s="206">
        <f t="shared" si="16"/>
        <v>0.90283748925193463</v>
      </c>
      <c r="Q51" s="206">
        <f t="shared" si="16"/>
        <v>2.1496130696474629</v>
      </c>
      <c r="R51" s="206">
        <f t="shared" si="16"/>
        <v>2.1720550300945831</v>
      </c>
      <c r="S51" s="206">
        <f t="shared" si="16"/>
        <v>7.7906276870163369</v>
      </c>
      <c r="T51" s="206">
        <f t="shared" si="16"/>
        <v>9.9283748925193454</v>
      </c>
      <c r="U51" s="206">
        <f t="shared" si="16"/>
        <v>10.3420464316423</v>
      </c>
      <c r="V51" s="206">
        <f t="shared" si="16"/>
        <v>9.7165090283748921</v>
      </c>
      <c r="W51" s="206">
        <f t="shared" si="16"/>
        <v>11.70343938091143</v>
      </c>
      <c r="DA51" s="71"/>
    </row>
    <row r="52" spans="1:105" ht="12" customHeight="1" x14ac:dyDescent="0.25">
      <c r="A52" s="18" t="s">
        <v>72</v>
      </c>
      <c r="B52" s="206">
        <v>3.9122957867583832</v>
      </c>
      <c r="C52" s="206">
        <v>3.675838349097162</v>
      </c>
      <c r="D52" s="206">
        <v>2.6225279449699048</v>
      </c>
      <c r="E52" s="206">
        <v>1.053310404127257</v>
      </c>
      <c r="F52" s="206">
        <v>1.461736887360275</v>
      </c>
      <c r="G52" s="206">
        <v>0.81685296646603611</v>
      </c>
      <c r="H52" s="206">
        <v>0.23645743766122099</v>
      </c>
      <c r="I52" s="206">
        <v>1.397248495270851</v>
      </c>
      <c r="J52" s="206">
        <v>0.96732588134135844</v>
      </c>
      <c r="K52" s="206">
        <v>0.96732588134135844</v>
      </c>
      <c r="L52" s="206">
        <v>0.32244196044711948</v>
      </c>
      <c r="M52" s="206">
        <v>0.96732588134135844</v>
      </c>
      <c r="N52" s="206">
        <v>0.88134135855545992</v>
      </c>
      <c r="O52" s="206">
        <v>0.73086844368013748</v>
      </c>
      <c r="P52" s="206">
        <v>0.90283748925193463</v>
      </c>
      <c r="Q52" s="206">
        <v>2.1496130696474629</v>
      </c>
      <c r="R52" s="206">
        <v>2.1720550300945831</v>
      </c>
      <c r="S52" s="206">
        <v>7.7906276870163369</v>
      </c>
      <c r="T52" s="206">
        <v>9.9283748925193454</v>
      </c>
      <c r="U52" s="206">
        <v>10.3420464316423</v>
      </c>
      <c r="V52" s="206">
        <v>9.7165090283748921</v>
      </c>
      <c r="W52" s="206">
        <v>11.70343938091143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0.16715391229578669</v>
      </c>
      <c r="I54" s="206">
        <f t="shared" si="17"/>
        <v>0.14333619948409279</v>
      </c>
      <c r="J54" s="206">
        <f t="shared" si="17"/>
        <v>0.16715391229578669</v>
      </c>
      <c r="K54" s="206">
        <f t="shared" si="17"/>
        <v>0.14333619948409279</v>
      </c>
      <c r="L54" s="206">
        <f t="shared" si="17"/>
        <v>0.1194325021496131</v>
      </c>
      <c r="M54" s="206">
        <f t="shared" si="17"/>
        <v>0.1194325021496131</v>
      </c>
      <c r="N54" s="206">
        <f t="shared" si="17"/>
        <v>9.5528804815133275E-2</v>
      </c>
      <c r="O54" s="206">
        <f t="shared" si="17"/>
        <v>9.5528804815133275E-2</v>
      </c>
      <c r="P54" s="206">
        <f t="shared" si="17"/>
        <v>9.5528804815133275E-2</v>
      </c>
      <c r="Q54" s="206">
        <f t="shared" si="17"/>
        <v>4.7807394668959592E-2</v>
      </c>
      <c r="R54" s="206">
        <f t="shared" si="17"/>
        <v>9.5528804815133275E-2</v>
      </c>
      <c r="S54" s="206">
        <f t="shared" si="17"/>
        <v>8.5984522785898534E-2</v>
      </c>
      <c r="T54" s="206">
        <f t="shared" si="17"/>
        <v>6.4488392089423904E-2</v>
      </c>
      <c r="U54" s="206">
        <f t="shared" si="17"/>
        <v>6.4488392089423904E-2</v>
      </c>
      <c r="V54" s="206">
        <f t="shared" si="17"/>
        <v>6.4488392089423904E-2</v>
      </c>
      <c r="W54" s="206">
        <f t="shared" si="17"/>
        <v>0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0.16715391229578669</v>
      </c>
      <c r="I55" s="206">
        <v>0.14333619948409279</v>
      </c>
      <c r="J55" s="206">
        <v>0.16715391229578669</v>
      </c>
      <c r="K55" s="206">
        <v>0.14333619948409279</v>
      </c>
      <c r="L55" s="206">
        <v>0.1194325021496131</v>
      </c>
      <c r="M55" s="206">
        <v>0.1194325021496131</v>
      </c>
      <c r="N55" s="206">
        <v>9.5528804815133275E-2</v>
      </c>
      <c r="O55" s="206">
        <v>9.5528804815133275E-2</v>
      </c>
      <c r="P55" s="206">
        <v>9.5528804815133275E-2</v>
      </c>
      <c r="Q55" s="206">
        <v>4.7807394668959592E-2</v>
      </c>
      <c r="R55" s="206">
        <v>9.5528804815133275E-2</v>
      </c>
      <c r="S55" s="206">
        <v>8.5984522785898534E-2</v>
      </c>
      <c r="T55" s="206">
        <v>6.4488392089423904E-2</v>
      </c>
      <c r="U55" s="206">
        <v>6.4488392089423904E-2</v>
      </c>
      <c r="V55" s="206">
        <v>6.4488392089423904E-2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5.674978503869303</v>
      </c>
      <c r="C62" s="209">
        <v>6.5348237317282889</v>
      </c>
      <c r="D62" s="209">
        <v>7.9105760963026652</v>
      </c>
      <c r="E62" s="209">
        <v>6.8787618228718834</v>
      </c>
      <c r="F62" s="209">
        <v>6.8787618228718834</v>
      </c>
      <c r="G62" s="209">
        <v>7.9965606190885632</v>
      </c>
      <c r="H62" s="209">
        <v>7.8245915735167664</v>
      </c>
      <c r="I62" s="209">
        <v>8.2545141874462598</v>
      </c>
      <c r="J62" s="209">
        <v>6.7067927773000857</v>
      </c>
      <c r="K62" s="209">
        <v>6.6208082545141869</v>
      </c>
      <c r="L62" s="209">
        <v>6.1049011177987964</v>
      </c>
      <c r="M62" s="209">
        <v>7.0507308684436794</v>
      </c>
      <c r="N62" s="209">
        <v>7.3946689595872739</v>
      </c>
      <c r="O62" s="209">
        <v>7.3946689595872739</v>
      </c>
      <c r="P62" s="209">
        <v>6.7927773000859837</v>
      </c>
      <c r="Q62" s="209">
        <v>3.0954428202923472</v>
      </c>
      <c r="R62" s="209">
        <v>2.7515047291487531</v>
      </c>
      <c r="S62" s="209">
        <v>7.4118658641444526</v>
      </c>
      <c r="T62" s="209">
        <v>8.4866723989681851</v>
      </c>
      <c r="U62" s="209">
        <v>8.7618228718830604</v>
      </c>
      <c r="V62" s="209">
        <v>8.5898538263112645</v>
      </c>
      <c r="W62" s="209">
        <v>9.2691315563198611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12.98950988822012</v>
      </c>
      <c r="C63" s="286">
        <f t="shared" si="18"/>
        <v>14.387790197764399</v>
      </c>
      <c r="D63" s="286">
        <f t="shared" si="18"/>
        <v>15.62450558899398</v>
      </c>
      <c r="E63" s="286">
        <f t="shared" si="18"/>
        <v>13.30171969045572</v>
      </c>
      <c r="F63" s="286">
        <f t="shared" si="18"/>
        <v>15.309114359415309</v>
      </c>
      <c r="G63" s="286">
        <f t="shared" si="18"/>
        <v>15.090111779879621</v>
      </c>
      <c r="H63" s="286">
        <f t="shared" si="18"/>
        <v>15.301203783319</v>
      </c>
      <c r="I63" s="286">
        <f t="shared" si="18"/>
        <v>16.14668959587274</v>
      </c>
      <c r="J63" s="286">
        <f t="shared" si="18"/>
        <v>15.2109200343938</v>
      </c>
      <c r="K63" s="286">
        <f t="shared" si="18"/>
        <v>13.11599312123818</v>
      </c>
      <c r="L63" s="286">
        <f t="shared" si="18"/>
        <v>10.96741186586414</v>
      </c>
      <c r="M63" s="286">
        <f t="shared" si="18"/>
        <v>13.67609630266552</v>
      </c>
      <c r="N63" s="286">
        <f t="shared" si="18"/>
        <v>14.88228718830611</v>
      </c>
      <c r="O63" s="286">
        <f t="shared" si="18"/>
        <v>14.93783319002579</v>
      </c>
      <c r="P63" s="286">
        <f t="shared" si="18"/>
        <v>14.438950988822018</v>
      </c>
      <c r="Q63" s="286">
        <f t="shared" si="18"/>
        <v>7.5390369733447979</v>
      </c>
      <c r="R63" s="286">
        <f t="shared" si="18"/>
        <v>7.2693035253654346</v>
      </c>
      <c r="S63" s="286">
        <f t="shared" si="18"/>
        <v>16.26852966466036</v>
      </c>
      <c r="T63" s="286">
        <f t="shared" si="18"/>
        <v>19.729578675838354</v>
      </c>
      <c r="U63" s="286">
        <f t="shared" si="18"/>
        <v>20.322699914015466</v>
      </c>
      <c r="V63" s="286">
        <f t="shared" si="18"/>
        <v>19.562940670679282</v>
      </c>
      <c r="W63" s="286">
        <f t="shared" si="18"/>
        <v>22.276612209802234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12.98950988822012</v>
      </c>
      <c r="C65" s="284">
        <f t="shared" si="19"/>
        <v>14.387790197764399</v>
      </c>
      <c r="D65" s="284">
        <f t="shared" si="19"/>
        <v>15.62450558899398</v>
      </c>
      <c r="E65" s="284">
        <f t="shared" si="19"/>
        <v>13.30171969045572</v>
      </c>
      <c r="F65" s="284">
        <f t="shared" si="19"/>
        <v>15.309114359415309</v>
      </c>
      <c r="G65" s="284">
        <f t="shared" si="19"/>
        <v>15.090111779879621</v>
      </c>
      <c r="H65" s="284">
        <f t="shared" si="19"/>
        <v>15.301203783319</v>
      </c>
      <c r="I65" s="284">
        <f t="shared" si="19"/>
        <v>16.14668959587274</v>
      </c>
      <c r="J65" s="284">
        <f t="shared" si="19"/>
        <v>15.2109200343938</v>
      </c>
      <c r="K65" s="284">
        <f t="shared" si="19"/>
        <v>13.11599312123818</v>
      </c>
      <c r="L65" s="284">
        <f t="shared" si="19"/>
        <v>10.96741186586414</v>
      </c>
      <c r="M65" s="284">
        <f t="shared" si="19"/>
        <v>13.67609630266552</v>
      </c>
      <c r="N65" s="284">
        <f t="shared" si="19"/>
        <v>14.88228718830611</v>
      </c>
      <c r="O65" s="284">
        <f t="shared" si="19"/>
        <v>14.93783319002579</v>
      </c>
      <c r="P65" s="284">
        <f t="shared" si="19"/>
        <v>14.168267958287251</v>
      </c>
      <c r="Q65" s="284">
        <f t="shared" si="19"/>
        <v>7.1611926787644649</v>
      </c>
      <c r="R65" s="284">
        <f t="shared" si="19"/>
        <v>5.4944657326650077</v>
      </c>
      <c r="S65" s="284">
        <f t="shared" si="19"/>
        <v>15.014027761869899</v>
      </c>
      <c r="T65" s="284">
        <f t="shared" si="19"/>
        <v>17.452033101959682</v>
      </c>
      <c r="U65" s="284">
        <f t="shared" si="19"/>
        <v>18.315201507284041</v>
      </c>
      <c r="V65" s="284">
        <f t="shared" si="19"/>
        <v>17.76834836720364</v>
      </c>
      <c r="W65" s="284">
        <f t="shared" si="19"/>
        <v>19.946451815211471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12.98950988822012</v>
      </c>
      <c r="C67" s="284">
        <f>NFM_fec!C72</f>
        <v>14.387790197764399</v>
      </c>
      <c r="D67" s="284">
        <f>NFM_fec!D72</f>
        <v>15.62450558899398</v>
      </c>
      <c r="E67" s="284">
        <f>NFM_fec!E72</f>
        <v>13.30171969045572</v>
      </c>
      <c r="F67" s="284">
        <f>NFM_fec!F72</f>
        <v>15.309114359415309</v>
      </c>
      <c r="G67" s="284">
        <f>NFM_fec!G72</f>
        <v>15.090111779879621</v>
      </c>
      <c r="H67" s="284">
        <f>NFM_fec!H72</f>
        <v>15.301203783319</v>
      </c>
      <c r="I67" s="284">
        <f>NFM_fec!I72</f>
        <v>16.14668959587274</v>
      </c>
      <c r="J67" s="284">
        <f>NFM_fec!J72</f>
        <v>15.2109200343938</v>
      </c>
      <c r="K67" s="284">
        <f>NFM_fec!K72</f>
        <v>13.11599312123818</v>
      </c>
      <c r="L67" s="284">
        <f>NFM_fec!L72</f>
        <v>10.96741186586414</v>
      </c>
      <c r="M67" s="284">
        <f>NFM_fec!M72</f>
        <v>13.67609630266552</v>
      </c>
      <c r="N67" s="284">
        <f>NFM_fec!N72</f>
        <v>14.88228718830611</v>
      </c>
      <c r="O67" s="284">
        <f>NFM_fec!O72</f>
        <v>14.93783319002579</v>
      </c>
      <c r="P67" s="284">
        <f>NFM_fec!P72</f>
        <v>14.168267958287251</v>
      </c>
      <c r="Q67" s="284">
        <f>NFM_fec!Q72</f>
        <v>7.1611926787644649</v>
      </c>
      <c r="R67" s="284">
        <f>NFM_fec!R72</f>
        <v>5.4944657326650077</v>
      </c>
      <c r="S67" s="284">
        <f>NFM_fec!S72</f>
        <v>15.014027761869899</v>
      </c>
      <c r="T67" s="284">
        <f>NFM_fec!T72</f>
        <v>17.452033101959682</v>
      </c>
      <c r="U67" s="284">
        <f>NFM_fec!U72</f>
        <v>18.315201507284041</v>
      </c>
      <c r="V67" s="284">
        <f>NFM_fec!V72</f>
        <v>17.76834836720364</v>
      </c>
      <c r="W67" s="284">
        <f>NFM_fec!W72</f>
        <v>19.946451815211471</v>
      </c>
      <c r="DA67" s="94"/>
    </row>
    <row r="68" spans="1:105" ht="12" customHeight="1" x14ac:dyDescent="0.25">
      <c r="A68" s="52" t="s">
        <v>45</v>
      </c>
      <c r="B68" s="244">
        <f>NFM_fec!B115</f>
        <v>0</v>
      </c>
      <c r="C68" s="244">
        <f>NFM_fec!C115</f>
        <v>0</v>
      </c>
      <c r="D68" s="244">
        <f>NFM_fec!D115</f>
        <v>0</v>
      </c>
      <c r="E68" s="244">
        <f>NFM_fec!E115</f>
        <v>0</v>
      </c>
      <c r="F68" s="244">
        <f>NFM_fec!F115</f>
        <v>0</v>
      </c>
      <c r="G68" s="244">
        <f>NFM_fec!G115</f>
        <v>0</v>
      </c>
      <c r="H68" s="244">
        <f>NFM_fec!H115</f>
        <v>0</v>
      </c>
      <c r="I68" s="244">
        <f>NFM_fec!I115</f>
        <v>0</v>
      </c>
      <c r="J68" s="244">
        <f>NFM_fec!J115</f>
        <v>0</v>
      </c>
      <c r="K68" s="244">
        <f>NFM_fec!K115</f>
        <v>0</v>
      </c>
      <c r="L68" s="244">
        <f>NFM_fec!L115</f>
        <v>0</v>
      </c>
      <c r="M68" s="244">
        <f>NFM_fec!M115</f>
        <v>0</v>
      </c>
      <c r="N68" s="244">
        <f>NFM_fec!N115</f>
        <v>0</v>
      </c>
      <c r="O68" s="244">
        <f>NFM_fec!O115</f>
        <v>0</v>
      </c>
      <c r="P68" s="244">
        <f>NFM_fec!P115</f>
        <v>0.27068303053476761</v>
      </c>
      <c r="Q68" s="244">
        <f>NFM_fec!Q115</f>
        <v>0.37784429458033308</v>
      </c>
      <c r="R68" s="244">
        <f>NFM_fec!R115</f>
        <v>1.7748377927004271</v>
      </c>
      <c r="S68" s="244">
        <f>NFM_fec!S115</f>
        <v>1.25450190279046</v>
      </c>
      <c r="T68" s="244">
        <f>NFM_fec!T115</f>
        <v>2.277545573878673</v>
      </c>
      <c r="U68" s="244">
        <f>NFM_fec!U115</f>
        <v>2.007498406731425</v>
      </c>
      <c r="V68" s="244">
        <f>NFM_fec!V115</f>
        <v>1.794592303475643</v>
      </c>
      <c r="W68" s="244">
        <f>NFM_fec!W115</f>
        <v>2.330160394590763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19.254776401342859</v>
      </c>
      <c r="C70" s="205">
        <f t="shared" si="20"/>
        <v>21.210310802214149</v>
      </c>
      <c r="D70" s="205">
        <f t="shared" si="20"/>
        <v>21.624319080803769</v>
      </c>
      <c r="E70" s="205">
        <f t="shared" si="20"/>
        <v>18.101117880914849</v>
      </c>
      <c r="F70" s="205">
        <f t="shared" si="20"/>
        <v>24.442448762368759</v>
      </c>
      <c r="G70" s="205">
        <f t="shared" si="20"/>
        <v>20.906389802800138</v>
      </c>
      <c r="H70" s="205">
        <f t="shared" si="20"/>
        <v>21.311187480374539</v>
      </c>
      <c r="I70" s="205">
        <f t="shared" si="20"/>
        <v>21.83953104032582</v>
      </c>
      <c r="J70" s="205">
        <f t="shared" si="20"/>
        <v>23.988169440436138</v>
      </c>
      <c r="K70" s="205">
        <f t="shared" si="20"/>
        <v>17.696152082134649</v>
      </c>
      <c r="L70" s="205">
        <f t="shared" si="20"/>
        <v>13.057755120923259</v>
      </c>
      <c r="M70" s="205">
        <f t="shared" si="20"/>
        <v>17.52507864239838</v>
      </c>
      <c r="N70" s="205">
        <f t="shared" si="20"/>
        <v>19.689999841282429</v>
      </c>
      <c r="O70" s="205">
        <f t="shared" si="20"/>
        <v>19.975726801232529</v>
      </c>
      <c r="P70" s="205">
        <f t="shared" si="20"/>
        <v>20.584784157455765</v>
      </c>
      <c r="Q70" s="205">
        <f t="shared" si="20"/>
        <v>11.501574120685573</v>
      </c>
      <c r="R70" s="205">
        <f t="shared" si="20"/>
        <v>11.566823399395386</v>
      </c>
      <c r="S70" s="205">
        <f t="shared" si="20"/>
        <v>21.029642280257594</v>
      </c>
      <c r="T70" s="205">
        <f t="shared" si="20"/>
        <v>27.053959322278082</v>
      </c>
      <c r="U70" s="205">
        <f t="shared" si="20"/>
        <v>27.511525081440055</v>
      </c>
      <c r="V70" s="205">
        <f t="shared" si="20"/>
        <v>26.159373721757728</v>
      </c>
      <c r="W70" s="205">
        <f t="shared" si="20"/>
        <v>31.12202772073347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19.254776401342859</v>
      </c>
      <c r="C71" s="215">
        <f>NFM_emi!C5+(NFM_emi!C34-NFM_emi!C70)+NFM_emi!C72+(NFM_emi!C115-NFM_emi!C158)</f>
        <v>21.210310802214149</v>
      </c>
      <c r="D71" s="215">
        <f>NFM_emi!D5+(NFM_emi!D34-NFM_emi!D70)+NFM_emi!D72+(NFM_emi!D115-NFM_emi!D158)</f>
        <v>21.624319080803769</v>
      </c>
      <c r="E71" s="215">
        <f>NFM_emi!E5+(NFM_emi!E34-NFM_emi!E70)+NFM_emi!E72+(NFM_emi!E115-NFM_emi!E158)</f>
        <v>18.101117880914849</v>
      </c>
      <c r="F71" s="215">
        <f>NFM_emi!F5+(NFM_emi!F34-NFM_emi!F70)+NFM_emi!F72+(NFM_emi!F115-NFM_emi!F158)</f>
        <v>24.442448762368759</v>
      </c>
      <c r="G71" s="215">
        <f>NFM_emi!G5+(NFM_emi!G34-NFM_emi!G70)+NFM_emi!G72+(NFM_emi!G115-NFM_emi!G158)</f>
        <v>20.906389802800138</v>
      </c>
      <c r="H71" s="215">
        <f>NFM_emi!H5+(NFM_emi!H34-NFM_emi!H70)+NFM_emi!H72+(NFM_emi!H115-NFM_emi!H158)</f>
        <v>21.311187480374539</v>
      </c>
      <c r="I71" s="215">
        <f>NFM_emi!I5+(NFM_emi!I34-NFM_emi!I70)+NFM_emi!I72+(NFM_emi!I115-NFM_emi!I158)</f>
        <v>21.83953104032582</v>
      </c>
      <c r="J71" s="215">
        <f>NFM_emi!J5+(NFM_emi!J34-NFM_emi!J70)+NFM_emi!J72+(NFM_emi!J115-NFM_emi!J158)</f>
        <v>23.988169440436138</v>
      </c>
      <c r="K71" s="215">
        <f>NFM_emi!K5+(NFM_emi!K34-NFM_emi!K70)+NFM_emi!K72+(NFM_emi!K115-NFM_emi!K158)</f>
        <v>17.696152082134649</v>
      </c>
      <c r="L71" s="215">
        <f>NFM_emi!L5+(NFM_emi!L34-NFM_emi!L70)+NFM_emi!L72+(NFM_emi!L115-NFM_emi!L158)</f>
        <v>13.057755120923259</v>
      </c>
      <c r="M71" s="215">
        <f>NFM_emi!M5+(NFM_emi!M34-NFM_emi!M70)+NFM_emi!M72+(NFM_emi!M115-NFM_emi!M158)</f>
        <v>17.52507864239838</v>
      </c>
      <c r="N71" s="215">
        <f>NFM_emi!N5+(NFM_emi!N34-NFM_emi!N70)+NFM_emi!N72+(NFM_emi!N115-NFM_emi!N158)</f>
        <v>19.689999841282429</v>
      </c>
      <c r="O71" s="215">
        <f>NFM_emi!O5+(NFM_emi!O34-NFM_emi!O70)+NFM_emi!O72+(NFM_emi!O115-NFM_emi!O158)</f>
        <v>19.975726801232529</v>
      </c>
      <c r="P71" s="215">
        <f>NFM_emi!P5+(NFM_emi!P34-NFM_emi!P70)+NFM_emi!P72+(NFM_emi!P115-NFM_emi!P158)</f>
        <v>20.584784157455765</v>
      </c>
      <c r="Q71" s="215">
        <f>NFM_emi!Q5+(NFM_emi!Q34-NFM_emi!Q70)+NFM_emi!Q72+(NFM_emi!Q115-NFM_emi!Q158)</f>
        <v>11.501574120685573</v>
      </c>
      <c r="R71" s="215">
        <f>NFM_emi!R5+(NFM_emi!R34-NFM_emi!R70)+NFM_emi!R72+(NFM_emi!R115-NFM_emi!R158)</f>
        <v>11.566823399395386</v>
      </c>
      <c r="S71" s="215">
        <f>NFM_emi!S5+(NFM_emi!S34-NFM_emi!S70)+NFM_emi!S72+(NFM_emi!S115-NFM_emi!S158)</f>
        <v>21.029642280257594</v>
      </c>
      <c r="T71" s="215">
        <f>NFM_emi!T5+(NFM_emi!T34-NFM_emi!T70)+NFM_emi!T72+(NFM_emi!T115-NFM_emi!T158)</f>
        <v>27.053959322278082</v>
      </c>
      <c r="U71" s="215">
        <f>NFM_emi!U5+(NFM_emi!U34-NFM_emi!U70)+NFM_emi!U72+(NFM_emi!U115-NFM_emi!U158)</f>
        <v>27.511525081440055</v>
      </c>
      <c r="V71" s="215">
        <f>NFM_emi!V5+(NFM_emi!V34-NFM_emi!V70)+NFM_emi!V72+(NFM_emi!V115-NFM_emi!V158)</f>
        <v>26.159373721757728</v>
      </c>
      <c r="W71" s="215">
        <f>NFM_emi!W5+(NFM_emi!W34-NFM_emi!W70)+NFM_emi!W72+(NFM_emi!W115-NFM_emi!W158)</f>
        <v>31.12202772073347</v>
      </c>
      <c r="DA71" s="85"/>
    </row>
    <row r="72" spans="1:105" ht="12" customHeight="1" x14ac:dyDescent="0.25">
      <c r="A72" s="14" t="s">
        <v>147</v>
      </c>
      <c r="B72" s="206">
        <f>NFM_emi!B70+NFM_emi!B158</f>
        <v>0</v>
      </c>
      <c r="C72" s="206">
        <f>NFM_emi!C70+NFM_emi!C158</f>
        <v>0</v>
      </c>
      <c r="D72" s="206">
        <f>NFM_emi!D70+NFM_emi!D158</f>
        <v>0</v>
      </c>
      <c r="E72" s="206">
        <f>NFM_emi!E70+NFM_emi!E158</f>
        <v>0</v>
      </c>
      <c r="F72" s="206">
        <f>NFM_emi!F70+NFM_emi!F158</f>
        <v>0</v>
      </c>
      <c r="G72" s="206">
        <f>NFM_emi!G70+NFM_emi!G158</f>
        <v>0</v>
      </c>
      <c r="H72" s="206">
        <f>NFM_emi!H70+NFM_emi!H158</f>
        <v>0</v>
      </c>
      <c r="I72" s="206">
        <f>NFM_emi!I70+NFM_emi!I158</f>
        <v>0</v>
      </c>
      <c r="J72" s="206">
        <f>NFM_emi!J70+NFM_emi!J158</f>
        <v>0</v>
      </c>
      <c r="K72" s="206">
        <f>NFM_emi!K70+NFM_emi!K158</f>
        <v>0</v>
      </c>
      <c r="L72" s="206">
        <f>NFM_emi!L70+NFM_emi!L158</f>
        <v>0</v>
      </c>
      <c r="M72" s="206">
        <f>NFM_emi!M70+NFM_emi!M158</f>
        <v>0</v>
      </c>
      <c r="N72" s="206">
        <f>NFM_emi!N70+NFM_emi!N158</f>
        <v>0</v>
      </c>
      <c r="O72" s="206">
        <f>NFM_emi!O70+NFM_emi!O158</f>
        <v>0</v>
      </c>
      <c r="P72" s="206">
        <f>NFM_emi!P70+NFM_emi!P158</f>
        <v>0</v>
      </c>
      <c r="Q72" s="206">
        <f>NFM_emi!Q70+NFM_emi!Q158</f>
        <v>0</v>
      </c>
      <c r="R72" s="206">
        <f>NFM_emi!R70+NFM_emi!R158</f>
        <v>0</v>
      </c>
      <c r="S72" s="206">
        <f>NFM_emi!S70+NFM_emi!S158</f>
        <v>0</v>
      </c>
      <c r="T72" s="206">
        <f>NFM_emi!T70+NFM_emi!T158</f>
        <v>0</v>
      </c>
      <c r="U72" s="206">
        <f>NFM_emi!U70+NFM_emi!U158</f>
        <v>0</v>
      </c>
      <c r="V72" s="206">
        <f>NFM_emi!V70+NFM_emi!V158</f>
        <v>0</v>
      </c>
      <c r="W72" s="206">
        <f>NFM_emi!W70+NFM_emi!W158</f>
        <v>0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19.254776401342859</v>
      </c>
      <c r="C73" s="212">
        <f t="shared" si="21"/>
        <v>21.210310802214149</v>
      </c>
      <c r="D73" s="212">
        <f t="shared" si="21"/>
        <v>21.624319080803769</v>
      </c>
      <c r="E73" s="212">
        <f t="shared" si="21"/>
        <v>18.101117880914849</v>
      </c>
      <c r="F73" s="212">
        <f t="shared" si="21"/>
        <v>24.442448762368759</v>
      </c>
      <c r="G73" s="212">
        <f t="shared" si="21"/>
        <v>20.906389802800138</v>
      </c>
      <c r="H73" s="212">
        <f t="shared" si="21"/>
        <v>21.311187480374539</v>
      </c>
      <c r="I73" s="212">
        <f t="shared" si="21"/>
        <v>21.83953104032582</v>
      </c>
      <c r="J73" s="212">
        <f t="shared" si="21"/>
        <v>23.988169440436138</v>
      </c>
      <c r="K73" s="212">
        <f t="shared" si="21"/>
        <v>17.696152082134649</v>
      </c>
      <c r="L73" s="212">
        <f t="shared" si="21"/>
        <v>13.057755120923259</v>
      </c>
      <c r="M73" s="212">
        <f t="shared" si="21"/>
        <v>17.52507864239838</v>
      </c>
      <c r="N73" s="212">
        <f t="shared" si="21"/>
        <v>19.689999841282429</v>
      </c>
      <c r="O73" s="212">
        <f t="shared" si="21"/>
        <v>19.975726801232529</v>
      </c>
      <c r="P73" s="212">
        <f t="shared" si="21"/>
        <v>20.584784157455765</v>
      </c>
      <c r="Q73" s="212">
        <f t="shared" si="21"/>
        <v>11.501574120685573</v>
      </c>
      <c r="R73" s="212">
        <f t="shared" si="21"/>
        <v>11.566823399395386</v>
      </c>
      <c r="S73" s="212">
        <f t="shared" si="21"/>
        <v>21.029642280257594</v>
      </c>
      <c r="T73" s="212">
        <f t="shared" si="21"/>
        <v>27.053959322278082</v>
      </c>
      <c r="U73" s="212">
        <f t="shared" si="21"/>
        <v>27.511525081440055</v>
      </c>
      <c r="V73" s="212">
        <f t="shared" si="21"/>
        <v>26.159373721757728</v>
      </c>
      <c r="W73" s="212">
        <f t="shared" si="21"/>
        <v>31.12202772073347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19.254776401342859</v>
      </c>
      <c r="C75" s="284">
        <f t="shared" si="22"/>
        <v>21.210310802214149</v>
      </c>
      <c r="D75" s="284">
        <f t="shared" si="22"/>
        <v>21.624319080803769</v>
      </c>
      <c r="E75" s="284">
        <f t="shared" si="22"/>
        <v>18.101117880914849</v>
      </c>
      <c r="F75" s="284">
        <f t="shared" si="22"/>
        <v>24.442448762368759</v>
      </c>
      <c r="G75" s="284">
        <f t="shared" si="22"/>
        <v>20.906389802800138</v>
      </c>
      <c r="H75" s="284">
        <f t="shared" si="22"/>
        <v>21.311187480374539</v>
      </c>
      <c r="I75" s="284">
        <f t="shared" si="22"/>
        <v>21.83953104032582</v>
      </c>
      <c r="J75" s="284">
        <f t="shared" si="22"/>
        <v>23.988169440436138</v>
      </c>
      <c r="K75" s="284">
        <f t="shared" si="22"/>
        <v>17.696152082134649</v>
      </c>
      <c r="L75" s="284">
        <f t="shared" si="22"/>
        <v>13.057755120923259</v>
      </c>
      <c r="M75" s="284">
        <f t="shared" si="22"/>
        <v>17.52507864239838</v>
      </c>
      <c r="N75" s="284">
        <f t="shared" si="22"/>
        <v>19.689999841282429</v>
      </c>
      <c r="O75" s="284">
        <f t="shared" si="22"/>
        <v>19.975726801232529</v>
      </c>
      <c r="P75" s="284">
        <f t="shared" si="22"/>
        <v>20.232245656391541</v>
      </c>
      <c r="Q75" s="284">
        <f t="shared" si="22"/>
        <v>10.951934260737969</v>
      </c>
      <c r="R75" s="284">
        <f t="shared" si="22"/>
        <v>8.8215625239940714</v>
      </c>
      <c r="S75" s="284">
        <f t="shared" si="22"/>
        <v>19.497908050089709</v>
      </c>
      <c r="T75" s="284">
        <f t="shared" si="22"/>
        <v>24.106597819335839</v>
      </c>
      <c r="U75" s="284">
        <f t="shared" si="22"/>
        <v>24.92949369264295</v>
      </c>
      <c r="V75" s="284">
        <f t="shared" si="22"/>
        <v>23.88432102210751</v>
      </c>
      <c r="W75" s="284">
        <f t="shared" si="22"/>
        <v>28.023596265393131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19.254776401342859</v>
      </c>
      <c r="C77" s="284">
        <f>NFM_emi!C$72</f>
        <v>21.210310802214149</v>
      </c>
      <c r="D77" s="284">
        <f>NFM_emi!D$72</f>
        <v>21.624319080803769</v>
      </c>
      <c r="E77" s="284">
        <f>NFM_emi!E$72</f>
        <v>18.101117880914849</v>
      </c>
      <c r="F77" s="284">
        <f>NFM_emi!F$72</f>
        <v>24.442448762368759</v>
      </c>
      <c r="G77" s="284">
        <f>NFM_emi!G$72</f>
        <v>20.906389802800138</v>
      </c>
      <c r="H77" s="284">
        <f>NFM_emi!H$72</f>
        <v>21.311187480374539</v>
      </c>
      <c r="I77" s="284">
        <f>NFM_emi!I$72</f>
        <v>21.83953104032582</v>
      </c>
      <c r="J77" s="284">
        <f>NFM_emi!J$72</f>
        <v>23.988169440436138</v>
      </c>
      <c r="K77" s="284">
        <f>NFM_emi!K$72</f>
        <v>17.696152082134649</v>
      </c>
      <c r="L77" s="284">
        <f>NFM_emi!L$72</f>
        <v>13.057755120923259</v>
      </c>
      <c r="M77" s="284">
        <f>NFM_emi!M$72</f>
        <v>17.52507864239838</v>
      </c>
      <c r="N77" s="284">
        <f>NFM_emi!N$72</f>
        <v>19.689999841282429</v>
      </c>
      <c r="O77" s="284">
        <f>NFM_emi!O$72</f>
        <v>19.975726801232529</v>
      </c>
      <c r="P77" s="284">
        <f>NFM_emi!P$72</f>
        <v>20.232245656391541</v>
      </c>
      <c r="Q77" s="284">
        <f>NFM_emi!Q$72</f>
        <v>10.951934260737969</v>
      </c>
      <c r="R77" s="284">
        <f>NFM_emi!R$72</f>
        <v>8.8215625239940714</v>
      </c>
      <c r="S77" s="284">
        <f>NFM_emi!S$72</f>
        <v>19.497908050089709</v>
      </c>
      <c r="T77" s="284">
        <f>NFM_emi!T$72</f>
        <v>24.106597819335839</v>
      </c>
      <c r="U77" s="284">
        <f>NFM_emi!U$72</f>
        <v>24.92949369264295</v>
      </c>
      <c r="V77" s="284">
        <f>NFM_emi!V$72</f>
        <v>23.88432102210751</v>
      </c>
      <c r="W77" s="284">
        <f>NFM_emi!W$72</f>
        <v>28.023596265393131</v>
      </c>
      <c r="DA77" s="94"/>
    </row>
    <row r="78" spans="1:105" ht="12" customHeight="1" x14ac:dyDescent="0.25">
      <c r="A78" s="52" t="s">
        <v>45</v>
      </c>
      <c r="B78" s="244">
        <f>NFM_emi!B$115</f>
        <v>0</v>
      </c>
      <c r="C78" s="244">
        <f>NFM_emi!C$115</f>
        <v>0</v>
      </c>
      <c r="D78" s="244">
        <f>NFM_emi!D$115</f>
        <v>0</v>
      </c>
      <c r="E78" s="244">
        <f>NFM_emi!E$115</f>
        <v>0</v>
      </c>
      <c r="F78" s="244">
        <f>NFM_emi!F$115</f>
        <v>0</v>
      </c>
      <c r="G78" s="244">
        <f>NFM_emi!G$115</f>
        <v>0</v>
      </c>
      <c r="H78" s="244">
        <f>NFM_emi!H$115</f>
        <v>0</v>
      </c>
      <c r="I78" s="244">
        <f>NFM_emi!I$115</f>
        <v>0</v>
      </c>
      <c r="J78" s="244">
        <f>NFM_emi!J$115</f>
        <v>0</v>
      </c>
      <c r="K78" s="244">
        <f>NFM_emi!K$115</f>
        <v>0</v>
      </c>
      <c r="L78" s="244">
        <f>NFM_emi!L$115</f>
        <v>0</v>
      </c>
      <c r="M78" s="244">
        <f>NFM_emi!M$115</f>
        <v>0</v>
      </c>
      <c r="N78" s="244">
        <f>NFM_emi!N$115</f>
        <v>0</v>
      </c>
      <c r="O78" s="244">
        <f>NFM_emi!O$115</f>
        <v>0</v>
      </c>
      <c r="P78" s="244">
        <f>NFM_emi!P$115</f>
        <v>0.35253850106422463</v>
      </c>
      <c r="Q78" s="244">
        <f>NFM_emi!Q$115</f>
        <v>0.549639859947603</v>
      </c>
      <c r="R78" s="244">
        <f>NFM_emi!R$115</f>
        <v>2.7452608754013146</v>
      </c>
      <c r="S78" s="244">
        <f>NFM_emi!S$115</f>
        <v>1.5317342301678858</v>
      </c>
      <c r="T78" s="244">
        <f>NFM_emi!T$115</f>
        <v>2.9473615029422415</v>
      </c>
      <c r="U78" s="244">
        <f>NFM_emi!U$115</f>
        <v>2.5820313887971071</v>
      </c>
      <c r="V78" s="244">
        <f>NFM_emi!V$115</f>
        <v>2.2750526996502169</v>
      </c>
      <c r="W78" s="244">
        <f>NFM_emi!W$115</f>
        <v>3.0984314553403376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2197.1225272632723</v>
      </c>
      <c r="C82" s="290">
        <f t="shared" si="24"/>
        <v>1893.8032050019619</v>
      </c>
      <c r="D82" s="290">
        <f t="shared" si="24"/>
        <v>2657.7256608750286</v>
      </c>
      <c r="E82" s="290">
        <f t="shared" si="24"/>
        <v>1796.0741296146703</v>
      </c>
      <c r="F82" s="290">
        <f t="shared" si="24"/>
        <v>2088.1480176862042</v>
      </c>
      <c r="G82" s="290">
        <f t="shared" si="24"/>
        <v>2752.3844654718087</v>
      </c>
      <c r="H82" s="290">
        <f t="shared" si="24"/>
        <v>3121.2744985172376</v>
      </c>
      <c r="I82" s="290">
        <f t="shared" si="24"/>
        <v>2510.3746579663439</v>
      </c>
      <c r="J82" s="290">
        <f t="shared" si="24"/>
        <v>1915.1908474524132</v>
      </c>
      <c r="K82" s="290">
        <f t="shared" si="24"/>
        <v>2289.3070403127931</v>
      </c>
      <c r="L82" s="290">
        <f t="shared" si="24"/>
        <v>1698.1097150494943</v>
      </c>
      <c r="M82" s="290">
        <f t="shared" si="24"/>
        <v>1059.2779519335106</v>
      </c>
      <c r="N82" s="290">
        <f t="shared" si="24"/>
        <v>1393.1906957126462</v>
      </c>
      <c r="O82" s="290">
        <f t="shared" si="24"/>
        <v>927.25526930058641</v>
      </c>
      <c r="P82" s="290">
        <f t="shared" si="24"/>
        <v>577.14058235395191</v>
      </c>
      <c r="Q82" s="290">
        <f t="shared" si="24"/>
        <v>1185.7581066720238</v>
      </c>
      <c r="R82" s="290">
        <f t="shared" si="24"/>
        <v>1579.2745910559354</v>
      </c>
      <c r="S82" s="290">
        <f t="shared" si="24"/>
        <v>224.36665458634738</v>
      </c>
      <c r="T82" s="290">
        <f t="shared" si="24"/>
        <v>97.261686997796588</v>
      </c>
      <c r="U82" s="290">
        <f t="shared" si="24"/>
        <v>454.74618034615361</v>
      </c>
      <c r="V82" s="290">
        <f t="shared" si="24"/>
        <v>138.16859548317629</v>
      </c>
      <c r="W82" s="290">
        <f t="shared" si="24"/>
        <v>69.475124906687412</v>
      </c>
      <c r="DA82" s="94"/>
    </row>
    <row r="83" spans="1:105" ht="12" customHeight="1" x14ac:dyDescent="0.25">
      <c r="A83" s="49" t="s">
        <v>45</v>
      </c>
      <c r="B83" s="291" t="str">
        <f t="shared" ref="B83:W83" si="25">IF(B$8=0,"",B$8/B$15*1000)</f>
        <v/>
      </c>
      <c r="C83" s="291" t="str">
        <f t="shared" si="25"/>
        <v/>
      </c>
      <c r="D83" s="291" t="str">
        <f t="shared" si="25"/>
        <v/>
      </c>
      <c r="E83" s="291" t="str">
        <f t="shared" si="25"/>
        <v/>
      </c>
      <c r="F83" s="291" t="str">
        <f t="shared" si="25"/>
        <v/>
      </c>
      <c r="G83" s="291" t="str">
        <f t="shared" si="25"/>
        <v/>
      </c>
      <c r="H83" s="291" t="str">
        <f t="shared" si="25"/>
        <v/>
      </c>
      <c r="I83" s="291" t="str">
        <f t="shared" si="25"/>
        <v/>
      </c>
      <c r="J83" s="291" t="str">
        <f t="shared" si="25"/>
        <v/>
      </c>
      <c r="K83" s="291" t="str">
        <f t="shared" si="25"/>
        <v/>
      </c>
      <c r="L83" s="291" t="str">
        <f t="shared" si="25"/>
        <v/>
      </c>
      <c r="M83" s="291" t="str">
        <f t="shared" si="25"/>
        <v/>
      </c>
      <c r="N83" s="291" t="str">
        <f t="shared" si="25"/>
        <v/>
      </c>
      <c r="O83" s="291" t="str">
        <f t="shared" si="25"/>
        <v/>
      </c>
      <c r="P83" s="291">
        <f t="shared" si="25"/>
        <v>859.49680339468887</v>
      </c>
      <c r="Q83" s="291">
        <f t="shared" si="25"/>
        <v>162.89923304898167</v>
      </c>
      <c r="R83" s="291">
        <f t="shared" si="25"/>
        <v>1327.9949019286792</v>
      </c>
      <c r="S83" s="291">
        <f t="shared" si="25"/>
        <v>1162.7906976744187</v>
      </c>
      <c r="T83" s="291">
        <f t="shared" si="25"/>
        <v>1490.3341034833986</v>
      </c>
      <c r="U83" s="291">
        <f t="shared" si="25"/>
        <v>1364.3912183097216</v>
      </c>
      <c r="V83" s="291">
        <f t="shared" si="25"/>
        <v>1164.9725329135426</v>
      </c>
      <c r="W83" s="291">
        <f t="shared" si="25"/>
        <v>740.38196797440787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0.430672387792849</v>
      </c>
      <c r="C86" s="293">
        <f t="shared" si="27"/>
        <v>0.42185510460811582</v>
      </c>
      <c r="D86" s="293">
        <f t="shared" si="27"/>
        <v>0.46261933999508437</v>
      </c>
      <c r="E86" s="293">
        <f t="shared" si="27"/>
        <v>0.34899826023129876</v>
      </c>
      <c r="F86" s="293">
        <f t="shared" si="27"/>
        <v>0.51030381198051034</v>
      </c>
      <c r="G86" s="293">
        <f t="shared" si="27"/>
        <v>0.50300372599598731</v>
      </c>
      <c r="H86" s="293">
        <f t="shared" si="27"/>
        <v>0.48462939167386693</v>
      </c>
      <c r="I86" s="293">
        <f t="shared" si="27"/>
        <v>0.49373725945242758</v>
      </c>
      <c r="J86" s="293">
        <f t="shared" si="27"/>
        <v>0.48163257660673164</v>
      </c>
      <c r="K86" s="293">
        <f t="shared" si="27"/>
        <v>0.53019618082456865</v>
      </c>
      <c r="L86" s="293">
        <f t="shared" si="27"/>
        <v>0.52290511423019637</v>
      </c>
      <c r="M86" s="293">
        <f t="shared" si="27"/>
        <v>0.36974414141520279</v>
      </c>
      <c r="N86" s="293">
        <f t="shared" si="27"/>
        <v>0.35627423126271451</v>
      </c>
      <c r="O86" s="293">
        <f t="shared" si="27"/>
        <v>0.44336439481259021</v>
      </c>
      <c r="P86" s="293">
        <f t="shared" si="27"/>
        <v>0.50004674174618591</v>
      </c>
      <c r="Q86" s="293">
        <f t="shared" si="27"/>
        <v>0.39362460081725337</v>
      </c>
      <c r="R86" s="293">
        <f t="shared" si="27"/>
        <v>0.4478332164532568</v>
      </c>
      <c r="S86" s="293">
        <f t="shared" si="27"/>
        <v>0.20635286029040942</v>
      </c>
      <c r="T86" s="293">
        <f t="shared" si="27"/>
        <v>0.20833770773994462</v>
      </c>
      <c r="U86" s="293">
        <f t="shared" si="27"/>
        <v>0.17859080589039961</v>
      </c>
      <c r="V86" s="293">
        <f t="shared" si="27"/>
        <v>0.15729073931929038</v>
      </c>
      <c r="W86" s="293">
        <f t="shared" si="27"/>
        <v>0.17657196313204507</v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0.430672387792849</v>
      </c>
      <c r="C88" s="293">
        <f t="shared" si="29"/>
        <v>0.42185510460811582</v>
      </c>
      <c r="D88" s="293">
        <f t="shared" si="29"/>
        <v>0.46261933999508437</v>
      </c>
      <c r="E88" s="293">
        <f t="shared" si="29"/>
        <v>0.34899826023129876</v>
      </c>
      <c r="F88" s="293">
        <f t="shared" si="29"/>
        <v>0.51030381198051034</v>
      </c>
      <c r="G88" s="293">
        <f t="shared" si="29"/>
        <v>0.50300372599598731</v>
      </c>
      <c r="H88" s="293">
        <f t="shared" si="29"/>
        <v>0.48462939167386693</v>
      </c>
      <c r="I88" s="293">
        <f t="shared" si="29"/>
        <v>0.49373725945242758</v>
      </c>
      <c r="J88" s="293">
        <f t="shared" si="29"/>
        <v>0.48163257660673164</v>
      </c>
      <c r="K88" s="293">
        <f t="shared" si="29"/>
        <v>0.53019618082456865</v>
      </c>
      <c r="L88" s="293">
        <f t="shared" si="29"/>
        <v>0.52290511423019637</v>
      </c>
      <c r="M88" s="293">
        <f t="shared" si="29"/>
        <v>0.36974414141520279</v>
      </c>
      <c r="N88" s="293">
        <f t="shared" si="29"/>
        <v>0.35627423126271451</v>
      </c>
      <c r="O88" s="293">
        <f t="shared" si="29"/>
        <v>0.44336439481259021</v>
      </c>
      <c r="P88" s="293">
        <f t="shared" si="29"/>
        <v>0.50004674174618591</v>
      </c>
      <c r="Q88" s="293">
        <f t="shared" si="29"/>
        <v>0.39362460081725337</v>
      </c>
      <c r="R88" s="293">
        <f t="shared" si="29"/>
        <v>0.4478332164532568</v>
      </c>
      <c r="S88" s="293">
        <f t="shared" si="29"/>
        <v>0.20635286029040942</v>
      </c>
      <c r="T88" s="293">
        <f t="shared" si="29"/>
        <v>0.20833770773994462</v>
      </c>
      <c r="U88" s="293">
        <f t="shared" si="29"/>
        <v>0.17859080589039961</v>
      </c>
      <c r="V88" s="293">
        <f t="shared" si="29"/>
        <v>0.15729073931929038</v>
      </c>
      <c r="W88" s="293">
        <f t="shared" si="29"/>
        <v>0.17657196313204507</v>
      </c>
      <c r="DA88" s="94"/>
    </row>
    <row r="89" spans="1:105" ht="12" customHeight="1" x14ac:dyDescent="0.25">
      <c r="A89" s="49" t="s">
        <v>45</v>
      </c>
      <c r="B89" s="255" t="str">
        <f t="shared" ref="B89:W89" si="30">IF(B$68=0,"",B$68/B$15)</f>
        <v/>
      </c>
      <c r="C89" s="255" t="str">
        <f t="shared" si="30"/>
        <v/>
      </c>
      <c r="D89" s="255" t="str">
        <f t="shared" si="30"/>
        <v/>
      </c>
      <c r="E89" s="255" t="str">
        <f t="shared" si="30"/>
        <v/>
      </c>
      <c r="F89" s="255" t="str">
        <f t="shared" si="30"/>
        <v/>
      </c>
      <c r="G89" s="255" t="str">
        <f t="shared" si="30"/>
        <v/>
      </c>
      <c r="H89" s="255" t="str">
        <f t="shared" si="30"/>
        <v/>
      </c>
      <c r="I89" s="255" t="str">
        <f t="shared" si="30"/>
        <v/>
      </c>
      <c r="J89" s="255" t="str">
        <f t="shared" si="30"/>
        <v/>
      </c>
      <c r="K89" s="255" t="str">
        <f t="shared" si="30"/>
        <v/>
      </c>
      <c r="L89" s="255" t="str">
        <f t="shared" si="30"/>
        <v/>
      </c>
      <c r="M89" s="255" t="str">
        <f t="shared" si="30"/>
        <v/>
      </c>
      <c r="N89" s="255" t="str">
        <f t="shared" si="30"/>
        <v/>
      </c>
      <c r="O89" s="255" t="str">
        <f t="shared" si="30"/>
        <v/>
      </c>
      <c r="P89" s="255">
        <f t="shared" si="30"/>
        <v>0.45113838422461272</v>
      </c>
      <c r="Q89" s="255">
        <f t="shared" si="30"/>
        <v>0.31487024548361092</v>
      </c>
      <c r="R89" s="255">
        <f t="shared" si="30"/>
        <v>0.45508661351293</v>
      </c>
      <c r="S89" s="255">
        <f t="shared" si="30"/>
        <v>0.29174462855592093</v>
      </c>
      <c r="T89" s="255">
        <f t="shared" si="30"/>
        <v>0.45550911477573458</v>
      </c>
      <c r="U89" s="255">
        <f t="shared" si="30"/>
        <v>0.37877328428894813</v>
      </c>
      <c r="V89" s="255">
        <f t="shared" si="30"/>
        <v>0.37387339655742563</v>
      </c>
      <c r="W89" s="255">
        <f t="shared" si="30"/>
        <v>0.45689419501779671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0.1626969920974517</v>
      </c>
      <c r="C92" s="293">
        <f>IF(SUM(NFM_ued!C$34,NFM_ued!C$72)=0,"",SUM(NFM_ued!C$34,NFM_ued!C$72)/C$12)</f>
        <v>0.15906039040639985</v>
      </c>
      <c r="D92" s="293">
        <f>IF(SUM(NFM_ued!D$34,NFM_ued!D$72)=0,"",SUM(NFM_ued!D$34,NFM_ued!D$72)/D$12)</f>
        <v>0.17589682305535784</v>
      </c>
      <c r="E92" s="293">
        <f>IF(SUM(NFM_ued!E$34,NFM_ued!E$72)=0,"",SUM(NFM_ued!E$34,NFM_ued!E$72)/E$12)</f>
        <v>0.13332831362139388</v>
      </c>
      <c r="F92" s="293">
        <f>IF(SUM(NFM_ued!F$34,NFM_ued!F$72)=0,"",SUM(NFM_ued!F$34,NFM_ued!F$72)/F$12)</f>
        <v>0.18968942099317546</v>
      </c>
      <c r="G92" s="293">
        <f>IF(SUM(NFM_ued!G$34,NFM_ued!G$72)=0,"",SUM(NFM_ued!G$34,NFM_ued!G$72)/G$12)</f>
        <v>0.18916944123544663</v>
      </c>
      <c r="H92" s="293">
        <f>IF(SUM(NFM_ued!H$34,NFM_ued!H$72)=0,"",SUM(NFM_ued!H$34,NFM_ued!H$72)/H$12)</f>
        <v>0.18232043330710856</v>
      </c>
      <c r="I92" s="293">
        <f>IF(SUM(NFM_ued!I$34,NFM_ued!I$72)=0,"",SUM(NFM_ued!I$34,NFM_ued!I$72)/I$12)</f>
        <v>0.18645131087089192</v>
      </c>
      <c r="J92" s="293">
        <f>IF(SUM(NFM_ued!J$34,NFM_ued!J$72)=0,"",SUM(NFM_ued!J$34,NFM_ued!J$72)/J$12)</f>
        <v>0.17803757612813942</v>
      </c>
      <c r="K92" s="293">
        <f>IF(SUM(NFM_ued!K$34,NFM_ued!K$72)=0,"",SUM(NFM_ued!K$34,NFM_ued!K$72)/K$12)</f>
        <v>0.20043613151807857</v>
      </c>
      <c r="L92" s="293">
        <f>IF(SUM(NFM_ued!L$34,NFM_ued!L$72)=0,"",SUM(NFM_ued!L$34,NFM_ued!L$72)/L$12)</f>
        <v>0.20098908829274961</v>
      </c>
      <c r="M92" s="293">
        <f>IF(SUM(NFM_ued!M$34,NFM_ued!M$72)=0,"",SUM(NFM_ued!M$34,NFM_ued!M$72)/M$12)</f>
        <v>0.14666682586324917</v>
      </c>
      <c r="N92" s="293">
        <f>IF(SUM(NFM_ued!N$34,NFM_ued!N$72)=0,"",SUM(NFM_ued!N$34,NFM_ued!N$72)/N$12)</f>
        <v>0.14560175439332598</v>
      </c>
      <c r="O92" s="293">
        <f>IF(SUM(NFM_ued!O$34,NFM_ued!O$72)=0,"",SUM(NFM_ued!O$34,NFM_ued!O$72)/O$12)</f>
        <v>0.18097154316244426</v>
      </c>
      <c r="P92" s="293">
        <f>IF(SUM(NFM_ued!P$34,NFM_ued!P$72)=0,"",SUM(NFM_ued!P$34,NFM_ued!P$72)/P$12)</f>
        <v>0.20232380550474241</v>
      </c>
      <c r="Q92" s="293">
        <f>IF(SUM(NFM_ued!Q$34,NFM_ued!Q$72)=0,"",SUM(NFM_ued!Q$34,NFM_ued!Q$72)/Q$12)</f>
        <v>0.15811695612067425</v>
      </c>
      <c r="R92" s="293">
        <f>IF(SUM(NFM_ued!R$34,NFM_ued!R$72)=0,"",SUM(NFM_ued!R$34,NFM_ued!R$72)/R$12)</f>
        <v>0.17818262506752361</v>
      </c>
      <c r="S92" s="293">
        <f>IF(SUM(NFM_ued!S$34,NFM_ued!S$72)=0,"",SUM(NFM_ued!S$34,NFM_ued!S$72)/S$12)</f>
        <v>9.1930227945408047E-2</v>
      </c>
      <c r="T92" s="293">
        <f>IF(SUM(NFM_ued!T$34,NFM_ued!T$72)=0,"",SUM(NFM_ued!T$34,NFM_ued!T$72)/T$12)</f>
        <v>9.528155489156008E-2</v>
      </c>
      <c r="U92" s="293">
        <f>IF(SUM(NFM_ued!U$34,NFM_ued!U$72)=0,"",SUM(NFM_ued!U$34,NFM_ued!U$72)/U$12)</f>
        <v>8.3278855957712783E-2</v>
      </c>
      <c r="V92" s="293">
        <f>IF(SUM(NFM_ued!V$34,NFM_ued!V$72)=0,"",SUM(NFM_ued!V$34,NFM_ued!V$72)/V$12)</f>
        <v>7.4344791784544492E-2</v>
      </c>
      <c r="W92" s="293">
        <f>IF(SUM(NFM_ued!W$34,NFM_ued!W$72)=0,"",SUM(NFM_ued!W$34,NFM_ued!W$72)/W$12)</f>
        <v>8.3438614163455507E-2</v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0.1626969920974517</v>
      </c>
      <c r="C94" s="293">
        <f>IF(NFM_ued!C$72=0,"",NFM_ued!C$72/C$14)</f>
        <v>0.15906039040639985</v>
      </c>
      <c r="D94" s="293">
        <f>IF(NFM_ued!D$72=0,"",NFM_ued!D$72/D$14)</f>
        <v>0.17589682305535784</v>
      </c>
      <c r="E94" s="293">
        <f>IF(NFM_ued!E$72=0,"",NFM_ued!E$72/E$14)</f>
        <v>0.13332831362139388</v>
      </c>
      <c r="F94" s="293">
        <f>IF(NFM_ued!F$72=0,"",NFM_ued!F$72/F$14)</f>
        <v>0.18968942099317546</v>
      </c>
      <c r="G94" s="293">
        <f>IF(NFM_ued!G$72=0,"",NFM_ued!G$72/G$14)</f>
        <v>0.18916944123544663</v>
      </c>
      <c r="H94" s="293">
        <f>IF(NFM_ued!H$72=0,"",NFM_ued!H$72/H$14)</f>
        <v>0.18232043330710856</v>
      </c>
      <c r="I94" s="293">
        <f>IF(NFM_ued!I$72=0,"",NFM_ued!I$72/I$14)</f>
        <v>0.18645131087089192</v>
      </c>
      <c r="J94" s="293">
        <f>IF(NFM_ued!J$72=0,"",NFM_ued!J$72/J$14)</f>
        <v>0.17803757612813942</v>
      </c>
      <c r="K94" s="293">
        <f>IF(NFM_ued!K$72=0,"",NFM_ued!K$72/K$14)</f>
        <v>0.20043613151807857</v>
      </c>
      <c r="L94" s="293">
        <f>IF(NFM_ued!L$72=0,"",NFM_ued!L$72/L$14)</f>
        <v>0.20098908829274961</v>
      </c>
      <c r="M94" s="293">
        <f>IF(NFM_ued!M$72=0,"",NFM_ued!M$72/M$14)</f>
        <v>0.14666682586324917</v>
      </c>
      <c r="N94" s="293">
        <f>IF(NFM_ued!N$72=0,"",NFM_ued!N$72/N$14)</f>
        <v>0.14560175439332598</v>
      </c>
      <c r="O94" s="293">
        <f>IF(NFM_ued!O$72=0,"",NFM_ued!O$72/O$14)</f>
        <v>0.18097154316244426</v>
      </c>
      <c r="P94" s="293">
        <f>IF(NFM_ued!P$72=0,"",NFM_ued!P$72/P$14)</f>
        <v>0.20232380550474241</v>
      </c>
      <c r="Q94" s="293">
        <f>IF(NFM_ued!Q$72=0,"",NFM_ued!Q$72/Q$14)</f>
        <v>0.15811695612067425</v>
      </c>
      <c r="R94" s="293">
        <f>IF(NFM_ued!R$72=0,"",NFM_ued!R$72/R$14)</f>
        <v>0.17818262506752361</v>
      </c>
      <c r="S94" s="293">
        <f>IF(NFM_ued!S$72=0,"",NFM_ued!S$72/S$14)</f>
        <v>9.1930227945408047E-2</v>
      </c>
      <c r="T94" s="293">
        <f>IF(NFM_ued!T$72=0,"",NFM_ued!T$72/T$14)</f>
        <v>9.528155489156008E-2</v>
      </c>
      <c r="U94" s="293">
        <f>IF(NFM_ued!U$72=0,"",NFM_ued!U$72/U$14)</f>
        <v>8.3278855957712783E-2</v>
      </c>
      <c r="V94" s="293">
        <f>IF(NFM_ued!V$72=0,"",NFM_ued!V$72/V$14)</f>
        <v>7.4344791784544492E-2</v>
      </c>
      <c r="W94" s="293">
        <f>IF(NFM_ued!W$72=0,"",NFM_ued!W$72/W$14)</f>
        <v>8.3438614163455507E-2</v>
      </c>
      <c r="DA94" s="94"/>
    </row>
    <row r="95" spans="1:105" ht="12" customHeight="1" x14ac:dyDescent="0.25">
      <c r="A95" s="49" t="s">
        <v>45</v>
      </c>
      <c r="B95" s="255" t="str">
        <f>IF(NFM_ued!B$115=0,"",NFM_ued!B$115/B$15)</f>
        <v/>
      </c>
      <c r="C95" s="255" t="str">
        <f>IF(NFM_ued!C$115=0,"",NFM_ued!C$115/C$15)</f>
        <v/>
      </c>
      <c r="D95" s="255" t="str">
        <f>IF(NFM_ued!D$115=0,"",NFM_ued!D$115/D$15)</f>
        <v/>
      </c>
      <c r="E95" s="255" t="str">
        <f>IF(NFM_ued!E$115=0,"",NFM_ued!E$115/E$15)</f>
        <v/>
      </c>
      <c r="F95" s="255" t="str">
        <f>IF(NFM_ued!F$115=0,"",NFM_ued!F$115/F$15)</f>
        <v/>
      </c>
      <c r="G95" s="255" t="str">
        <f>IF(NFM_ued!G$115=0,"",NFM_ued!G$115/G$15)</f>
        <v/>
      </c>
      <c r="H95" s="255" t="str">
        <f>IF(NFM_ued!H$115=0,"",NFM_ued!H$115/H$15)</f>
        <v/>
      </c>
      <c r="I95" s="255" t="str">
        <f>IF(NFM_ued!I$115=0,"",NFM_ued!I$115/I$15)</f>
        <v/>
      </c>
      <c r="J95" s="255" t="str">
        <f>IF(NFM_ued!J$115=0,"",NFM_ued!J$115/J$15)</f>
        <v/>
      </c>
      <c r="K95" s="255" t="str">
        <f>IF(NFM_ued!K$115=0,"",NFM_ued!K$115/K$15)</f>
        <v/>
      </c>
      <c r="L95" s="255" t="str">
        <f>IF(NFM_ued!L$115=0,"",NFM_ued!L$115/L$15)</f>
        <v/>
      </c>
      <c r="M95" s="255" t="str">
        <f>IF(NFM_ued!M$115=0,"",NFM_ued!M$115/M$15)</f>
        <v/>
      </c>
      <c r="N95" s="255" t="str">
        <f>IF(NFM_ued!N$115=0,"",NFM_ued!N$115/N$15)</f>
        <v/>
      </c>
      <c r="O95" s="255" t="str">
        <f>IF(NFM_ued!O$115=0,"",NFM_ued!O$115/O$15)</f>
        <v/>
      </c>
      <c r="P95" s="255">
        <f>IF(NFM_ued!P$115=0,"",NFM_ued!P$115/P$15)</f>
        <v>0.15194951895925088</v>
      </c>
      <c r="Q95" s="255">
        <f>IF(NFM_ued!Q$115=0,"",NFM_ued!Q$115/Q$15)</f>
        <v>0.10446770739108616</v>
      </c>
      <c r="R95" s="255">
        <f>IF(NFM_ued!R$115=0,"",NFM_ued!R$115/R$15)</f>
        <v>0.14961688527585124</v>
      </c>
      <c r="S95" s="255">
        <f>IF(NFM_ued!S$115=0,"",NFM_ued!S$115/S$15)</f>
        <v>9.8867284952983234E-2</v>
      </c>
      <c r="T95" s="255">
        <f>IF(NFM_ued!T$115=0,"",NFM_ued!T$115/T$15)</f>
        <v>0.15835833021016843</v>
      </c>
      <c r="U95" s="255">
        <f>IF(NFM_ued!U$115=0,"",NFM_ued!U$115/U$15)</f>
        <v>0.13166059489044213</v>
      </c>
      <c r="V95" s="255">
        <f>IF(NFM_ued!V$115=0,"",NFM_ued!V$115/V$15)</f>
        <v>0.1301601016740134</v>
      </c>
      <c r="W95" s="255">
        <f>IF(NFM_ued!W$115=0,"",NFM_ued!W$115/W$15)</f>
        <v>0.15828611966256007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1.4823327875368539</v>
      </c>
      <c r="C96" s="294">
        <f t="shared" si="31"/>
        <v>1.4741882186682043</v>
      </c>
      <c r="D96" s="294">
        <f t="shared" si="31"/>
        <v>1.3840002141274859</v>
      </c>
      <c r="E96" s="294">
        <f t="shared" si="31"/>
        <v>1.3608103540103018</v>
      </c>
      <c r="F96" s="294">
        <f t="shared" si="31"/>
        <v>1.5965945637695447</v>
      </c>
      <c r="G96" s="294">
        <f t="shared" si="31"/>
        <v>1.3854363776599483</v>
      </c>
      <c r="H96" s="294">
        <f t="shared" si="31"/>
        <v>1.392778488683843</v>
      </c>
      <c r="I96" s="294">
        <f t="shared" si="31"/>
        <v>1.3525701915956958</v>
      </c>
      <c r="J96" s="294">
        <f t="shared" si="31"/>
        <v>1.5770360626573459</v>
      </c>
      <c r="K96" s="294">
        <f t="shared" si="31"/>
        <v>1.3492041295355675</v>
      </c>
      <c r="L96" s="294">
        <f t="shared" si="31"/>
        <v>1.1905958562170236</v>
      </c>
      <c r="M96" s="294">
        <f t="shared" si="31"/>
        <v>1.2814386689411275</v>
      </c>
      <c r="N96" s="294">
        <f t="shared" si="31"/>
        <v>1.3230493130621765</v>
      </c>
      <c r="O96" s="294">
        <f t="shared" si="31"/>
        <v>1.3372573215351349</v>
      </c>
      <c r="P96" s="294">
        <f t="shared" si="31"/>
        <v>1.4256426366009256</v>
      </c>
      <c r="Q96" s="294">
        <f t="shared" si="31"/>
        <v>1.525602561885665</v>
      </c>
      <c r="R96" s="294">
        <f t="shared" si="31"/>
        <v>1.5911872931202045</v>
      </c>
      <c r="S96" s="294">
        <f t="shared" si="31"/>
        <v>1.2926578316379542</v>
      </c>
      <c r="T96" s="294">
        <f t="shared" si="31"/>
        <v>1.3712385736553747</v>
      </c>
      <c r="U96" s="294">
        <f t="shared" si="31"/>
        <v>1.3537337655843082</v>
      </c>
      <c r="V96" s="294">
        <f t="shared" si="31"/>
        <v>1.3371902599983398</v>
      </c>
      <c r="W96" s="294">
        <f t="shared" si="31"/>
        <v>1.3970718450195512</v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1.4823327875368539</v>
      </c>
      <c r="C98" s="295">
        <f t="shared" si="33"/>
        <v>1.4741882186682043</v>
      </c>
      <c r="D98" s="295">
        <f t="shared" si="33"/>
        <v>1.3840002141274859</v>
      </c>
      <c r="E98" s="295">
        <f t="shared" si="33"/>
        <v>1.3608103540103018</v>
      </c>
      <c r="F98" s="295">
        <f t="shared" si="33"/>
        <v>1.5965945637695447</v>
      </c>
      <c r="G98" s="295">
        <f t="shared" si="33"/>
        <v>1.3854363776599483</v>
      </c>
      <c r="H98" s="295">
        <f t="shared" si="33"/>
        <v>1.392778488683843</v>
      </c>
      <c r="I98" s="295">
        <f t="shared" si="33"/>
        <v>1.3525701915956958</v>
      </c>
      <c r="J98" s="295">
        <f t="shared" si="33"/>
        <v>1.5770360626573459</v>
      </c>
      <c r="K98" s="295">
        <f t="shared" si="33"/>
        <v>1.3492041295355675</v>
      </c>
      <c r="L98" s="295">
        <f t="shared" si="33"/>
        <v>1.1905958562170236</v>
      </c>
      <c r="M98" s="295">
        <f t="shared" si="33"/>
        <v>1.2814386689411275</v>
      </c>
      <c r="N98" s="295">
        <f t="shared" si="33"/>
        <v>1.3230493130621765</v>
      </c>
      <c r="O98" s="295">
        <f t="shared" si="33"/>
        <v>1.3372573215351349</v>
      </c>
      <c r="P98" s="295">
        <f t="shared" si="33"/>
        <v>1.4279971070533974</v>
      </c>
      <c r="Q98" s="295">
        <f t="shared" si="33"/>
        <v>1.5293450060650413</v>
      </c>
      <c r="R98" s="295">
        <f t="shared" si="33"/>
        <v>1.6055359980769788</v>
      </c>
      <c r="S98" s="295">
        <f t="shared" si="33"/>
        <v>1.2986460634905188</v>
      </c>
      <c r="T98" s="295">
        <f t="shared" si="33"/>
        <v>1.3813059875888569</v>
      </c>
      <c r="U98" s="295">
        <f t="shared" si="33"/>
        <v>1.3611367411233981</v>
      </c>
      <c r="V98" s="295">
        <f t="shared" si="33"/>
        <v>1.344206030212272</v>
      </c>
      <c r="W98" s="295">
        <f t="shared" si="33"/>
        <v>1.4049414163987755</v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1.4823327875368539</v>
      </c>
      <c r="C100" s="295">
        <f t="shared" si="35"/>
        <v>1.4741882186682043</v>
      </c>
      <c r="D100" s="295">
        <f t="shared" si="35"/>
        <v>1.3840002141274859</v>
      </c>
      <c r="E100" s="295">
        <f t="shared" si="35"/>
        <v>1.3608103540103018</v>
      </c>
      <c r="F100" s="295">
        <f t="shared" si="35"/>
        <v>1.5965945637695447</v>
      </c>
      <c r="G100" s="295">
        <f t="shared" si="35"/>
        <v>1.3854363776599483</v>
      </c>
      <c r="H100" s="295">
        <f t="shared" si="35"/>
        <v>1.392778488683843</v>
      </c>
      <c r="I100" s="295">
        <f t="shared" si="35"/>
        <v>1.3525701915956958</v>
      </c>
      <c r="J100" s="295">
        <f t="shared" si="35"/>
        <v>1.5770360626573459</v>
      </c>
      <c r="K100" s="295">
        <f t="shared" si="35"/>
        <v>1.3492041295355675</v>
      </c>
      <c r="L100" s="295">
        <f t="shared" si="35"/>
        <v>1.1905958562170236</v>
      </c>
      <c r="M100" s="295">
        <f t="shared" si="35"/>
        <v>1.2814386689411275</v>
      </c>
      <c r="N100" s="295">
        <f t="shared" si="35"/>
        <v>1.3230493130621765</v>
      </c>
      <c r="O100" s="295">
        <f t="shared" si="35"/>
        <v>1.3372573215351349</v>
      </c>
      <c r="P100" s="295">
        <f t="shared" si="35"/>
        <v>1.4279971070533974</v>
      </c>
      <c r="Q100" s="295">
        <f t="shared" si="35"/>
        <v>1.5293450060650413</v>
      </c>
      <c r="R100" s="295">
        <f t="shared" si="35"/>
        <v>1.6055359980769788</v>
      </c>
      <c r="S100" s="295">
        <f t="shared" si="35"/>
        <v>1.2986460634905188</v>
      </c>
      <c r="T100" s="295">
        <f t="shared" si="35"/>
        <v>1.3813059875888569</v>
      </c>
      <c r="U100" s="295">
        <f t="shared" si="35"/>
        <v>1.3611367411233981</v>
      </c>
      <c r="V100" s="295">
        <f t="shared" si="35"/>
        <v>1.344206030212272</v>
      </c>
      <c r="W100" s="295">
        <f t="shared" si="35"/>
        <v>1.4049414163987755</v>
      </c>
      <c r="DA100" s="94"/>
    </row>
    <row r="101" spans="1:105" ht="12" customHeight="1" x14ac:dyDescent="0.25">
      <c r="A101" s="49" t="s">
        <v>45</v>
      </c>
      <c r="B101" s="258" t="str">
        <f t="shared" ref="B101:W101" si="36">IF(B$68=0,"",B$78/B$68)</f>
        <v/>
      </c>
      <c r="C101" s="258" t="str">
        <f t="shared" si="36"/>
        <v/>
      </c>
      <c r="D101" s="258" t="str">
        <f t="shared" si="36"/>
        <v/>
      </c>
      <c r="E101" s="258" t="str">
        <f t="shared" si="36"/>
        <v/>
      </c>
      <c r="F101" s="258" t="str">
        <f t="shared" si="36"/>
        <v/>
      </c>
      <c r="G101" s="258" t="str">
        <f t="shared" si="36"/>
        <v/>
      </c>
      <c r="H101" s="258" t="str">
        <f t="shared" si="36"/>
        <v/>
      </c>
      <c r="I101" s="258" t="str">
        <f t="shared" si="36"/>
        <v/>
      </c>
      <c r="J101" s="258" t="str">
        <f t="shared" si="36"/>
        <v/>
      </c>
      <c r="K101" s="258" t="str">
        <f t="shared" si="36"/>
        <v/>
      </c>
      <c r="L101" s="258" t="str">
        <f t="shared" si="36"/>
        <v/>
      </c>
      <c r="M101" s="258" t="str">
        <f t="shared" si="36"/>
        <v/>
      </c>
      <c r="N101" s="258" t="str">
        <f t="shared" si="36"/>
        <v/>
      </c>
      <c r="O101" s="258" t="str">
        <f t="shared" si="36"/>
        <v/>
      </c>
      <c r="P101" s="258">
        <f t="shared" si="36"/>
        <v>1.3024034065517203</v>
      </c>
      <c r="Q101" s="258">
        <f t="shared" si="36"/>
        <v>1.4546729111209185</v>
      </c>
      <c r="R101" s="258">
        <f t="shared" si="36"/>
        <v>1.5467671956795457</v>
      </c>
      <c r="S101" s="258">
        <f t="shared" si="36"/>
        <v>1.2209899616419568</v>
      </c>
      <c r="T101" s="258">
        <f t="shared" si="36"/>
        <v>1.2940955108629806</v>
      </c>
      <c r="U101" s="258">
        <f t="shared" si="36"/>
        <v>1.2861934934240506</v>
      </c>
      <c r="V101" s="258">
        <f t="shared" si="36"/>
        <v>1.2677267673800068</v>
      </c>
      <c r="W101" s="258">
        <f t="shared" si="36"/>
        <v>1.3297073723049451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HR: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12.98950988822012</v>
      </c>
      <c r="C72" s="225">
        <v>14.387790197764399</v>
      </c>
      <c r="D72" s="225">
        <v>15.62450558899398</v>
      </c>
      <c r="E72" s="225">
        <v>13.30171969045572</v>
      </c>
      <c r="F72" s="225">
        <v>15.309114359415309</v>
      </c>
      <c r="G72" s="225">
        <v>15.090111779879621</v>
      </c>
      <c r="H72" s="225">
        <v>15.301203783319</v>
      </c>
      <c r="I72" s="225">
        <v>16.14668959587274</v>
      </c>
      <c r="J72" s="225">
        <v>15.2109200343938</v>
      </c>
      <c r="K72" s="225">
        <v>13.11599312123818</v>
      </c>
      <c r="L72" s="225">
        <v>10.96741186586414</v>
      </c>
      <c r="M72" s="225">
        <v>13.67609630266552</v>
      </c>
      <c r="N72" s="225">
        <v>14.88228718830611</v>
      </c>
      <c r="O72" s="225">
        <v>14.93783319002579</v>
      </c>
      <c r="P72" s="225">
        <v>14.168267958287251</v>
      </c>
      <c r="Q72" s="225">
        <v>7.1611926787644649</v>
      </c>
      <c r="R72" s="225">
        <v>5.4944657326650077</v>
      </c>
      <c r="S72" s="225">
        <v>15.014027761869899</v>
      </c>
      <c r="T72" s="225">
        <v>17.452033101959682</v>
      </c>
      <c r="U72" s="225">
        <v>18.315201507284041</v>
      </c>
      <c r="V72" s="225">
        <v>17.76834836720364</v>
      </c>
      <c r="W72" s="225">
        <v>19.946451815211471</v>
      </c>
      <c r="DA72" s="89" t="s">
        <v>549</v>
      </c>
    </row>
    <row r="73" spans="1:105" ht="12" customHeight="1" x14ac:dyDescent="0.25">
      <c r="A73" s="55" t="s">
        <v>92</v>
      </c>
      <c r="B73" s="261">
        <v>2.3840922319002089E-2</v>
      </c>
      <c r="C73" s="261">
        <v>2.6350320726069E-2</v>
      </c>
      <c r="D73" s="261">
        <v>2.8745536493820559E-2</v>
      </c>
      <c r="E73" s="261">
        <v>2.4593809187405589E-2</v>
      </c>
      <c r="F73" s="261">
        <v>2.789109180642272E-2</v>
      </c>
      <c r="G73" s="261">
        <v>2.728417414273665E-2</v>
      </c>
      <c r="H73" s="261">
        <v>2.767765869622979E-2</v>
      </c>
      <c r="I73" s="261">
        <v>2.9224802477175831E-2</v>
      </c>
      <c r="J73" s="261">
        <v>2.7307776182457721E-2</v>
      </c>
      <c r="K73" s="261">
        <v>2.3761296881828559E-2</v>
      </c>
      <c r="L73" s="261">
        <v>2.0043525907107972E-2</v>
      </c>
      <c r="M73" s="261">
        <v>2.4989648318206169E-2</v>
      </c>
      <c r="N73" s="261">
        <v>2.7335741057973789E-2</v>
      </c>
      <c r="O73" s="261">
        <v>2.74344502944655E-2</v>
      </c>
      <c r="P73" s="261">
        <v>2.4579964181464211E-2</v>
      </c>
      <c r="Q73" s="261">
        <v>1.3039178962425031E-2</v>
      </c>
      <c r="R73" s="261">
        <v>9.839312960026509E-3</v>
      </c>
      <c r="S73" s="261">
        <v>2.744487020076242E-2</v>
      </c>
      <c r="T73" s="261">
        <v>3.1566679517489572E-2</v>
      </c>
      <c r="U73" s="261">
        <v>3.3427927413804182E-2</v>
      </c>
      <c r="V73" s="261">
        <v>3.2459229276954181E-2</v>
      </c>
      <c r="W73" s="261">
        <v>3.6427671039540067E-2</v>
      </c>
      <c r="DA73" s="67" t="s">
        <v>550</v>
      </c>
    </row>
    <row r="74" spans="1:105" ht="12" customHeight="1" x14ac:dyDescent="0.25">
      <c r="A74" s="202" t="s">
        <v>93</v>
      </c>
      <c r="B74" s="226">
        <v>1.240130432985664E-2</v>
      </c>
      <c r="C74" s="226">
        <v>1.370661512758909E-2</v>
      </c>
      <c r="D74" s="226">
        <v>1.4952531677045879E-2</v>
      </c>
      <c r="E74" s="226">
        <v>1.279293260061287E-2</v>
      </c>
      <c r="F74" s="226">
        <v>1.4508076195849821E-2</v>
      </c>
      <c r="G74" s="226">
        <v>1.419237655345228E-2</v>
      </c>
      <c r="H74" s="226">
        <v>1.4397054947671821E-2</v>
      </c>
      <c r="I74" s="226">
        <v>1.5201830896053E-2</v>
      </c>
      <c r="J74" s="226">
        <v>1.420465359850406E-2</v>
      </c>
      <c r="K74" s="226">
        <v>1.235988566049585E-2</v>
      </c>
      <c r="L74" s="226">
        <v>1.042601713522197E-2</v>
      </c>
      <c r="M74" s="226">
        <v>1.29988357725221E-2</v>
      </c>
      <c r="N74" s="226">
        <v>1.4219200054684781E-2</v>
      </c>
      <c r="O74" s="226">
        <v>1.427054552133755E-2</v>
      </c>
      <c r="P74" s="226">
        <v>1.278573086026783E-2</v>
      </c>
      <c r="Q74" s="226">
        <v>6.7825742796709691E-3</v>
      </c>
      <c r="R74" s="226">
        <v>5.1181037705381287E-3</v>
      </c>
      <c r="S74" s="226">
        <v>1.427596563165659E-2</v>
      </c>
      <c r="T74" s="226">
        <v>1.6420002302823072E-2</v>
      </c>
      <c r="U74" s="226">
        <v>1.738816541692817E-2</v>
      </c>
      <c r="V74" s="226">
        <v>1.6884278854231431E-2</v>
      </c>
      <c r="W74" s="226">
        <v>1.8948538506380671E-2</v>
      </c>
      <c r="DA74" s="174" t="s">
        <v>551</v>
      </c>
    </row>
    <row r="75" spans="1:105" ht="12" customHeight="1" x14ac:dyDescent="0.25">
      <c r="A75" s="202" t="s">
        <v>94</v>
      </c>
      <c r="B75" s="226">
        <v>0.29027597087491191</v>
      </c>
      <c r="C75" s="226">
        <v>0.32082923761420762</v>
      </c>
      <c r="D75" s="226">
        <v>0.34999226969559771</v>
      </c>
      <c r="E75" s="226">
        <v>0.29944277087369409</v>
      </c>
      <c r="F75" s="226">
        <v>0.33958894897357861</v>
      </c>
      <c r="G75" s="226">
        <v>0.33219940205461612</v>
      </c>
      <c r="H75" s="226">
        <v>0.33699028678890619</v>
      </c>
      <c r="I75" s="226">
        <v>0.35582758918384111</v>
      </c>
      <c r="J75" s="226">
        <v>0.33248676950219191</v>
      </c>
      <c r="K75" s="226">
        <v>0.28930648862197628</v>
      </c>
      <c r="L75" s="226">
        <v>0.2440406400638675</v>
      </c>
      <c r="M75" s="226">
        <v>0.30426232384509239</v>
      </c>
      <c r="N75" s="226">
        <v>0.33282725680726372</v>
      </c>
      <c r="O75" s="226">
        <v>0.33402909451612262</v>
      </c>
      <c r="P75" s="226">
        <v>0.29927420052697568</v>
      </c>
      <c r="Q75" s="226">
        <v>0.1587589725802219</v>
      </c>
      <c r="R75" s="226">
        <v>0.1197988938514081</v>
      </c>
      <c r="S75" s="226">
        <v>0.33415596244414553</v>
      </c>
      <c r="T75" s="226">
        <v>0.38434119375210551</v>
      </c>
      <c r="U75" s="226">
        <v>0.40700288162275439</v>
      </c>
      <c r="V75" s="226">
        <v>0.39520846409156968</v>
      </c>
      <c r="W75" s="226">
        <v>0.44352636346147051</v>
      </c>
      <c r="DA75" s="174" t="s">
        <v>552</v>
      </c>
    </row>
    <row r="76" spans="1:105" ht="12" customHeight="1" x14ac:dyDescent="0.25">
      <c r="A76" s="202" t="s">
        <v>95</v>
      </c>
      <c r="B76" s="226">
        <v>7.9469741063340343E-3</v>
      </c>
      <c r="C76" s="226">
        <v>8.7834402420229989E-3</v>
      </c>
      <c r="D76" s="226">
        <v>9.5818454979401859E-3</v>
      </c>
      <c r="E76" s="226">
        <v>8.1979363958018647E-3</v>
      </c>
      <c r="F76" s="226">
        <v>9.2970306021409061E-3</v>
      </c>
      <c r="G76" s="226">
        <v>9.0947247142455501E-3</v>
      </c>
      <c r="H76" s="226">
        <v>9.2258862320765984E-3</v>
      </c>
      <c r="I76" s="226">
        <v>9.7416008257252794E-3</v>
      </c>
      <c r="J76" s="226">
        <v>9.1025920608192416E-3</v>
      </c>
      <c r="K76" s="226">
        <v>7.9204322939428525E-3</v>
      </c>
      <c r="L76" s="226">
        <v>6.681175302369325E-3</v>
      </c>
      <c r="M76" s="226">
        <v>8.329882772735395E-3</v>
      </c>
      <c r="N76" s="226">
        <v>9.1119136859912648E-3</v>
      </c>
      <c r="O76" s="226">
        <v>9.1448167648218361E-3</v>
      </c>
      <c r="P76" s="226">
        <v>8.1933213938214042E-3</v>
      </c>
      <c r="Q76" s="226">
        <v>4.3463929874750108E-3</v>
      </c>
      <c r="R76" s="226">
        <v>3.279770986675503E-3</v>
      </c>
      <c r="S76" s="226">
        <v>9.1482900669208073E-3</v>
      </c>
      <c r="T76" s="226">
        <v>1.052222650582986E-2</v>
      </c>
      <c r="U76" s="226">
        <v>1.1142642471268061E-2</v>
      </c>
      <c r="V76" s="226">
        <v>1.081974309231807E-2</v>
      </c>
      <c r="W76" s="226">
        <v>1.214255701318003E-2</v>
      </c>
      <c r="DA76" s="174" t="s">
        <v>553</v>
      </c>
    </row>
    <row r="77" spans="1:105" ht="12" customHeight="1" x14ac:dyDescent="0.25">
      <c r="A77" s="56" t="s">
        <v>96</v>
      </c>
      <c r="B77" s="262">
        <v>3.7574833166003241E-2</v>
      </c>
      <c r="C77" s="262">
        <v>4.166669976803325E-2</v>
      </c>
      <c r="D77" s="262">
        <v>4.5405169643747849E-2</v>
      </c>
      <c r="E77" s="262">
        <v>3.8995983806766409E-2</v>
      </c>
      <c r="F77" s="262">
        <v>4.4507530919180117E-2</v>
      </c>
      <c r="G77" s="262">
        <v>4.4909646941669393E-2</v>
      </c>
      <c r="H77" s="262">
        <v>4.5342650385922861E-2</v>
      </c>
      <c r="I77" s="262">
        <v>4.7835208569961152E-2</v>
      </c>
      <c r="J77" s="262">
        <v>4.4463377020398653E-2</v>
      </c>
      <c r="K77" s="262">
        <v>3.8972805321811743E-2</v>
      </c>
      <c r="L77" s="262">
        <v>3.3124210460374053E-2</v>
      </c>
      <c r="M77" s="262">
        <v>4.0991550608913803E-2</v>
      </c>
      <c r="N77" s="262">
        <v>4.4509152954377122E-2</v>
      </c>
      <c r="O77" s="262">
        <v>4.4648222596330001E-2</v>
      </c>
      <c r="P77" s="262">
        <v>4.0195675199381303E-2</v>
      </c>
      <c r="Q77" s="262">
        <v>2.068698723185634E-2</v>
      </c>
      <c r="R77" s="262">
        <v>1.575720437210535E-2</v>
      </c>
      <c r="S77" s="262">
        <v>4.3246803601249162E-2</v>
      </c>
      <c r="T77" s="262">
        <v>4.9980367518450919E-2</v>
      </c>
      <c r="U77" s="262">
        <v>5.2725637553856411E-2</v>
      </c>
      <c r="V77" s="262">
        <v>5.1173585029606602E-2</v>
      </c>
      <c r="W77" s="262">
        <v>5.7463732305806037E-2</v>
      </c>
      <c r="DA77" s="68" t="s">
        <v>554</v>
      </c>
    </row>
    <row r="78" spans="1:105" ht="12" customHeight="1" x14ac:dyDescent="0.25">
      <c r="A78" s="37" t="s">
        <v>160</v>
      </c>
      <c r="B78" s="228">
        <v>5.9661417972965659E-3</v>
      </c>
      <c r="C78" s="228">
        <v>6.1926155652869807E-3</v>
      </c>
      <c r="D78" s="228">
        <v>8.7497323395933635E-3</v>
      </c>
      <c r="E78" s="228">
        <v>9.1279937762201533E-3</v>
      </c>
      <c r="F78" s="228">
        <v>1.050278219474301E-2</v>
      </c>
      <c r="G78" s="228">
        <v>3.1109825976829753E-4</v>
      </c>
      <c r="H78" s="228">
        <v>4.3578234006269988E-3</v>
      </c>
      <c r="I78" s="228">
        <v>3.7470167680041922E-4</v>
      </c>
      <c r="J78" s="228">
        <v>4.7684015398305859E-3</v>
      </c>
      <c r="K78" s="228">
        <v>3.7924254896469891E-4</v>
      </c>
      <c r="L78" s="228">
        <v>3.6131528187171859E-4</v>
      </c>
      <c r="M78" s="228">
        <v>3.683330986843879E-4</v>
      </c>
      <c r="N78" s="228">
        <v>3.5398957785828058E-3</v>
      </c>
      <c r="O78" s="228">
        <v>4.338745565099388E-3</v>
      </c>
      <c r="P78" s="228">
        <v>4.4313565896595148E-3</v>
      </c>
      <c r="Q78" s="228">
        <v>3.2962472230002558E-3</v>
      </c>
      <c r="R78" s="228">
        <v>2.7361210780851119E-3</v>
      </c>
      <c r="S78" s="228">
        <v>7.6568779675650976E-4</v>
      </c>
      <c r="T78" s="228">
        <v>5.893361210894168E-4</v>
      </c>
      <c r="U78" s="228">
        <v>9.0709735372159741E-4</v>
      </c>
      <c r="V78" s="228">
        <v>1.004553445497242E-3</v>
      </c>
      <c r="W78" s="228">
        <v>9.99180791103849E-4</v>
      </c>
      <c r="DA78" s="69" t="s">
        <v>555</v>
      </c>
    </row>
    <row r="79" spans="1:105" ht="12" customHeight="1" x14ac:dyDescent="0.25">
      <c r="A79" s="37" t="s">
        <v>162</v>
      </c>
      <c r="B79" s="228">
        <v>1.118313635070421E-2</v>
      </c>
      <c r="C79" s="228">
        <v>1.088500947395331E-2</v>
      </c>
      <c r="D79" s="228">
        <v>7.3606254511693892E-3</v>
      </c>
      <c r="E79" s="228">
        <v>3.073018488984993E-3</v>
      </c>
      <c r="F79" s="228">
        <v>4.8989545440001926E-3</v>
      </c>
      <c r="G79" s="228">
        <v>3.1950632084311631E-3</v>
      </c>
      <c r="H79" s="228">
        <v>9.3101416654165999E-4</v>
      </c>
      <c r="I79" s="228">
        <v>5.460898877136155E-3</v>
      </c>
      <c r="J79" s="228">
        <v>4.1408349921338572E-3</v>
      </c>
      <c r="K79" s="228">
        <v>3.9106129017899742E-3</v>
      </c>
      <c r="L79" s="228">
        <v>1.228406443353531E-3</v>
      </c>
      <c r="M79" s="228">
        <v>3.8368031112957059E-3</v>
      </c>
      <c r="N79" s="228">
        <v>3.4285109827528839E-3</v>
      </c>
      <c r="O79" s="228">
        <v>2.8414621545068798E-3</v>
      </c>
      <c r="P79" s="228">
        <v>3.581652235503417E-3</v>
      </c>
      <c r="Q79" s="228">
        <v>6.2972780509709912E-3</v>
      </c>
      <c r="R79" s="228">
        <v>5.2628610792285133E-3</v>
      </c>
      <c r="S79" s="228">
        <v>1.9362306119208361E-2</v>
      </c>
      <c r="T79" s="228">
        <v>2.419945728799134E-2</v>
      </c>
      <c r="U79" s="228">
        <v>2.5331751918023272E-2</v>
      </c>
      <c r="V79" s="228">
        <v>2.3918574168041482E-2</v>
      </c>
      <c r="W79" s="228">
        <v>2.8655604015578571E-2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2.0425555018002469E-2</v>
      </c>
      <c r="C82" s="228">
        <v>2.4589074728792959E-2</v>
      </c>
      <c r="D82" s="228">
        <v>2.92948118529851E-2</v>
      </c>
      <c r="E82" s="228">
        <v>2.6794971541561258E-2</v>
      </c>
      <c r="F82" s="228">
        <v>2.910579418043692E-2</v>
      </c>
      <c r="G82" s="228">
        <v>4.1403485473469927E-2</v>
      </c>
      <c r="H82" s="228">
        <v>4.0053812818754198E-2</v>
      </c>
      <c r="I82" s="228">
        <v>4.1999608016024578E-2</v>
      </c>
      <c r="J82" s="228">
        <v>3.5554140488434208E-2</v>
      </c>
      <c r="K82" s="228">
        <v>3.4682949871057071E-2</v>
      </c>
      <c r="L82" s="228">
        <v>3.1534488735148802E-2</v>
      </c>
      <c r="M82" s="228">
        <v>3.6786414398933702E-2</v>
      </c>
      <c r="N82" s="228">
        <v>3.754074619304143E-2</v>
      </c>
      <c r="O82" s="228">
        <v>3.7468014876723729E-2</v>
      </c>
      <c r="P82" s="228">
        <v>3.2182666374218363E-2</v>
      </c>
      <c r="Q82" s="228">
        <v>1.109346195788509E-2</v>
      </c>
      <c r="R82" s="228">
        <v>7.758222214791723E-3</v>
      </c>
      <c r="S82" s="228">
        <v>2.3118809685284292E-2</v>
      </c>
      <c r="T82" s="228">
        <v>2.519157410937016E-2</v>
      </c>
      <c r="U82" s="228">
        <v>2.648678828211155E-2</v>
      </c>
      <c r="V82" s="228">
        <v>2.6250457416067879E-2</v>
      </c>
      <c r="W82" s="228">
        <v>2.7808947499123611E-2</v>
      </c>
      <c r="DA82" s="69" t="s">
        <v>559</v>
      </c>
    </row>
    <row r="83" spans="1:105" ht="12" customHeight="1" x14ac:dyDescent="0.25">
      <c r="A83" s="57" t="s">
        <v>560</v>
      </c>
      <c r="B83" s="263">
        <v>3.225359491559384</v>
      </c>
      <c r="C83" s="263">
        <v>3.573479117605475</v>
      </c>
      <c r="D83" s="263">
        <v>3.8891040043203602</v>
      </c>
      <c r="E83" s="263">
        <v>3.3151255722373572</v>
      </c>
      <c r="F83" s="263">
        <v>3.7995297878757119</v>
      </c>
      <c r="G83" s="263">
        <v>3.7465134228217538</v>
      </c>
      <c r="H83" s="263">
        <v>3.7867303702816582</v>
      </c>
      <c r="I83" s="263">
        <v>3.9986786991590351</v>
      </c>
      <c r="J83" s="263">
        <v>3.7552092887558088</v>
      </c>
      <c r="K83" s="263">
        <v>3.246174145016687</v>
      </c>
      <c r="L83" s="263">
        <v>2.723422833611985</v>
      </c>
      <c r="M83" s="263">
        <v>3.3928853581088338</v>
      </c>
      <c r="N83" s="263">
        <v>3.6954522089587241</v>
      </c>
      <c r="O83" s="263">
        <v>3.7089558150745821</v>
      </c>
      <c r="P83" s="263">
        <v>3.3922857674025</v>
      </c>
      <c r="Q83" s="263">
        <v>1.771644075204895</v>
      </c>
      <c r="R83" s="263">
        <v>1.3521004352769579</v>
      </c>
      <c r="S83" s="263">
        <v>3.722064786964649</v>
      </c>
      <c r="T83" s="263">
        <v>4.303485583252308</v>
      </c>
      <c r="U83" s="263">
        <v>4.539729089298735</v>
      </c>
      <c r="V83" s="263">
        <v>4.4053891564218874</v>
      </c>
      <c r="W83" s="263">
        <v>4.9479683238651564</v>
      </c>
      <c r="DA83" s="70" t="s">
        <v>561</v>
      </c>
    </row>
    <row r="84" spans="1:105" ht="12" customHeight="1" x14ac:dyDescent="0.25">
      <c r="A84" s="60" t="s">
        <v>562</v>
      </c>
      <c r="B84" s="264">
        <v>1.6339252920853791</v>
      </c>
      <c r="C84" s="264">
        <v>1.749462182300743</v>
      </c>
      <c r="D84" s="264">
        <v>1.665798385964731</v>
      </c>
      <c r="E84" s="264">
        <v>1.3649883982211271</v>
      </c>
      <c r="F84" s="264">
        <v>1.8981536924510449</v>
      </c>
      <c r="G84" s="264">
        <v>1.570246394530727</v>
      </c>
      <c r="H84" s="264">
        <v>1.624968663072432</v>
      </c>
      <c r="I84" s="264">
        <v>1.7216287339240539</v>
      </c>
      <c r="J84" s="264">
        <v>1.9254076935382189</v>
      </c>
      <c r="K84" s="264">
        <v>1.411485113895643</v>
      </c>
      <c r="L84" s="264">
        <v>1.0075636678295019</v>
      </c>
      <c r="M84" s="264">
        <v>1.414354415283666</v>
      </c>
      <c r="N84" s="264">
        <v>1.605446100279897</v>
      </c>
      <c r="O84" s="264">
        <v>1.619342933521031</v>
      </c>
      <c r="P84" s="264">
        <v>1.5112791567567581</v>
      </c>
      <c r="Q84" s="264">
        <v>0.95198945107129562</v>
      </c>
      <c r="R84" s="264">
        <v>0.78444739113959761</v>
      </c>
      <c r="S84" s="264">
        <v>1.8065013722096179</v>
      </c>
      <c r="T84" s="264">
        <v>2.2144916511738559</v>
      </c>
      <c r="U84" s="264">
        <v>2.3395415140294209</v>
      </c>
      <c r="V84" s="264">
        <v>2.2279043256806079</v>
      </c>
      <c r="W84" s="264">
        <v>2.64173534247433</v>
      </c>
      <c r="DA84" s="72" t="s">
        <v>563</v>
      </c>
    </row>
    <row r="85" spans="1:105" ht="12" customHeight="1" x14ac:dyDescent="0.25">
      <c r="A85" s="59" t="s">
        <v>33</v>
      </c>
      <c r="B85" s="232">
        <v>0.25014277663606088</v>
      </c>
      <c r="C85" s="232">
        <v>0.24674312358308351</v>
      </c>
      <c r="D85" s="232">
        <v>0.2153191918973657</v>
      </c>
      <c r="E85" s="232">
        <v>0.47699911478044299</v>
      </c>
      <c r="F85" s="232">
        <v>0.41825148318736732</v>
      </c>
      <c r="G85" s="232">
        <v>0.46231810292564351</v>
      </c>
      <c r="H85" s="232">
        <v>0.71680310798752123</v>
      </c>
      <c r="I85" s="232">
        <v>0.71472301641440705</v>
      </c>
      <c r="J85" s="232">
        <v>0.74338070232619735</v>
      </c>
      <c r="K85" s="232">
        <v>0.721434674635694</v>
      </c>
      <c r="L85" s="232">
        <v>0.69913869557269526</v>
      </c>
      <c r="M85" s="232">
        <v>0.95948041432968878</v>
      </c>
      <c r="N85" s="232">
        <v>1.2174939635786279</v>
      </c>
      <c r="O85" s="232">
        <v>1.2188985920611271</v>
      </c>
      <c r="P85" s="232">
        <v>1.042936279381973</v>
      </c>
      <c r="Q85" s="232">
        <v>0.24315956709049749</v>
      </c>
      <c r="R85" s="232">
        <v>0.1991784408712777</v>
      </c>
      <c r="S85" s="232">
        <v>0.13874904054972709</v>
      </c>
      <c r="T85" s="232">
        <v>0.15889803124778809</v>
      </c>
      <c r="U85" s="232">
        <v>0.15994957777164201</v>
      </c>
      <c r="V85" s="232">
        <v>0.16052197675852051</v>
      </c>
      <c r="W85" s="232">
        <v>0.1824246195721474</v>
      </c>
      <c r="DA85" s="71" t="s">
        <v>564</v>
      </c>
    </row>
    <row r="86" spans="1:105" ht="12" customHeight="1" x14ac:dyDescent="0.25">
      <c r="A86" s="59" t="s">
        <v>160</v>
      </c>
      <c r="B86" s="232">
        <v>0.46484524345902489</v>
      </c>
      <c r="C86" s="232">
        <v>0.45936806445541362</v>
      </c>
      <c r="D86" s="232">
        <v>0.66405372962801912</v>
      </c>
      <c r="E86" s="232">
        <v>0.66433509584382644</v>
      </c>
      <c r="F86" s="232">
        <v>0.68610871350002722</v>
      </c>
      <c r="G86" s="232">
        <v>1.635207465145137E-2</v>
      </c>
      <c r="H86" s="232">
        <v>0.23519797720342839</v>
      </c>
      <c r="I86" s="232">
        <v>2.0314819124177239E-2</v>
      </c>
      <c r="J86" s="232">
        <v>0.2454068253192154</v>
      </c>
      <c r="K86" s="232">
        <v>2.00615042061505E-2</v>
      </c>
      <c r="L86" s="232">
        <v>1.965993941883213E-2</v>
      </c>
      <c r="M86" s="232">
        <v>1.981053182054248E-2</v>
      </c>
      <c r="N86" s="232">
        <v>0.19707663143616011</v>
      </c>
      <c r="O86" s="232">
        <v>0.24197435205587281</v>
      </c>
      <c r="P86" s="232">
        <v>0.25900312119432217</v>
      </c>
      <c r="Q86" s="232">
        <v>0.2435474416261284</v>
      </c>
      <c r="R86" s="232">
        <v>0.2001963099409762</v>
      </c>
      <c r="S86" s="232">
        <v>6.3442865379213828E-2</v>
      </c>
      <c r="T86" s="232">
        <v>4.8870291930368903E-2</v>
      </c>
      <c r="U86" s="232">
        <v>7.5350182361137066E-2</v>
      </c>
      <c r="V86" s="232">
        <v>8.332806756731885E-2</v>
      </c>
      <c r="W86" s="232">
        <v>8.2863391176113146E-2</v>
      </c>
      <c r="DA86" s="71" t="s">
        <v>565</v>
      </c>
    </row>
    <row r="87" spans="1:105" ht="12" customHeight="1" x14ac:dyDescent="0.25">
      <c r="A87" s="59" t="s">
        <v>70</v>
      </c>
      <c r="B87" s="232">
        <v>4.7615751952984141E-2</v>
      </c>
      <c r="C87" s="232">
        <v>0.23590126951947579</v>
      </c>
      <c r="D87" s="232">
        <v>0.22779685803890001</v>
      </c>
      <c r="E87" s="232">
        <v>0</v>
      </c>
      <c r="F87" s="232">
        <v>0.47376254231195608</v>
      </c>
      <c r="G87" s="232">
        <v>0.92363599080359082</v>
      </c>
      <c r="H87" s="232">
        <v>0.62271940841990459</v>
      </c>
      <c r="I87" s="232">
        <v>0.69052290666539762</v>
      </c>
      <c r="J87" s="232">
        <v>0.72351118983405083</v>
      </c>
      <c r="K87" s="232">
        <v>0.46312191184647178</v>
      </c>
      <c r="L87" s="232">
        <v>0.22192480362617001</v>
      </c>
      <c r="M87" s="232">
        <v>0.22870376266945019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0.87132152003730878</v>
      </c>
      <c r="C88" s="232">
        <v>0.80744972474277066</v>
      </c>
      <c r="D88" s="232">
        <v>0.5586286064004462</v>
      </c>
      <c r="E88" s="232">
        <v>0.2236541875968581</v>
      </c>
      <c r="F88" s="232">
        <v>0.32003095345169469</v>
      </c>
      <c r="G88" s="232">
        <v>0.16794022615004109</v>
      </c>
      <c r="H88" s="232">
        <v>5.0248169461577688E-2</v>
      </c>
      <c r="I88" s="232">
        <v>0.29606799172007192</v>
      </c>
      <c r="J88" s="232">
        <v>0.2131089760587552</v>
      </c>
      <c r="K88" s="232">
        <v>0.20686702320732639</v>
      </c>
      <c r="L88" s="232">
        <v>6.6840229211804617E-2</v>
      </c>
      <c r="M88" s="232">
        <v>0.2063597064639841</v>
      </c>
      <c r="N88" s="232">
        <v>0.19087550526510841</v>
      </c>
      <c r="O88" s="232">
        <v>0.1584699894040309</v>
      </c>
      <c r="P88" s="232">
        <v>0.20933975618046211</v>
      </c>
      <c r="Q88" s="232">
        <v>0.4652824423546697</v>
      </c>
      <c r="R88" s="232">
        <v>0.38507264032734367</v>
      </c>
      <c r="S88" s="232">
        <v>1.6043094662806769</v>
      </c>
      <c r="T88" s="232">
        <v>2.0067233279956991</v>
      </c>
      <c r="U88" s="232">
        <v>2.104241753896642</v>
      </c>
      <c r="V88" s="232">
        <v>1.984054281354769</v>
      </c>
      <c r="W88" s="232">
        <v>2.3764473317260699</v>
      </c>
      <c r="DA88" s="71" t="s">
        <v>567</v>
      </c>
    </row>
    <row r="89" spans="1:105" ht="12" customHeight="1" x14ac:dyDescent="0.25">
      <c r="A89" s="60" t="s">
        <v>568</v>
      </c>
      <c r="B89" s="264">
        <v>1.591434199474006</v>
      </c>
      <c r="C89" s="264">
        <v>1.824016935304732</v>
      </c>
      <c r="D89" s="264">
        <v>2.2233056183556288</v>
      </c>
      <c r="E89" s="264">
        <v>1.9501371740162301</v>
      </c>
      <c r="F89" s="264">
        <v>1.9013760954246659</v>
      </c>
      <c r="G89" s="264">
        <v>2.176267028291027</v>
      </c>
      <c r="H89" s="264">
        <v>2.161761707209227</v>
      </c>
      <c r="I89" s="264">
        <v>2.2770499652349812</v>
      </c>
      <c r="J89" s="264">
        <v>1.8298015952175899</v>
      </c>
      <c r="K89" s="264">
        <v>1.834689031121044</v>
      </c>
      <c r="L89" s="264">
        <v>1.7158591657824831</v>
      </c>
      <c r="M89" s="264">
        <v>1.9785309428251689</v>
      </c>
      <c r="N89" s="264">
        <v>2.0900061086788271</v>
      </c>
      <c r="O89" s="264">
        <v>2.0896128815535508</v>
      </c>
      <c r="P89" s="264">
        <v>1.8810066106457419</v>
      </c>
      <c r="Q89" s="264">
        <v>0.81965462413359902</v>
      </c>
      <c r="R89" s="264">
        <v>0.56765304413736051</v>
      </c>
      <c r="S89" s="264">
        <v>1.9155634147550309</v>
      </c>
      <c r="T89" s="264">
        <v>2.0889939320784521</v>
      </c>
      <c r="U89" s="264">
        <v>2.2001875752693141</v>
      </c>
      <c r="V89" s="264">
        <v>2.1774848307412782</v>
      </c>
      <c r="W89" s="264">
        <v>2.3062329813908251</v>
      </c>
      <c r="DA89" s="72" t="s">
        <v>569</v>
      </c>
    </row>
    <row r="90" spans="1:105" ht="12" customHeight="1" x14ac:dyDescent="0.25">
      <c r="A90" s="57" t="s">
        <v>519</v>
      </c>
      <c r="B90" s="296">
        <v>6.1860144238332069</v>
      </c>
      <c r="C90" s="296">
        <v>6.8536835731407706</v>
      </c>
      <c r="D90" s="296">
        <v>7.4590300800490716</v>
      </c>
      <c r="E90" s="296">
        <v>6.3581795022680581</v>
      </c>
      <c r="F90" s="296">
        <v>7.2872329838245342</v>
      </c>
      <c r="G90" s="296">
        <v>7.1855512953860066</v>
      </c>
      <c r="H90" s="296">
        <v>7.2626845940835807</v>
      </c>
      <c r="I90" s="296">
        <v>7.6691866981045198</v>
      </c>
      <c r="J90" s="296">
        <v>7.2022293594084994</v>
      </c>
      <c r="K90" s="296">
        <v>6.2259354766184627</v>
      </c>
      <c r="L90" s="296">
        <v>5.2233349414254757</v>
      </c>
      <c r="M90" s="296">
        <v>6.5073173451205992</v>
      </c>
      <c r="N90" s="296">
        <v>7.0876194504918963</v>
      </c>
      <c r="O90" s="296">
        <v>7.1135184246760357</v>
      </c>
      <c r="P90" s="296">
        <v>6.5061673719881501</v>
      </c>
      <c r="Q90" s="296">
        <v>3.3978897024646102</v>
      </c>
      <c r="R90" s="296">
        <v>2.5932342788402072</v>
      </c>
      <c r="S90" s="296">
        <v>7.1386605179545652</v>
      </c>
      <c r="T90" s="296">
        <v>8.2537850309164185</v>
      </c>
      <c r="U90" s="296">
        <v>8.7068835893141898</v>
      </c>
      <c r="V90" s="296">
        <v>8.4492289729380161</v>
      </c>
      <c r="W90" s="296">
        <v>9.4898579523305528</v>
      </c>
      <c r="DA90" s="70" t="s">
        <v>570</v>
      </c>
    </row>
    <row r="91" spans="1:105" ht="12" customHeight="1" x14ac:dyDescent="0.25">
      <c r="A91" s="60" t="s">
        <v>521</v>
      </c>
      <c r="B91" s="264">
        <v>3.133754687115299</v>
      </c>
      <c r="C91" s="264">
        <v>3.3553463798327909</v>
      </c>
      <c r="D91" s="264">
        <v>3.194885056919297</v>
      </c>
      <c r="E91" s="264">
        <v>2.6179524923835649</v>
      </c>
      <c r="F91" s="264">
        <v>3.640526319897893</v>
      </c>
      <c r="G91" s="264">
        <v>3.0116230054228419</v>
      </c>
      <c r="H91" s="264">
        <v>3.1165764977047821</v>
      </c>
      <c r="I91" s="264">
        <v>3.301963768197159</v>
      </c>
      <c r="J91" s="264">
        <v>3.692797592068831</v>
      </c>
      <c r="K91" s="264">
        <v>2.707129948284571</v>
      </c>
      <c r="L91" s="264">
        <v>1.9324368022958509</v>
      </c>
      <c r="M91" s="264">
        <v>2.7126330681132531</v>
      </c>
      <c r="N91" s="264">
        <v>3.079133584646299</v>
      </c>
      <c r="O91" s="264">
        <v>3.1057867410154518</v>
      </c>
      <c r="P91" s="264">
        <v>2.8985279583876302</v>
      </c>
      <c r="Q91" s="264">
        <v>1.825849332787673</v>
      </c>
      <c r="R91" s="264">
        <v>1.504515353723179</v>
      </c>
      <c r="S91" s="264">
        <v>3.4647435656111352</v>
      </c>
      <c r="T91" s="264">
        <v>4.247240449155826</v>
      </c>
      <c r="U91" s="264">
        <v>4.4870773595365954</v>
      </c>
      <c r="V91" s="264">
        <v>4.2729650228593394</v>
      </c>
      <c r="W91" s="264">
        <v>5.066664033966422</v>
      </c>
      <c r="DA91" s="72" t="s">
        <v>571</v>
      </c>
    </row>
    <row r="92" spans="1:105" ht="12" customHeight="1" x14ac:dyDescent="0.25">
      <c r="A92" s="59" t="s">
        <v>33</v>
      </c>
      <c r="B92" s="299">
        <v>0.47975638943125559</v>
      </c>
      <c r="C92" s="299">
        <v>0.47323609211965878</v>
      </c>
      <c r="D92" s="299">
        <v>0.41296718405836969</v>
      </c>
      <c r="E92" s="299">
        <v>0.91485101487427889</v>
      </c>
      <c r="F92" s="299">
        <v>0.80217715716885352</v>
      </c>
      <c r="G92" s="299">
        <v>0.88669385864784289</v>
      </c>
      <c r="H92" s="299">
        <v>1.374778339178393</v>
      </c>
      <c r="I92" s="299">
        <v>1.370788868699877</v>
      </c>
      <c r="J92" s="299">
        <v>1.425752310408605</v>
      </c>
      <c r="K92" s="299">
        <v>1.3836613607967649</v>
      </c>
      <c r="L92" s="299">
        <v>1.3408992288737549</v>
      </c>
      <c r="M92" s="299">
        <v>1.8402164775621059</v>
      </c>
      <c r="N92" s="299">
        <v>2.3350684596047881</v>
      </c>
      <c r="O92" s="299">
        <v>2.3377624390125429</v>
      </c>
      <c r="P92" s="299">
        <v>2.0002790027838491</v>
      </c>
      <c r="Q92" s="299">
        <v>0.46636308084455308</v>
      </c>
      <c r="R92" s="299">
        <v>0.38201034996896788</v>
      </c>
      <c r="S92" s="299">
        <v>0.26611097720417548</v>
      </c>
      <c r="T92" s="299">
        <v>0.3047553352703285</v>
      </c>
      <c r="U92" s="299">
        <v>0.30677212812114563</v>
      </c>
      <c r="V92" s="299">
        <v>0.30786994943324558</v>
      </c>
      <c r="W92" s="299">
        <v>0.34987768987884049</v>
      </c>
      <c r="DA92" s="71" t="s">
        <v>572</v>
      </c>
    </row>
    <row r="93" spans="1:105" ht="12" customHeight="1" x14ac:dyDescent="0.25">
      <c r="A93" s="59" t="s">
        <v>160</v>
      </c>
      <c r="B93" s="299">
        <v>0.89154073783494181</v>
      </c>
      <c r="C93" s="299">
        <v>0.88103589072970445</v>
      </c>
      <c r="D93" s="299">
        <v>1.2736087125882261</v>
      </c>
      <c r="E93" s="299">
        <v>1.274148353355067</v>
      </c>
      <c r="F93" s="299">
        <v>1.3159086325527101</v>
      </c>
      <c r="G93" s="299">
        <v>3.1362138055677613E-2</v>
      </c>
      <c r="H93" s="299">
        <v>0.45109330703889178</v>
      </c>
      <c r="I93" s="299">
        <v>3.8962405415145111E-2</v>
      </c>
      <c r="J93" s="299">
        <v>0.47067316530282999</v>
      </c>
      <c r="K93" s="299">
        <v>3.8476565079893728E-2</v>
      </c>
      <c r="L93" s="299">
        <v>3.7706391840924322E-2</v>
      </c>
      <c r="M93" s="299">
        <v>3.7995217558348289E-2</v>
      </c>
      <c r="N93" s="299">
        <v>0.37797922614670543</v>
      </c>
      <c r="O93" s="299">
        <v>0.4640899211181041</v>
      </c>
      <c r="P93" s="299">
        <v>0.49674991197687318</v>
      </c>
      <c r="Q93" s="299">
        <v>0.46710699713615711</v>
      </c>
      <c r="R93" s="299">
        <v>0.38396255181288852</v>
      </c>
      <c r="S93" s="299">
        <v>0.12167898845141779</v>
      </c>
      <c r="T93" s="299">
        <v>9.3729809520253143E-2</v>
      </c>
      <c r="U93" s="299">
        <v>0.1445163914733423</v>
      </c>
      <c r="V93" s="299">
        <v>0.15981741856389639</v>
      </c>
      <c r="W93" s="299">
        <v>0.1589262016729</v>
      </c>
      <c r="DA93" s="71" t="s">
        <v>573</v>
      </c>
    </row>
    <row r="94" spans="1:105" ht="12" customHeight="1" x14ac:dyDescent="0.25">
      <c r="A94" s="59" t="s">
        <v>70</v>
      </c>
      <c r="B94" s="299">
        <v>9.1323689391415816E-2</v>
      </c>
      <c r="C94" s="299">
        <v>0.4524421726219765</v>
      </c>
      <c r="D94" s="299">
        <v>0.43689847696674211</v>
      </c>
      <c r="E94" s="299">
        <v>0</v>
      </c>
      <c r="F94" s="299">
        <v>0.90864349474319384</v>
      </c>
      <c r="G94" s="299">
        <v>1.771469374633984</v>
      </c>
      <c r="H94" s="299">
        <v>1.194332369017256</v>
      </c>
      <c r="I94" s="299">
        <v>1.324374747000425</v>
      </c>
      <c r="J94" s="299">
        <v>1.3876439720380731</v>
      </c>
      <c r="K94" s="299">
        <v>0.88823550806436957</v>
      </c>
      <c r="L94" s="299">
        <v>0.42563628638310591</v>
      </c>
      <c r="M94" s="299">
        <v>0.43863785676000411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1.671133870457685</v>
      </c>
      <c r="C95" s="299">
        <v>1.548632224361451</v>
      </c>
      <c r="D95" s="299">
        <v>1.07141068330596</v>
      </c>
      <c r="E95" s="299">
        <v>0.42895312415421921</v>
      </c>
      <c r="F95" s="299">
        <v>0.6137970354331358</v>
      </c>
      <c r="G95" s="299">
        <v>0.32209763408533748</v>
      </c>
      <c r="H95" s="299">
        <v>9.6372482470241813E-2</v>
      </c>
      <c r="I95" s="299">
        <v>0.56783774708171142</v>
      </c>
      <c r="J95" s="299">
        <v>0.40872814431932392</v>
      </c>
      <c r="K95" s="299">
        <v>0.39675651434354209</v>
      </c>
      <c r="L95" s="299">
        <v>0.12819489519806551</v>
      </c>
      <c r="M95" s="299">
        <v>0.39578351623279462</v>
      </c>
      <c r="N95" s="299">
        <v>0.36608589889480592</v>
      </c>
      <c r="O95" s="299">
        <v>0.30393438088480501</v>
      </c>
      <c r="P95" s="299">
        <v>0.40149904362690841</v>
      </c>
      <c r="Q95" s="299">
        <v>0.89237925480696334</v>
      </c>
      <c r="R95" s="299">
        <v>0.73854245194132218</v>
      </c>
      <c r="S95" s="299">
        <v>3.0769535999555409</v>
      </c>
      <c r="T95" s="299">
        <v>3.8487553043652438</v>
      </c>
      <c r="U95" s="299">
        <v>4.0357888399421071</v>
      </c>
      <c r="V95" s="299">
        <v>3.805277654862198</v>
      </c>
      <c r="W95" s="299">
        <v>4.5578601424146816</v>
      </c>
      <c r="DA95" s="71" t="s">
        <v>575</v>
      </c>
    </row>
    <row r="96" spans="1:105" ht="12" customHeight="1" x14ac:dyDescent="0.25">
      <c r="A96" s="60" t="s">
        <v>527</v>
      </c>
      <c r="B96" s="264">
        <v>3.0522597367179078</v>
      </c>
      <c r="C96" s="264">
        <v>3.4983371933079792</v>
      </c>
      <c r="D96" s="264">
        <v>4.2641450231297737</v>
      </c>
      <c r="E96" s="264">
        <v>3.7402270098844932</v>
      </c>
      <c r="F96" s="264">
        <v>3.6467066639266408</v>
      </c>
      <c r="G96" s="264">
        <v>4.1739282899631647</v>
      </c>
      <c r="H96" s="264">
        <v>4.1461080963787991</v>
      </c>
      <c r="I96" s="264">
        <v>4.3672229299073617</v>
      </c>
      <c r="J96" s="264">
        <v>3.5094317673396671</v>
      </c>
      <c r="K96" s="264">
        <v>3.5188055283338922</v>
      </c>
      <c r="L96" s="264">
        <v>3.290898139129625</v>
      </c>
      <c r="M96" s="264">
        <v>3.7946842770073461</v>
      </c>
      <c r="N96" s="264">
        <v>4.0084858658455973</v>
      </c>
      <c r="O96" s="264">
        <v>4.0077316836605839</v>
      </c>
      <c r="P96" s="264">
        <v>3.6076394136005199</v>
      </c>
      <c r="Q96" s="264">
        <v>1.5720403696769361</v>
      </c>
      <c r="R96" s="264">
        <v>1.0887189251170291</v>
      </c>
      <c r="S96" s="264">
        <v>3.673916952343431</v>
      </c>
      <c r="T96" s="264">
        <v>4.0065445817605916</v>
      </c>
      <c r="U96" s="264">
        <v>4.2198062297775936</v>
      </c>
      <c r="V96" s="264">
        <v>4.1762639500786776</v>
      </c>
      <c r="W96" s="264">
        <v>4.4231939183641318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3.2060959680314189</v>
      </c>
      <c r="C97" s="296">
        <f t="shared" si="1"/>
        <v>3.5492911935402289</v>
      </c>
      <c r="D97" s="296">
        <f t="shared" si="1"/>
        <v>3.8276941516163965</v>
      </c>
      <c r="E97" s="296">
        <f t="shared" si="1"/>
        <v>3.2443911830860213</v>
      </c>
      <c r="F97" s="296">
        <f t="shared" si="1"/>
        <v>3.7865589092178906</v>
      </c>
      <c r="G97" s="296">
        <f t="shared" si="1"/>
        <v>3.7303667372651397</v>
      </c>
      <c r="H97" s="296">
        <f t="shared" si="1"/>
        <v>3.8181552819029569</v>
      </c>
      <c r="I97" s="296">
        <f t="shared" si="1"/>
        <v>4.0209931666564316</v>
      </c>
      <c r="J97" s="296">
        <f t="shared" si="1"/>
        <v>3.8259162178651263</v>
      </c>
      <c r="K97" s="296">
        <f t="shared" si="1"/>
        <v>3.2715625908229757</v>
      </c>
      <c r="L97" s="296">
        <f t="shared" si="1"/>
        <v>2.7063385219577425</v>
      </c>
      <c r="M97" s="296">
        <f t="shared" si="1"/>
        <v>3.38432135811862</v>
      </c>
      <c r="N97" s="296">
        <f t="shared" si="1"/>
        <v>3.6712122642951948</v>
      </c>
      <c r="O97" s="296">
        <f t="shared" si="1"/>
        <v>3.6858318205820981</v>
      </c>
      <c r="P97" s="296">
        <f t="shared" si="1"/>
        <v>3.8847859267346867</v>
      </c>
      <c r="Q97" s="296">
        <f t="shared" si="1"/>
        <v>1.7880447950533105</v>
      </c>
      <c r="R97" s="296">
        <f t="shared" si="1"/>
        <v>1.3953377326070882</v>
      </c>
      <c r="S97" s="296">
        <f t="shared" si="1"/>
        <v>3.7250305650059468</v>
      </c>
      <c r="T97" s="296">
        <f t="shared" si="1"/>
        <v>4.4019320181942545</v>
      </c>
      <c r="U97" s="296">
        <f t="shared" si="1"/>
        <v>4.5469015741925078</v>
      </c>
      <c r="V97" s="296">
        <f t="shared" si="1"/>
        <v>4.4071849374990544</v>
      </c>
      <c r="W97" s="296">
        <f t="shared" si="1"/>
        <v>4.9401166766893816</v>
      </c>
      <c r="DA97" s="70"/>
    </row>
    <row r="98" spans="1:105" ht="12" customHeight="1" x14ac:dyDescent="0.25">
      <c r="A98" s="60" t="s">
        <v>530</v>
      </c>
      <c r="B98" s="264">
        <v>0.6742157498300192</v>
      </c>
      <c r="C98" s="264">
        <v>0.67894767513560894</v>
      </c>
      <c r="D98" s="264">
        <v>0.64067871112001928</v>
      </c>
      <c r="E98" s="264">
        <v>0.57155758772296927</v>
      </c>
      <c r="F98" s="264">
        <v>0.68193049585580534</v>
      </c>
      <c r="G98" s="264">
        <v>0.36313627612437338</v>
      </c>
      <c r="H98" s="264">
        <v>0.50460006940324376</v>
      </c>
      <c r="I98" s="264">
        <v>0.52448302614447284</v>
      </c>
      <c r="J98" s="264">
        <v>0.62328275439251035</v>
      </c>
      <c r="K98" s="264">
        <v>0.46484529551485981</v>
      </c>
      <c r="L98" s="264">
        <v>0.35961860422021169</v>
      </c>
      <c r="M98" s="264">
        <v>0.53342870587905922</v>
      </c>
      <c r="N98" s="264">
        <v>0.6722437359109148</v>
      </c>
      <c r="O98" s="264">
        <v>0.67806271612689484</v>
      </c>
      <c r="P98" s="264">
        <v>0.63281348789307679</v>
      </c>
      <c r="Q98" s="264">
        <v>0.39862375013672208</v>
      </c>
      <c r="R98" s="264">
        <v>0.32846935487483259</v>
      </c>
      <c r="S98" s="264">
        <v>0.75643102011999341</v>
      </c>
      <c r="T98" s="264">
        <v>0.92726759277007409</v>
      </c>
      <c r="U98" s="264">
        <v>0.97962935500333559</v>
      </c>
      <c r="V98" s="264">
        <v>0.93288384261951107</v>
      </c>
      <c r="W98" s="264">
        <v>1.106166090286824</v>
      </c>
      <c r="DA98" s="72" t="s">
        <v>577</v>
      </c>
    </row>
    <row r="99" spans="1:105" ht="12" customHeight="1" x14ac:dyDescent="0.25">
      <c r="A99" s="59" t="s">
        <v>33</v>
      </c>
      <c r="B99" s="232">
        <v>0.1063160722718525</v>
      </c>
      <c r="C99" s="232">
        <v>0.1106831371620144</v>
      </c>
      <c r="D99" s="232">
        <v>9.5932041562700993E-2</v>
      </c>
      <c r="E99" s="232">
        <v>0.1997324400304063</v>
      </c>
      <c r="F99" s="232">
        <v>0.20023884681854159</v>
      </c>
      <c r="G99" s="232">
        <v>0.25963775607939149</v>
      </c>
      <c r="H99" s="232">
        <v>0.36088717089080052</v>
      </c>
      <c r="I99" s="232">
        <v>0.36355151973173661</v>
      </c>
      <c r="J99" s="232">
        <v>0.38550438434602158</v>
      </c>
      <c r="K99" s="232">
        <v>0.35361506414533822</v>
      </c>
      <c r="L99" s="232">
        <v>0.32002398724653858</v>
      </c>
      <c r="M99" s="232">
        <v>0.43167386160813981</v>
      </c>
      <c r="N99" s="232">
        <v>0.50979767578767898</v>
      </c>
      <c r="O99" s="232">
        <v>0.51038583175160535</v>
      </c>
      <c r="P99" s="232">
        <v>0.43670564875802109</v>
      </c>
      <c r="Q99" s="232">
        <v>0.1018174922066199</v>
      </c>
      <c r="R99" s="232">
        <v>8.340140424575769E-2</v>
      </c>
      <c r="S99" s="232">
        <v>5.8097978721890521E-2</v>
      </c>
      <c r="T99" s="232">
        <v>6.653490648878177E-2</v>
      </c>
      <c r="U99" s="232">
        <v>6.6975217479948945E-2</v>
      </c>
      <c r="V99" s="232">
        <v>6.7214896428562501E-2</v>
      </c>
      <c r="W99" s="232">
        <v>7.6386125801375354E-2</v>
      </c>
      <c r="DA99" s="71" t="s">
        <v>578</v>
      </c>
    </row>
    <row r="100" spans="1:105" ht="12" customHeight="1" x14ac:dyDescent="0.25">
      <c r="A100" s="59" t="s">
        <v>160</v>
      </c>
      <c r="B100" s="232">
        <v>0.19756924890427591</v>
      </c>
      <c r="C100" s="232">
        <v>0.20606166343212109</v>
      </c>
      <c r="D100" s="232">
        <v>0.29585857827716072</v>
      </c>
      <c r="E100" s="232">
        <v>0.27817508582127359</v>
      </c>
      <c r="F100" s="232">
        <v>0.32847610374606362</v>
      </c>
      <c r="G100" s="232">
        <v>9.1833219224564337E-3</v>
      </c>
      <c r="H100" s="232">
        <v>0.11841457109538921</v>
      </c>
      <c r="I100" s="232">
        <v>1.0333350397362559E-2</v>
      </c>
      <c r="J100" s="232">
        <v>0.12726373823392939</v>
      </c>
      <c r="K100" s="232">
        <v>9.8332535794626082E-3</v>
      </c>
      <c r="L100" s="232">
        <v>8.9991474391018875E-3</v>
      </c>
      <c r="M100" s="232">
        <v>8.912833074825063E-3</v>
      </c>
      <c r="N100" s="232">
        <v>8.2521319746757762E-2</v>
      </c>
      <c r="O100" s="232">
        <v>0.1013212105920612</v>
      </c>
      <c r="P100" s="232">
        <v>0.1084516171386279</v>
      </c>
      <c r="Q100" s="232">
        <v>0.1019799057730746</v>
      </c>
      <c r="R100" s="232">
        <v>8.3827613575340909E-2</v>
      </c>
      <c r="S100" s="232">
        <v>2.656524490730669E-2</v>
      </c>
      <c r="T100" s="232">
        <v>2.0463313976470839E-2</v>
      </c>
      <c r="U100" s="232">
        <v>3.1551160816416332E-2</v>
      </c>
      <c r="V100" s="232">
        <v>3.489171728526138E-2</v>
      </c>
      <c r="W100" s="232">
        <v>3.4697144703124072E-2</v>
      </c>
      <c r="DA100" s="71" t="s">
        <v>579</v>
      </c>
    </row>
    <row r="101" spans="1:105" ht="12" customHeight="1" x14ac:dyDescent="0.25">
      <c r="A101" s="59" t="s">
        <v>162</v>
      </c>
      <c r="B101" s="232">
        <v>0.37033042865389082</v>
      </c>
      <c r="C101" s="232">
        <v>0.36220287454147337</v>
      </c>
      <c r="D101" s="232">
        <v>0.24888809128015771</v>
      </c>
      <c r="E101" s="232">
        <v>9.3650061871289283E-2</v>
      </c>
      <c r="F101" s="232">
        <v>0.15321554529120021</v>
      </c>
      <c r="G101" s="232">
        <v>9.431519812252552E-2</v>
      </c>
      <c r="H101" s="232">
        <v>2.5298327417054081E-2</v>
      </c>
      <c r="I101" s="232">
        <v>0.15059815601537371</v>
      </c>
      <c r="J101" s="232">
        <v>0.1105146318125593</v>
      </c>
      <c r="K101" s="232">
        <v>0.101396977790059</v>
      </c>
      <c r="L101" s="232">
        <v>3.0595469534571231E-2</v>
      </c>
      <c r="M101" s="232">
        <v>9.2842011196094393E-2</v>
      </c>
      <c r="N101" s="232">
        <v>7.9924740376478065E-2</v>
      </c>
      <c r="O101" s="232">
        <v>6.6355673783228292E-2</v>
      </c>
      <c r="P101" s="232">
        <v>8.7656221996427724E-2</v>
      </c>
      <c r="Q101" s="232">
        <v>0.19482635215702759</v>
      </c>
      <c r="R101" s="232">
        <v>0.161240337053734</v>
      </c>
      <c r="S101" s="232">
        <v>0.67176779649079621</v>
      </c>
      <c r="T101" s="232">
        <v>0.84026937230482146</v>
      </c>
      <c r="U101" s="232">
        <v>0.88110297670697035</v>
      </c>
      <c r="V101" s="232">
        <v>0.83077722890568717</v>
      </c>
      <c r="W101" s="232">
        <v>0.99508281978232505</v>
      </c>
      <c r="DA101" s="71" t="s">
        <v>580</v>
      </c>
    </row>
    <row r="102" spans="1:105" ht="12" customHeight="1" x14ac:dyDescent="0.25">
      <c r="A102" s="60" t="s">
        <v>535</v>
      </c>
      <c r="B102" s="264">
        <v>1.855486377681502</v>
      </c>
      <c r="C102" s="264">
        <v>2.0521326045422481</v>
      </c>
      <c r="D102" s="264">
        <v>2.196456981181965</v>
      </c>
      <c r="E102" s="264">
        <v>1.85625837731564</v>
      </c>
      <c r="F102" s="264">
        <v>2.1943402924097009</v>
      </c>
      <c r="G102" s="264">
        <v>2.145039324173919</v>
      </c>
      <c r="H102" s="264">
        <v>2.225178142197743</v>
      </c>
      <c r="I102" s="264">
        <v>2.3382642797318289</v>
      </c>
      <c r="J102" s="264">
        <v>2.2537299807316891</v>
      </c>
      <c r="K102" s="264">
        <v>1.90743465443113</v>
      </c>
      <c r="L102" s="264">
        <v>1.5613019523688361</v>
      </c>
      <c r="M102" s="264">
        <v>1.9607441097107261</v>
      </c>
      <c r="N102" s="264">
        <v>2.1238264016383628</v>
      </c>
      <c r="O102" s="264">
        <v>2.132791632549901</v>
      </c>
      <c r="P102" s="264">
        <v>2.4643440587962342</v>
      </c>
      <c r="Q102" s="264">
        <v>1.046209468652419</v>
      </c>
      <c r="R102" s="264">
        <v>0.82917668380022413</v>
      </c>
      <c r="S102" s="264">
        <v>2.16650129563007</v>
      </c>
      <c r="T102" s="264">
        <v>2.5999461244168658</v>
      </c>
      <c r="U102" s="264">
        <v>2.6459941301608589</v>
      </c>
      <c r="V102" s="264">
        <v>2.562529259467778</v>
      </c>
      <c r="W102" s="264">
        <v>2.868268415558676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0.28373317102507811</v>
      </c>
      <c r="C105" s="231">
        <v>0.28928605653477091</v>
      </c>
      <c r="D105" s="231">
        <v>0.28377814313709471</v>
      </c>
      <c r="E105" s="231">
        <v>0.64831424900126278</v>
      </c>
      <c r="F105" s="231">
        <v>0.48328780104371177</v>
      </c>
      <c r="G105" s="231">
        <v>0.63124710114775828</v>
      </c>
      <c r="H105" s="231">
        <v>0.90737660985392055</v>
      </c>
      <c r="I105" s="231">
        <v>0.91078182305611877</v>
      </c>
      <c r="J105" s="231">
        <v>0.80520783082938807</v>
      </c>
      <c r="K105" s="231">
        <v>0.90113412864356324</v>
      </c>
      <c r="L105" s="231">
        <v>0.99978331639118279</v>
      </c>
      <c r="M105" s="231">
        <v>1.248422884234476</v>
      </c>
      <c r="N105" s="231">
        <v>1.537381947826622</v>
      </c>
      <c r="O105" s="231">
        <v>1.532695183953235</v>
      </c>
      <c r="P105" s="231">
        <v>0.91722652248801273</v>
      </c>
      <c r="Q105" s="231">
        <v>0.255079464970904</v>
      </c>
      <c r="R105" s="231">
        <v>0.1895090641759527</v>
      </c>
      <c r="S105" s="231">
        <v>0.16006598072334779</v>
      </c>
      <c r="T105" s="231">
        <v>0.16713923994051669</v>
      </c>
      <c r="U105" s="231">
        <v>0.17672658512645259</v>
      </c>
      <c r="V105" s="231">
        <v>0.18021406225657441</v>
      </c>
      <c r="W105" s="231">
        <v>0.198067825389735</v>
      </c>
      <c r="DA105" s="73" t="s">
        <v>584</v>
      </c>
    </row>
    <row r="106" spans="1:105" ht="12" customHeight="1" x14ac:dyDescent="0.25">
      <c r="A106" s="64" t="s">
        <v>160</v>
      </c>
      <c r="B106" s="231">
        <v>0.52726693425349891</v>
      </c>
      <c r="C106" s="231">
        <v>0.53857134470282653</v>
      </c>
      <c r="D106" s="231">
        <v>0.87518410540443392</v>
      </c>
      <c r="E106" s="231">
        <v>0.90293230197170793</v>
      </c>
      <c r="F106" s="231">
        <v>0.7927956857377465</v>
      </c>
      <c r="G106" s="231">
        <v>2.232705069552636E-2</v>
      </c>
      <c r="H106" s="231">
        <v>0.29772909857843682</v>
      </c>
      <c r="I106" s="231">
        <v>2.5887466293999271E-2</v>
      </c>
      <c r="J106" s="231">
        <v>0.26581736231202718</v>
      </c>
      <c r="K106" s="231">
        <v>2.505854895485525E-2</v>
      </c>
      <c r="L106" s="231">
        <v>2.8114134658372609E-2</v>
      </c>
      <c r="M106" s="231">
        <v>2.5776369068355301E-2</v>
      </c>
      <c r="N106" s="231">
        <v>0.24885713159338069</v>
      </c>
      <c r="O106" s="231">
        <v>0.30426889197492929</v>
      </c>
      <c r="P106" s="231">
        <v>0.22778432092455941</v>
      </c>
      <c r="Q106" s="231">
        <v>0.25548635346066562</v>
      </c>
      <c r="R106" s="231">
        <v>0.19047751946663791</v>
      </c>
      <c r="S106" s="231">
        <v>7.3190015776603917E-2</v>
      </c>
      <c r="T106" s="231">
        <v>5.1404938027051428E-2</v>
      </c>
      <c r="U106" s="231">
        <v>8.3253614062994502E-2</v>
      </c>
      <c r="V106" s="231">
        <v>9.355036524928502E-2</v>
      </c>
      <c r="W106" s="231">
        <v>8.9969060827234715E-2</v>
      </c>
      <c r="DA106" s="73" t="s">
        <v>585</v>
      </c>
    </row>
    <row r="107" spans="1:105" ht="12" customHeight="1" x14ac:dyDescent="0.25">
      <c r="A107" s="64" t="s">
        <v>70</v>
      </c>
      <c r="B107" s="231">
        <v>5.4009827803343007E-2</v>
      </c>
      <c r="C107" s="231">
        <v>0.27657487268477621</v>
      </c>
      <c r="D107" s="231">
        <v>0.30022297974049877</v>
      </c>
      <c r="E107" s="231">
        <v>0</v>
      </c>
      <c r="F107" s="231">
        <v>0.54743059258501936</v>
      </c>
      <c r="G107" s="231">
        <v>1.261128513075503</v>
      </c>
      <c r="H107" s="231">
        <v>0.78827926303038376</v>
      </c>
      <c r="I107" s="231">
        <v>0.87994327501839664</v>
      </c>
      <c r="J107" s="231">
        <v>0.78368576682722324</v>
      </c>
      <c r="K107" s="231">
        <v>0.57847920977495981</v>
      </c>
      <c r="L107" s="231">
        <v>0.31735722477367001</v>
      </c>
      <c r="M107" s="231">
        <v>0.2975766954310799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2.1496130706124441E-3</v>
      </c>
      <c r="C108" s="231">
        <v>1.031814274089108E-3</v>
      </c>
      <c r="D108" s="231">
        <v>1.03181427363582E-3</v>
      </c>
      <c r="E108" s="231">
        <v>1.031814273704108E-3</v>
      </c>
      <c r="F108" s="231">
        <v>1.031814274039205E-3</v>
      </c>
      <c r="G108" s="231">
        <v>1.0318142740497779E-3</v>
      </c>
      <c r="H108" s="231">
        <v>1.031814273531482E-3</v>
      </c>
      <c r="I108" s="231">
        <v>1.0318142735139121E-3</v>
      </c>
      <c r="J108" s="231">
        <v>1.031814273559022E-3</v>
      </c>
      <c r="K108" s="231">
        <v>1.0318142741410851E-3</v>
      </c>
      <c r="L108" s="231">
        <v>1.0318142737902769E-3</v>
      </c>
      <c r="M108" s="231">
        <v>1.0318142742165299E-3</v>
      </c>
      <c r="N108" s="231">
        <v>1.0318142738250499E-3</v>
      </c>
      <c r="O108" s="231">
        <v>1.031814273806332E-3</v>
      </c>
      <c r="P108" s="231">
        <v>1.0406381263471911</v>
      </c>
      <c r="Q108" s="231">
        <v>1.0046334383914161E-3</v>
      </c>
      <c r="R108" s="231">
        <v>8.8489381045589552E-4</v>
      </c>
      <c r="S108" s="231">
        <v>0</v>
      </c>
      <c r="T108" s="231">
        <v>0.2101625416505255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0.98832683152896927</v>
      </c>
      <c r="C109" s="231">
        <v>0.94666851634578497</v>
      </c>
      <c r="D109" s="231">
        <v>0.73623993862630244</v>
      </c>
      <c r="E109" s="231">
        <v>0.30398001206896491</v>
      </c>
      <c r="F109" s="231">
        <v>0.36979439876918418</v>
      </c>
      <c r="G109" s="231">
        <v>0.2293048449810815</v>
      </c>
      <c r="H109" s="231">
        <v>6.3607444149370793E-2</v>
      </c>
      <c r="I109" s="231">
        <v>0.37728370159415969</v>
      </c>
      <c r="J109" s="231">
        <v>0.23083329417292989</v>
      </c>
      <c r="K109" s="231">
        <v>0.25839475320084482</v>
      </c>
      <c r="L109" s="231">
        <v>9.5582960080595941E-2</v>
      </c>
      <c r="M109" s="231">
        <v>0.26850384446203429</v>
      </c>
      <c r="N109" s="231">
        <v>0.24102670309289909</v>
      </c>
      <c r="O109" s="231">
        <v>0.1992669374980276</v>
      </c>
      <c r="P109" s="231">
        <v>0.18410710258701199</v>
      </c>
      <c r="Q109" s="231">
        <v>0.48809100080365581</v>
      </c>
      <c r="R109" s="231">
        <v>0.36637878772913601</v>
      </c>
      <c r="S109" s="231">
        <v>1.850790225911024</v>
      </c>
      <c r="T109" s="231">
        <v>2.1108015573149168</v>
      </c>
      <c r="U109" s="231">
        <v>2.3249543051471679</v>
      </c>
      <c r="V109" s="231">
        <v>2.2274487830309639</v>
      </c>
      <c r="W109" s="231">
        <v>2.580231529341706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0.16715391231210011</v>
      </c>
      <c r="I111" s="231">
        <v>0.14333619949564089</v>
      </c>
      <c r="J111" s="231">
        <v>0.16715391231656171</v>
      </c>
      <c r="K111" s="231">
        <v>0.14333619958276569</v>
      </c>
      <c r="L111" s="231">
        <v>0.1194325021912247</v>
      </c>
      <c r="M111" s="231">
        <v>0.1194325022405634</v>
      </c>
      <c r="N111" s="231">
        <v>9.5528804851635951E-2</v>
      </c>
      <c r="O111" s="231">
        <v>9.5528804849902962E-2</v>
      </c>
      <c r="P111" s="231">
        <v>9.45879864494584E-2</v>
      </c>
      <c r="Q111" s="231">
        <v>4.6548015978802308E-2</v>
      </c>
      <c r="R111" s="231">
        <v>8.1926418618041702E-2</v>
      </c>
      <c r="S111" s="231">
        <v>8.2455073219094344E-2</v>
      </c>
      <c r="T111" s="231">
        <v>6.0437847483855077E-2</v>
      </c>
      <c r="U111" s="231">
        <v>6.1059625824243603E-2</v>
      </c>
      <c r="V111" s="231">
        <v>6.1316048930954332E-2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0.67639384051989782</v>
      </c>
      <c r="C113" s="265">
        <v>0.81821091386237177</v>
      </c>
      <c r="D113" s="265">
        <v>0.99055845931441233</v>
      </c>
      <c r="E113" s="265">
        <v>0.81657521804741173</v>
      </c>
      <c r="F113" s="265">
        <v>0.91028812095238465</v>
      </c>
      <c r="G113" s="265">
        <v>1.222191136966847</v>
      </c>
      <c r="H113" s="265">
        <v>1.08837707030197</v>
      </c>
      <c r="I113" s="265">
        <v>1.15824586078013</v>
      </c>
      <c r="J113" s="265">
        <v>0.94890348274092706</v>
      </c>
      <c r="K113" s="265">
        <v>0.89928264087698617</v>
      </c>
      <c r="L113" s="265">
        <v>0.78541796536869468</v>
      </c>
      <c r="M113" s="265">
        <v>0.89014854252883446</v>
      </c>
      <c r="N113" s="265">
        <v>0.87514212674591707</v>
      </c>
      <c r="O113" s="265">
        <v>0.8749774719053024</v>
      </c>
      <c r="P113" s="265">
        <v>0.78762838004537572</v>
      </c>
      <c r="Q113" s="265">
        <v>0.34321157626416943</v>
      </c>
      <c r="R113" s="265">
        <v>0.23769169393203141</v>
      </c>
      <c r="S113" s="265">
        <v>0.80209824925588358</v>
      </c>
      <c r="T113" s="265">
        <v>0.87471830100731451</v>
      </c>
      <c r="U113" s="265">
        <v>0.92127808902831287</v>
      </c>
      <c r="V113" s="265">
        <v>0.9117718354117651</v>
      </c>
      <c r="W113" s="265">
        <v>0.96568217084388142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0.27068303053476761</v>
      </c>
      <c r="Q115" s="225">
        <v>0.37784429458033308</v>
      </c>
      <c r="R115" s="225">
        <v>1.7748377927004271</v>
      </c>
      <c r="S115" s="225">
        <v>1.25450190279046</v>
      </c>
      <c r="T115" s="225">
        <v>2.277545573878673</v>
      </c>
      <c r="U115" s="225">
        <v>2.007498406731425</v>
      </c>
      <c r="V115" s="225">
        <v>1.794592303475643</v>
      </c>
      <c r="W115" s="225">
        <v>2.330160394590763</v>
      </c>
      <c r="DA115" s="89" t="s">
        <v>593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4.338984840267906E-4</v>
      </c>
      <c r="Q116" s="261">
        <v>6.0567545102100414E-4</v>
      </c>
      <c r="R116" s="261">
        <v>2.8450229262508829E-3</v>
      </c>
      <c r="S116" s="261">
        <v>2.0109368242243989E-3</v>
      </c>
      <c r="T116" s="261">
        <v>3.6508515874275329E-3</v>
      </c>
      <c r="U116" s="261">
        <v>3.21797237743068E-3</v>
      </c>
      <c r="V116" s="261">
        <v>2.8766889388002078E-3</v>
      </c>
      <c r="W116" s="261">
        <v>3.7351918983926022E-3</v>
      </c>
      <c r="DA116" s="67" t="s">
        <v>594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2.1657647234696699E-4</v>
      </c>
      <c r="Q117" s="226">
        <v>3.0231737929093132E-4</v>
      </c>
      <c r="R117" s="226">
        <v>1.4200672548918549E-3</v>
      </c>
      <c r="S117" s="226">
        <v>1.0037407816254141E-3</v>
      </c>
      <c r="T117" s="226">
        <v>1.822289284187865E-3</v>
      </c>
      <c r="U117" s="226">
        <v>1.6062215731799791E-3</v>
      </c>
      <c r="V117" s="226">
        <v>1.4358730563493311E-3</v>
      </c>
      <c r="W117" s="226">
        <v>1.8643869814555349E-3</v>
      </c>
      <c r="DA117" s="174" t="s">
        <v>595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5.5055072166280148E-3</v>
      </c>
      <c r="Q118" s="226">
        <v>7.6850938394259962E-3</v>
      </c>
      <c r="R118" s="226">
        <v>3.6098983583863549E-2</v>
      </c>
      <c r="S118" s="226">
        <v>2.5515708409958111E-2</v>
      </c>
      <c r="T118" s="226">
        <v>4.6323715111618341E-2</v>
      </c>
      <c r="U118" s="226">
        <v>4.0831140921341262E-2</v>
      </c>
      <c r="V118" s="226">
        <v>3.6500776784416378E-2</v>
      </c>
      <c r="W118" s="226">
        <v>4.7393864484719578E-2</v>
      </c>
      <c r="DA118" s="174" t="s">
        <v>596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1.446328280089302E-4</v>
      </c>
      <c r="Q119" s="226">
        <v>2.0189181700700149E-4</v>
      </c>
      <c r="R119" s="226">
        <v>9.4834097541696106E-4</v>
      </c>
      <c r="S119" s="226">
        <v>6.7031227474146661E-4</v>
      </c>
      <c r="T119" s="226">
        <v>1.2169505291425109E-3</v>
      </c>
      <c r="U119" s="226">
        <v>1.0726574591435601E-3</v>
      </c>
      <c r="V119" s="226">
        <v>9.5889631293340314E-4</v>
      </c>
      <c r="W119" s="226">
        <v>1.245063966130868E-3</v>
      </c>
      <c r="DA119" s="174" t="s">
        <v>597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7.2773280791701284E-4</v>
      </c>
      <c r="Q120" s="262">
        <v>1.018767935680611E-3</v>
      </c>
      <c r="R120" s="262">
        <v>4.7620411640619167E-3</v>
      </c>
      <c r="S120" s="262">
        <v>3.369507767588415E-3</v>
      </c>
      <c r="T120" s="262">
        <v>6.0971478734626328E-3</v>
      </c>
      <c r="U120" s="262">
        <v>5.3892512763379164E-3</v>
      </c>
      <c r="V120" s="262">
        <v>4.8191971446312409E-3</v>
      </c>
      <c r="W120" s="262">
        <v>6.2576745318233583E-3</v>
      </c>
      <c r="DA120" s="68" t="s">
        <v>598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8.022862056373952E-5</v>
      </c>
      <c r="Q121" s="228">
        <v>1.6232962979247599E-4</v>
      </c>
      <c r="R121" s="228">
        <v>8.2689294979029835E-4</v>
      </c>
      <c r="S121" s="228">
        <v>5.9657379595198517E-5</v>
      </c>
      <c r="T121" s="228">
        <v>7.1893618551895411E-5</v>
      </c>
      <c r="U121" s="228">
        <v>9.2717239622061397E-5</v>
      </c>
      <c r="V121" s="228">
        <v>9.4602344029032367E-5</v>
      </c>
      <c r="W121" s="228">
        <v>1.088085987158534E-4</v>
      </c>
      <c r="DA121" s="69" t="s">
        <v>599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6.4844932331557597E-5</v>
      </c>
      <c r="Q122" s="228">
        <v>3.1012079663853741E-4</v>
      </c>
      <c r="R122" s="228">
        <v>1.590508094468342E-3</v>
      </c>
      <c r="S122" s="228">
        <v>1.5085841133750939E-3</v>
      </c>
      <c r="T122" s="228">
        <v>2.9521125367466942E-3</v>
      </c>
      <c r="U122" s="228">
        <v>2.589237090146807E-3</v>
      </c>
      <c r="V122" s="228">
        <v>2.2524965618020958E-3</v>
      </c>
      <c r="W122" s="228">
        <v>3.1205324862649628E-3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5.8265925502171579E-4</v>
      </c>
      <c r="Q125" s="228">
        <v>5.4631750924959762E-4</v>
      </c>
      <c r="R125" s="228">
        <v>2.3446401198032769E-3</v>
      </c>
      <c r="S125" s="228">
        <v>1.801266274618124E-3</v>
      </c>
      <c r="T125" s="228">
        <v>3.0731417181640431E-3</v>
      </c>
      <c r="U125" s="228">
        <v>2.7072969465690481E-3</v>
      </c>
      <c r="V125" s="228">
        <v>2.4720982388001132E-3</v>
      </c>
      <c r="W125" s="228">
        <v>3.0283334468425419E-3</v>
      </c>
      <c r="DA125" s="69" t="s">
        <v>603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0.15215439228463101</v>
      </c>
      <c r="Q126" s="296">
        <v>0.216149350496151</v>
      </c>
      <c r="R126" s="296">
        <v>1.0123306063957189</v>
      </c>
      <c r="S126" s="296">
        <v>0.71844878313248328</v>
      </c>
      <c r="T126" s="296">
        <v>1.300609951269905</v>
      </c>
      <c r="U126" s="296">
        <v>1.1495714452997059</v>
      </c>
      <c r="V126" s="296">
        <v>1.027809353556207</v>
      </c>
      <c r="W126" s="296">
        <v>1.3348900289821379</v>
      </c>
      <c r="DA126" s="70" t="s">
        <v>605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6.7785492566219421E-2</v>
      </c>
      <c r="Q127" s="264">
        <v>0.1161474273575237</v>
      </c>
      <c r="R127" s="264">
        <v>0.58732331004332894</v>
      </c>
      <c r="S127" s="264">
        <v>0.34869858180238278</v>
      </c>
      <c r="T127" s="264">
        <v>0.66926908962575671</v>
      </c>
      <c r="U127" s="264">
        <v>0.59242965091489963</v>
      </c>
      <c r="V127" s="264">
        <v>0.51978629434470158</v>
      </c>
      <c r="W127" s="264">
        <v>0.71270184792209701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4.6778882046386819E-2</v>
      </c>
      <c r="Q129" s="232">
        <v>2.9666671330389961E-2</v>
      </c>
      <c r="R129" s="232">
        <v>0.14912681526270841</v>
      </c>
      <c r="S129" s="232">
        <v>2.678193020520838E-2</v>
      </c>
      <c r="T129" s="232">
        <v>4.8022552110395453E-2</v>
      </c>
      <c r="U129" s="232">
        <v>4.0503180625350431E-2</v>
      </c>
      <c r="V129" s="232">
        <v>3.7450945490986591E-2</v>
      </c>
      <c r="W129" s="232">
        <v>4.9215514281525097E-2</v>
      </c>
      <c r="DA129" s="71" t="s">
        <v>609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1.1617082170326729E-2</v>
      </c>
      <c r="Q130" s="232">
        <v>2.9713993944522211E-2</v>
      </c>
      <c r="R130" s="232">
        <v>0.1498889036295746</v>
      </c>
      <c r="S130" s="232">
        <v>1.224601183455086E-2</v>
      </c>
      <c r="T130" s="232">
        <v>1.4769699299902741E-2</v>
      </c>
      <c r="U130" s="232">
        <v>1.908052580597255E-2</v>
      </c>
      <c r="V130" s="232">
        <v>1.9441044642924621E-2</v>
      </c>
      <c r="W130" s="232">
        <v>2.2355340092847051E-2</v>
      </c>
      <c r="DA130" s="71" t="s">
        <v>610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9.3895283495058646E-3</v>
      </c>
      <c r="Q132" s="232">
        <v>5.6766762082611562E-2</v>
      </c>
      <c r="R132" s="232">
        <v>0.28830759115104598</v>
      </c>
      <c r="S132" s="232">
        <v>0.3096706397626236</v>
      </c>
      <c r="T132" s="232">
        <v>0.6064768382154585</v>
      </c>
      <c r="U132" s="232">
        <v>0.53284594448357669</v>
      </c>
      <c r="V132" s="232">
        <v>0.46289430421079042</v>
      </c>
      <c r="W132" s="232">
        <v>0.64113099354772485</v>
      </c>
      <c r="DA132" s="71" t="s">
        <v>612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8.4368899718411577E-2</v>
      </c>
      <c r="Q133" s="264">
        <v>0.1000019231386272</v>
      </c>
      <c r="R133" s="264">
        <v>0.42500729635239037</v>
      </c>
      <c r="S133" s="264">
        <v>0.36975020133010039</v>
      </c>
      <c r="T133" s="264">
        <v>0.6313408616441486</v>
      </c>
      <c r="U133" s="264">
        <v>0.55714179438480682</v>
      </c>
      <c r="V133" s="264">
        <v>0.50802305921150548</v>
      </c>
      <c r="W133" s="264">
        <v>0.62218818106004103</v>
      </c>
      <c r="DA133" s="72" t="s">
        <v>614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7.7966162554695045E-2</v>
      </c>
      <c r="Q134" s="296">
        <v>0.1107581262941754</v>
      </c>
      <c r="R134" s="296">
        <v>0.5187331856295947</v>
      </c>
      <c r="S134" s="296">
        <v>0.36814378981675999</v>
      </c>
      <c r="T134" s="296">
        <v>0.66645178859687904</v>
      </c>
      <c r="U134" s="296">
        <v>0.58905742270527861</v>
      </c>
      <c r="V134" s="296">
        <v>0.52666472476650017</v>
      </c>
      <c r="W134" s="296">
        <v>0.68401740777598086</v>
      </c>
      <c r="DA134" s="70" t="s">
        <v>616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3.4734289644307338E-2</v>
      </c>
      <c r="Q135" s="264">
        <v>5.9515660808045087E-2</v>
      </c>
      <c r="R135" s="264">
        <v>0.30095315669454448</v>
      </c>
      <c r="S135" s="264">
        <v>0.17867831419903291</v>
      </c>
      <c r="T135" s="264">
        <v>0.34294338698407217</v>
      </c>
      <c r="U135" s="264">
        <v>0.30356972133309812</v>
      </c>
      <c r="V135" s="264">
        <v>0.26634619027475193</v>
      </c>
      <c r="W135" s="264">
        <v>0.36519897515793592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2.3970191507405449E-2</v>
      </c>
      <c r="Q136" s="299">
        <v>1.5201641468719719E-2</v>
      </c>
      <c r="R136" s="299">
        <v>7.6414787279267496E-2</v>
      </c>
      <c r="S136" s="299">
        <v>1.3723457420812751E-2</v>
      </c>
      <c r="T136" s="299">
        <v>2.460746645503575E-2</v>
      </c>
      <c r="U136" s="299">
        <v>2.0754429216285081E-2</v>
      </c>
      <c r="V136" s="299">
        <v>1.919041875909239E-2</v>
      </c>
      <c r="W136" s="299">
        <v>2.5218757927857011E-2</v>
      </c>
      <c r="DA136" s="71" t="s">
        <v>619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5.9527648417050123E-3</v>
      </c>
      <c r="Q137" s="299">
        <v>1.522589027659539E-2</v>
      </c>
      <c r="R137" s="299">
        <v>7.6805292637673356E-2</v>
      </c>
      <c r="S137" s="299">
        <v>6.2750377100730774E-3</v>
      </c>
      <c r="T137" s="299">
        <v>7.5682125189395471E-3</v>
      </c>
      <c r="U137" s="299">
        <v>9.7771438226681717E-3</v>
      </c>
      <c r="V137" s="299">
        <v>9.9618790105505811E-3</v>
      </c>
      <c r="W137" s="299">
        <v>1.1455207131871009E-2</v>
      </c>
      <c r="DA137" s="71" t="s">
        <v>620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4.8113332951968766E-3</v>
      </c>
      <c r="Q139" s="299">
        <v>2.9088129062729982E-2</v>
      </c>
      <c r="R139" s="299">
        <v>0.14773307677760361</v>
      </c>
      <c r="S139" s="299">
        <v>0.1586798190681471</v>
      </c>
      <c r="T139" s="299">
        <v>0.31076770801009701</v>
      </c>
      <c r="U139" s="299">
        <v>0.2730381482941448</v>
      </c>
      <c r="V139" s="299">
        <v>0.237193892505109</v>
      </c>
      <c r="W139" s="299">
        <v>0.32852501009820778</v>
      </c>
      <c r="DA139" s="71" t="s">
        <v>622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4.32318729103877E-2</v>
      </c>
      <c r="Q140" s="264">
        <v>5.124246548613029E-2</v>
      </c>
      <c r="R140" s="264">
        <v>0.2177800289350503</v>
      </c>
      <c r="S140" s="264">
        <v>0.189465475617727</v>
      </c>
      <c r="T140" s="264">
        <v>0.32350840161280681</v>
      </c>
      <c r="U140" s="264">
        <v>0.28548770137218049</v>
      </c>
      <c r="V140" s="264">
        <v>0.26031853449174819</v>
      </c>
      <c r="W140" s="264">
        <v>0.31881843261804499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3.3534127886513825E-2</v>
      </c>
      <c r="Q141" s="263">
        <f t="shared" si="2"/>
        <v>4.1123071367581254E-2</v>
      </c>
      <c r="R141" s="263">
        <f t="shared" si="2"/>
        <v>0.19769954477062768</v>
      </c>
      <c r="S141" s="263">
        <f t="shared" si="2"/>
        <v>0.13533912378307936</v>
      </c>
      <c r="T141" s="263">
        <f t="shared" si="2"/>
        <v>0.25137287962604948</v>
      </c>
      <c r="U141" s="263">
        <f t="shared" si="2"/>
        <v>0.2167522951190072</v>
      </c>
      <c r="V141" s="263">
        <f t="shared" si="2"/>
        <v>0.19352679291580477</v>
      </c>
      <c r="W141" s="263">
        <f t="shared" si="2"/>
        <v>0.25075677597012175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4.0195919308849771E-3</v>
      </c>
      <c r="Q142" s="264">
        <v>6.8873920381012539E-3</v>
      </c>
      <c r="R142" s="264">
        <v>3.4827511735856513E-2</v>
      </c>
      <c r="S142" s="264">
        <v>2.0677374356388271E-2</v>
      </c>
      <c r="T142" s="264">
        <v>3.9686790350050058E-2</v>
      </c>
      <c r="U142" s="264">
        <v>3.5130311137124608E-2</v>
      </c>
      <c r="V142" s="264">
        <v>3.0822654161456568E-2</v>
      </c>
      <c r="W142" s="264">
        <v>4.2262296674113409E-2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2.7739271294044041E-3</v>
      </c>
      <c r="Q143" s="232">
        <v>1.759195193268814E-3</v>
      </c>
      <c r="R143" s="232">
        <v>8.8430270344790514E-3</v>
      </c>
      <c r="S143" s="232">
        <v>1.588133780118436E-3</v>
      </c>
      <c r="T143" s="232">
        <v>2.8476751537193229E-3</v>
      </c>
      <c r="U143" s="232">
        <v>2.4017861618072702E-3</v>
      </c>
      <c r="V143" s="232">
        <v>2.220792570807437E-3</v>
      </c>
      <c r="W143" s="232">
        <v>2.9184162656503069E-3</v>
      </c>
      <c r="DA143" s="71" t="s">
        <v>628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6.8887792925095273E-4</v>
      </c>
      <c r="Q144" s="232">
        <v>1.7620013630068091E-3</v>
      </c>
      <c r="R144" s="232">
        <v>8.8882178877738704E-3</v>
      </c>
      <c r="S144" s="232">
        <v>7.2617264391190836E-4</v>
      </c>
      <c r="T144" s="232">
        <v>8.7582404257798973E-4</v>
      </c>
      <c r="U144" s="232">
        <v>1.1314504721169629E-3</v>
      </c>
      <c r="V144" s="232">
        <v>1.1528287722971809E-3</v>
      </c>
      <c r="W144" s="232">
        <v>1.325642718633551E-3</v>
      </c>
      <c r="DA144" s="71" t="s">
        <v>629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5.5678687222962065E-4</v>
      </c>
      <c r="Q145" s="232">
        <v>3.3661954818256308E-3</v>
      </c>
      <c r="R145" s="232">
        <v>1.7096266813603579E-2</v>
      </c>
      <c r="S145" s="232">
        <v>1.8363067932357931E-2</v>
      </c>
      <c r="T145" s="232">
        <v>3.5963291153752748E-2</v>
      </c>
      <c r="U145" s="232">
        <v>3.159707450320038E-2</v>
      </c>
      <c r="V145" s="232">
        <v>2.744903281835195E-2</v>
      </c>
      <c r="W145" s="232">
        <v>3.8018237689829551E-2</v>
      </c>
      <c r="DA145" s="71" t="s">
        <v>630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2.4511569455171869E-2</v>
      </c>
      <c r="Q146" s="264">
        <v>2.8305694784065281E-2</v>
      </c>
      <c r="R146" s="264">
        <v>0.1376696507209387</v>
      </c>
      <c r="S146" s="264">
        <v>9.273604129293872E-2</v>
      </c>
      <c r="T146" s="264">
        <v>0.17424839373039741</v>
      </c>
      <c r="U146" s="264">
        <v>0.1485841970412595</v>
      </c>
      <c r="V146" s="264">
        <v>0.13257902920358111</v>
      </c>
      <c r="W146" s="264">
        <v>0.17159952585685201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9.1231829142692303E-3</v>
      </c>
      <c r="Q149" s="231">
        <v>6.9012962484932723E-3</v>
      </c>
      <c r="R149" s="231">
        <v>3.1464520389047998E-2</v>
      </c>
      <c r="S149" s="231">
        <v>6.8515469747910587E-3</v>
      </c>
      <c r="T149" s="231">
        <v>1.120167214829753E-2</v>
      </c>
      <c r="U149" s="231">
        <v>9.9239743004499361E-3</v>
      </c>
      <c r="V149" s="231">
        <v>9.3238371169946013E-3</v>
      </c>
      <c r="W149" s="231">
        <v>1.1849778333160669E-2</v>
      </c>
      <c r="DA149" s="73" t="s">
        <v>635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2.2656540929064969E-3</v>
      </c>
      <c r="Q150" s="231">
        <v>6.9123048101125614E-3</v>
      </c>
      <c r="R150" s="231">
        <v>3.1625314709742627E-2</v>
      </c>
      <c r="S150" s="231">
        <v>3.1328632662165358E-3</v>
      </c>
      <c r="T150" s="231">
        <v>3.4451590349908971E-3</v>
      </c>
      <c r="U150" s="231">
        <v>4.6750562502498542E-3</v>
      </c>
      <c r="V150" s="231">
        <v>4.840068288221859E-3</v>
      </c>
      <c r="W150" s="231">
        <v>5.3825674389447404E-3</v>
      </c>
      <c r="DA150" s="73" t="s">
        <v>636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1.0350694993506269E-2</v>
      </c>
      <c r="Q152" s="231">
        <v>2.7180835510504269E-5</v>
      </c>
      <c r="R152" s="231">
        <v>1.469204624185198E-4</v>
      </c>
      <c r="S152" s="231">
        <v>0</v>
      </c>
      <c r="T152" s="231">
        <v>1.408509390290358E-2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1.831219149835903E-3</v>
      </c>
      <c r="Q153" s="231">
        <v>1.3205534177962251E-2</v>
      </c>
      <c r="R153" s="231">
        <v>6.0830509014148257E-2</v>
      </c>
      <c r="S153" s="231">
        <v>7.9222181477965184E-2</v>
      </c>
      <c r="T153" s="231">
        <v>0.1414659240018826</v>
      </c>
      <c r="U153" s="231">
        <v>0.13055640020142831</v>
      </c>
      <c r="V153" s="231">
        <v>0.1152427806097629</v>
      </c>
      <c r="W153" s="231">
        <v>0.15436718008474651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9.4081830465396954E-4</v>
      </c>
      <c r="Q155" s="231">
        <v>1.259378711986699E-3</v>
      </c>
      <c r="R155" s="231">
        <v>1.36023861455813E-2</v>
      </c>
      <c r="S155" s="231">
        <v>3.529449573965946E-3</v>
      </c>
      <c r="T155" s="231">
        <v>4.050544642322732E-3</v>
      </c>
      <c r="U155" s="231">
        <v>3.428766289131351E-3</v>
      </c>
      <c r="V155" s="231">
        <v>3.1723431886017152E-3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5.0029665004569764E-3</v>
      </c>
      <c r="Q157" s="265">
        <v>5.9299845454147222E-3</v>
      </c>
      <c r="R157" s="265">
        <v>2.5202382313832448E-2</v>
      </c>
      <c r="S157" s="265">
        <v>2.1925708133752358E-2</v>
      </c>
      <c r="T157" s="265">
        <v>3.743769554560198E-2</v>
      </c>
      <c r="U157" s="265">
        <v>3.3037786940623093E-2</v>
      </c>
      <c r="V157" s="265">
        <v>3.0125109550767089E-2</v>
      </c>
      <c r="W157" s="265">
        <v>3.6894953439156331E-2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0.99999999999999978</v>
      </c>
      <c r="D187" s="234">
        <f t="shared" si="25"/>
        <v>1</v>
      </c>
      <c r="E187" s="234">
        <f t="shared" si="25"/>
        <v>0.99999999999999978</v>
      </c>
      <c r="F187" s="234">
        <f t="shared" si="25"/>
        <v>1</v>
      </c>
      <c r="G187" s="234">
        <f t="shared" si="25"/>
        <v>0.99999999999999978</v>
      </c>
      <c r="H187" s="234">
        <f t="shared" si="25"/>
        <v>1.0000000000000002</v>
      </c>
      <c r="I187" s="234">
        <f t="shared" si="25"/>
        <v>1.0000000000000002</v>
      </c>
      <c r="J187" s="234">
        <f t="shared" si="25"/>
        <v>1.0000000000000002</v>
      </c>
      <c r="K187" s="234">
        <f t="shared" si="25"/>
        <v>1.0000000000000002</v>
      </c>
      <c r="L187" s="234">
        <f t="shared" si="25"/>
        <v>1.0000000000000002</v>
      </c>
      <c r="M187" s="234">
        <f t="shared" si="25"/>
        <v>1</v>
      </c>
      <c r="N187" s="234">
        <f t="shared" si="25"/>
        <v>0.99999999999999978</v>
      </c>
      <c r="O187" s="234">
        <f t="shared" si="25"/>
        <v>1.0000000000000002</v>
      </c>
      <c r="P187" s="234">
        <f t="shared" si="25"/>
        <v>0.99999999999999989</v>
      </c>
      <c r="Q187" s="234">
        <f t="shared" si="25"/>
        <v>1</v>
      </c>
      <c r="R187" s="234">
        <f t="shared" si="25"/>
        <v>1</v>
      </c>
      <c r="S187" s="234">
        <f t="shared" si="25"/>
        <v>0.99999999999999989</v>
      </c>
      <c r="T187" s="234">
        <f t="shared" si="25"/>
        <v>0.99999999999999989</v>
      </c>
      <c r="U187" s="234">
        <f t="shared" si="25"/>
        <v>1.0000000000000002</v>
      </c>
      <c r="V187" s="234">
        <f t="shared" si="25"/>
        <v>0.99999999999999989</v>
      </c>
      <c r="W187" s="234">
        <f t="shared" si="25"/>
        <v>0.99999999999999989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1.8353981423596944E-3</v>
      </c>
      <c r="C188" s="301">
        <f t="shared" si="26"/>
        <v>1.8314362639346353E-3</v>
      </c>
      <c r="D188" s="301">
        <f t="shared" si="26"/>
        <v>1.8397725502475504E-3</v>
      </c>
      <c r="E188" s="301">
        <f t="shared" si="26"/>
        <v>1.8489195201619078E-3</v>
      </c>
      <c r="F188" s="301">
        <f t="shared" si="26"/>
        <v>1.8218618759790848E-3</v>
      </c>
      <c r="G188" s="301">
        <f t="shared" si="26"/>
        <v>1.8080829712021063E-3</v>
      </c>
      <c r="H188" s="301">
        <f t="shared" si="26"/>
        <v>1.8088549821422089E-3</v>
      </c>
      <c r="I188" s="301">
        <f t="shared" si="26"/>
        <v>1.8099562949823469E-3</v>
      </c>
      <c r="J188" s="301">
        <f t="shared" si="26"/>
        <v>1.7952744555037705E-3</v>
      </c>
      <c r="K188" s="301">
        <f t="shared" si="26"/>
        <v>1.8116277328136809E-3</v>
      </c>
      <c r="L188" s="301">
        <f t="shared" si="26"/>
        <v>1.827552949797852E-3</v>
      </c>
      <c r="M188" s="301">
        <f t="shared" si="26"/>
        <v>1.8272500986510015E-3</v>
      </c>
      <c r="N188" s="301">
        <f t="shared" si="26"/>
        <v>1.8367970401386349E-3</v>
      </c>
      <c r="O188" s="301">
        <f t="shared" si="26"/>
        <v>1.8365749533730156E-3</v>
      </c>
      <c r="P188" s="301">
        <f t="shared" si="26"/>
        <v>1.7348601998374113E-3</v>
      </c>
      <c r="Q188" s="301">
        <f t="shared" si="26"/>
        <v>1.8208110781729038E-3</v>
      </c>
      <c r="R188" s="301">
        <f t="shared" si="26"/>
        <v>1.7907679178943753E-3</v>
      </c>
      <c r="S188" s="301">
        <f t="shared" si="26"/>
        <v>1.8279485449242529E-3</v>
      </c>
      <c r="T188" s="301">
        <f t="shared" si="26"/>
        <v>1.8087680290925509E-3</v>
      </c>
      <c r="U188" s="301">
        <f t="shared" si="26"/>
        <v>1.825146581134242E-3</v>
      </c>
      <c r="V188" s="301">
        <f t="shared" si="26"/>
        <v>1.8268005897985765E-3</v>
      </c>
      <c r="W188" s="301">
        <f t="shared" si="26"/>
        <v>1.8262732328042305E-3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9.5471687820208602E-4</v>
      </c>
      <c r="C189" s="235">
        <f t="shared" si="27"/>
        <v>9.5265603259344505E-4</v>
      </c>
      <c r="D189" s="235">
        <f t="shared" si="27"/>
        <v>9.5699230877286485E-4</v>
      </c>
      <c r="E189" s="235">
        <f t="shared" si="27"/>
        <v>9.6175027728122135E-4</v>
      </c>
      <c r="F189" s="235">
        <f t="shared" si="27"/>
        <v>9.476757345487566E-4</v>
      </c>
      <c r="G189" s="235">
        <f t="shared" si="27"/>
        <v>9.4050837796812517E-4</v>
      </c>
      <c r="H189" s="235">
        <f t="shared" si="27"/>
        <v>9.4090995398461003E-4</v>
      </c>
      <c r="I189" s="235">
        <f t="shared" si="27"/>
        <v>9.4148282258047151E-4</v>
      </c>
      <c r="J189" s="235">
        <f t="shared" si="27"/>
        <v>9.3384578752538007E-4</v>
      </c>
      <c r="K189" s="235">
        <f t="shared" si="27"/>
        <v>9.4235225241785184E-4</v>
      </c>
      <c r="L189" s="235">
        <f t="shared" si="27"/>
        <v>9.5063605367760005E-4</v>
      </c>
      <c r="M189" s="235">
        <f t="shared" si="27"/>
        <v>9.5047851995518485E-4</v>
      </c>
      <c r="N189" s="235">
        <f t="shared" si="27"/>
        <v>9.5544454120315885E-4</v>
      </c>
      <c r="O189" s="235">
        <f t="shared" si="27"/>
        <v>9.5532901859328586E-4</v>
      </c>
      <c r="P189" s="235">
        <f t="shared" si="27"/>
        <v>9.0242017569898143E-4</v>
      </c>
      <c r="Q189" s="235">
        <f t="shared" si="27"/>
        <v>9.4712914229828828E-4</v>
      </c>
      <c r="R189" s="235">
        <f t="shared" si="27"/>
        <v>9.3150162719381809E-4</v>
      </c>
      <c r="S189" s="235">
        <f t="shared" si="27"/>
        <v>9.5084182992602993E-4</v>
      </c>
      <c r="T189" s="235">
        <f t="shared" si="27"/>
        <v>9.4086472371974106E-4</v>
      </c>
      <c r="U189" s="235">
        <f t="shared" si="27"/>
        <v>9.493843357395121E-4</v>
      </c>
      <c r="V189" s="235">
        <f t="shared" si="27"/>
        <v>9.5024469946773432E-4</v>
      </c>
      <c r="W189" s="235">
        <f t="shared" si="27"/>
        <v>9.4997038480449053E-4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2.2346953300998396E-2</v>
      </c>
      <c r="C190" s="235">
        <f t="shared" si="28"/>
        <v>2.2298715313770607E-2</v>
      </c>
      <c r="D190" s="235">
        <f t="shared" si="28"/>
        <v>2.2400214054909676E-2</v>
      </c>
      <c r="E190" s="235">
        <f t="shared" si="28"/>
        <v>2.2511583302161371E-2</v>
      </c>
      <c r="F190" s="235">
        <f t="shared" si="28"/>
        <v>2.2182142023436314E-2</v>
      </c>
      <c r="G190" s="235">
        <f t="shared" si="28"/>
        <v>2.2014376493721784E-2</v>
      </c>
      <c r="H190" s="235">
        <f t="shared" si="28"/>
        <v>2.2023776139514253E-2</v>
      </c>
      <c r="I190" s="235">
        <f t="shared" si="28"/>
        <v>2.2037185211933121E-2</v>
      </c>
      <c r="J190" s="235">
        <f t="shared" si="28"/>
        <v>2.1858425969658483E-2</v>
      </c>
      <c r="K190" s="235">
        <f t="shared" si="28"/>
        <v>2.2057535860819748E-2</v>
      </c>
      <c r="L190" s="235">
        <f t="shared" si="28"/>
        <v>2.2251433888740818E-2</v>
      </c>
      <c r="M190" s="235">
        <f t="shared" si="28"/>
        <v>2.2247746514170903E-2</v>
      </c>
      <c r="N190" s="235">
        <f t="shared" si="28"/>
        <v>2.2363985629089707E-2</v>
      </c>
      <c r="O190" s="235">
        <f t="shared" si="28"/>
        <v>2.2361281604025323E-2</v>
      </c>
      <c r="P190" s="235">
        <f t="shared" si="28"/>
        <v>2.1122850118876057E-2</v>
      </c>
      <c r="Q190" s="235">
        <f t="shared" si="28"/>
        <v>2.216934799855335E-2</v>
      </c>
      <c r="R190" s="235">
        <f t="shared" si="28"/>
        <v>2.1803556465771506E-2</v>
      </c>
      <c r="S190" s="235">
        <f t="shared" si="28"/>
        <v>2.225625047082826E-2</v>
      </c>
      <c r="T190" s="235">
        <f t="shared" si="28"/>
        <v>2.2022717439663119E-2</v>
      </c>
      <c r="U190" s="235">
        <f t="shared" si="28"/>
        <v>2.2222135064191757E-2</v>
      </c>
      <c r="V190" s="235">
        <f t="shared" si="28"/>
        <v>2.2242273503655256E-2</v>
      </c>
      <c r="W190" s="235">
        <f t="shared" si="28"/>
        <v>2.2235852650406247E-2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6.1179938078656515E-4</v>
      </c>
      <c r="C191" s="235">
        <f t="shared" si="29"/>
        <v>6.104787546448784E-4</v>
      </c>
      <c r="D191" s="235">
        <f t="shared" si="29"/>
        <v>6.1325751674918346E-4</v>
      </c>
      <c r="E191" s="235">
        <f t="shared" si="29"/>
        <v>6.16306506720636E-4</v>
      </c>
      <c r="F191" s="235">
        <f t="shared" si="29"/>
        <v>6.0728729199302826E-4</v>
      </c>
      <c r="G191" s="235">
        <f t="shared" si="29"/>
        <v>6.0269432373403543E-4</v>
      </c>
      <c r="H191" s="235">
        <f t="shared" si="29"/>
        <v>6.0295166071406973E-4</v>
      </c>
      <c r="I191" s="235">
        <f t="shared" si="29"/>
        <v>6.0331876499411573E-4</v>
      </c>
      <c r="J191" s="235">
        <f t="shared" si="29"/>
        <v>5.9842481850125686E-4</v>
      </c>
      <c r="K191" s="235">
        <f t="shared" si="29"/>
        <v>6.0387591093789361E-4</v>
      </c>
      <c r="L191" s="235">
        <f t="shared" si="29"/>
        <v>6.0918431659928403E-4</v>
      </c>
      <c r="M191" s="235">
        <f t="shared" si="29"/>
        <v>6.0908336621700091E-4</v>
      </c>
      <c r="N191" s="235">
        <f t="shared" si="29"/>
        <v>6.1226568004621169E-4</v>
      </c>
      <c r="O191" s="235">
        <f t="shared" si="29"/>
        <v>6.1219165112433869E-4</v>
      </c>
      <c r="P191" s="235">
        <f t="shared" si="29"/>
        <v>5.7828673327913718E-4</v>
      </c>
      <c r="Q191" s="235">
        <f t="shared" si="29"/>
        <v>6.0693702605763467E-4</v>
      </c>
      <c r="R191" s="235">
        <f t="shared" si="29"/>
        <v>5.9692263929812513E-4</v>
      </c>
      <c r="S191" s="235">
        <f t="shared" si="29"/>
        <v>6.0931618164141766E-4</v>
      </c>
      <c r="T191" s="235">
        <f t="shared" si="29"/>
        <v>6.0292267636418383E-4</v>
      </c>
      <c r="U191" s="235">
        <f t="shared" si="29"/>
        <v>6.0838219371141396E-4</v>
      </c>
      <c r="V191" s="235">
        <f t="shared" si="29"/>
        <v>6.0893352993285929E-4</v>
      </c>
      <c r="W191" s="235">
        <f t="shared" si="29"/>
        <v>6.0875774426807721E-4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2.8927059980976629E-3</v>
      </c>
      <c r="C192" s="302">
        <f t="shared" si="30"/>
        <v>2.8959763240436671E-3</v>
      </c>
      <c r="D192" s="302">
        <f t="shared" si="30"/>
        <v>2.9060228104581813E-3</v>
      </c>
      <c r="E192" s="302">
        <f t="shared" si="30"/>
        <v>2.9316497952326342E-3</v>
      </c>
      <c r="F192" s="302">
        <f t="shared" si="30"/>
        <v>2.9072570675394683E-3</v>
      </c>
      <c r="G192" s="302">
        <f t="shared" si="30"/>
        <v>2.9760976987294159E-3</v>
      </c>
      <c r="H192" s="302">
        <f t="shared" si="30"/>
        <v>2.9633387691597388E-3</v>
      </c>
      <c r="I192" s="302">
        <f t="shared" si="30"/>
        <v>2.9625396763797531E-3</v>
      </c>
      <c r="J192" s="302">
        <f t="shared" si="30"/>
        <v>2.9231221333003775E-3</v>
      </c>
      <c r="K192" s="302">
        <f t="shared" si="30"/>
        <v>2.9713956817120244E-3</v>
      </c>
      <c r="L192" s="302">
        <f t="shared" si="30"/>
        <v>3.0202394936468583E-3</v>
      </c>
      <c r="M192" s="302">
        <f t="shared" si="30"/>
        <v>2.997313685260055E-3</v>
      </c>
      <c r="N192" s="302">
        <f t="shared" si="30"/>
        <v>2.9907468113738985E-3</v>
      </c>
      <c r="O192" s="302">
        <f t="shared" si="30"/>
        <v>2.9889356795162413E-3</v>
      </c>
      <c r="P192" s="302">
        <f t="shared" si="30"/>
        <v>2.8370211036183994E-3</v>
      </c>
      <c r="Q192" s="302">
        <f t="shared" si="30"/>
        <v>2.8887628304152136E-3</v>
      </c>
      <c r="R192" s="302">
        <f t="shared" si="30"/>
        <v>2.8678319492334982E-3</v>
      </c>
      <c r="S192" s="302">
        <f t="shared" si="30"/>
        <v>2.8804265109379987E-3</v>
      </c>
      <c r="T192" s="302">
        <f t="shared" si="30"/>
        <v>2.8638707723307403E-3</v>
      </c>
      <c r="U192" s="302">
        <f t="shared" si="30"/>
        <v>2.8787910159157781E-3</v>
      </c>
      <c r="V192" s="302">
        <f t="shared" si="30"/>
        <v>2.880041744569883E-3</v>
      </c>
      <c r="W192" s="302">
        <f t="shared" si="30"/>
        <v>2.8808999634703605E-3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0.24830494139616358</v>
      </c>
      <c r="C193" s="303">
        <f t="shared" si="31"/>
        <v>0.2483688647448257</v>
      </c>
      <c r="D193" s="303">
        <f t="shared" si="31"/>
        <v>0.2489105323793333</v>
      </c>
      <c r="E193" s="303">
        <f t="shared" si="31"/>
        <v>0.24922533697774685</v>
      </c>
      <c r="F193" s="303">
        <f t="shared" si="31"/>
        <v>0.24818743257600337</v>
      </c>
      <c r="G193" s="303">
        <f t="shared" si="31"/>
        <v>0.24827605504004033</v>
      </c>
      <c r="H193" s="303">
        <f t="shared" si="31"/>
        <v>0.24747924567934057</v>
      </c>
      <c r="I193" s="303">
        <f t="shared" si="31"/>
        <v>0.2476469666067736</v>
      </c>
      <c r="J193" s="303">
        <f t="shared" si="31"/>
        <v>0.24687588129217755</v>
      </c>
      <c r="K193" s="303">
        <f t="shared" si="31"/>
        <v>0.24749739611865859</v>
      </c>
      <c r="L193" s="303">
        <f t="shared" si="31"/>
        <v>0.2483195549616028</v>
      </c>
      <c r="M193" s="303">
        <f t="shared" si="31"/>
        <v>0.24808872963606934</v>
      </c>
      <c r="N193" s="303">
        <f t="shared" si="31"/>
        <v>0.24831211508016446</v>
      </c>
      <c r="O193" s="303">
        <f t="shared" si="31"/>
        <v>0.24829275892243236</v>
      </c>
      <c r="P193" s="303">
        <f t="shared" si="31"/>
        <v>0.23942840277934585</v>
      </c>
      <c r="Q193" s="303">
        <f t="shared" si="31"/>
        <v>0.24739511345064943</v>
      </c>
      <c r="R193" s="303">
        <f t="shared" si="31"/>
        <v>0.24608406004584216</v>
      </c>
      <c r="S193" s="303">
        <f t="shared" si="31"/>
        <v>0.24790581488182156</v>
      </c>
      <c r="T193" s="303">
        <f t="shared" si="31"/>
        <v>0.24658935483964164</v>
      </c>
      <c r="U193" s="303">
        <f t="shared" si="31"/>
        <v>0.24786672903889503</v>
      </c>
      <c r="V193" s="303">
        <f t="shared" si="31"/>
        <v>0.24793464566201559</v>
      </c>
      <c r="W193" s="303">
        <f t="shared" si="31"/>
        <v>0.24806258124022637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0.1257880633023073</v>
      </c>
      <c r="C194" s="304">
        <f t="shared" si="32"/>
        <v>0.12159352883617788</v>
      </c>
      <c r="D194" s="304">
        <f t="shared" si="32"/>
        <v>0.10661447022926165</v>
      </c>
      <c r="E194" s="304">
        <f t="shared" si="32"/>
        <v>0.1026174381948927</v>
      </c>
      <c r="F194" s="304">
        <f t="shared" si="32"/>
        <v>0.12398847169651295</v>
      </c>
      <c r="G194" s="304">
        <f t="shared" si="32"/>
        <v>0.10405796971129219</v>
      </c>
      <c r="H194" s="304">
        <f t="shared" si="32"/>
        <v>0.10619874658776411</v>
      </c>
      <c r="I194" s="304">
        <f t="shared" si="32"/>
        <v>0.10662425407398182</v>
      </c>
      <c r="J194" s="304">
        <f t="shared" si="32"/>
        <v>0.1265806203164983</v>
      </c>
      <c r="K194" s="304">
        <f t="shared" si="32"/>
        <v>0.10761557290008669</v>
      </c>
      <c r="L194" s="304">
        <f t="shared" si="32"/>
        <v>9.1868863880777987E-2</v>
      </c>
      <c r="M194" s="304">
        <f t="shared" si="32"/>
        <v>0.10341799179989711</v>
      </c>
      <c r="N194" s="304">
        <f t="shared" si="32"/>
        <v>0.10787630153659382</v>
      </c>
      <c r="O194" s="304">
        <f t="shared" si="32"/>
        <v>0.10840547708099257</v>
      </c>
      <c r="P194" s="304">
        <f t="shared" si="32"/>
        <v>0.10666647195028424</v>
      </c>
      <c r="Q194" s="304">
        <f t="shared" si="32"/>
        <v>0.13293727648109369</v>
      </c>
      <c r="R194" s="304">
        <f t="shared" si="32"/>
        <v>0.14277045836795368</v>
      </c>
      <c r="S194" s="304">
        <f t="shared" si="32"/>
        <v>0.1203209026159833</v>
      </c>
      <c r="T194" s="304">
        <f t="shared" si="32"/>
        <v>0.12689018169036084</v>
      </c>
      <c r="U194" s="304">
        <f t="shared" si="32"/>
        <v>0.12773768899561244</v>
      </c>
      <c r="V194" s="304">
        <f t="shared" si="32"/>
        <v>0.12538612366430277</v>
      </c>
      <c r="W194" s="304">
        <f t="shared" si="32"/>
        <v>0.13244136686303787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0.12251687809385635</v>
      </c>
      <c r="C195" s="304">
        <f t="shared" si="33"/>
        <v>0.12677533590864781</v>
      </c>
      <c r="D195" s="304">
        <f t="shared" si="33"/>
        <v>0.14229606215007162</v>
      </c>
      <c r="E195" s="304">
        <f t="shared" si="33"/>
        <v>0.14660789878285416</v>
      </c>
      <c r="F195" s="304">
        <f t="shared" si="33"/>
        <v>0.12419896087949035</v>
      </c>
      <c r="G195" s="304">
        <f t="shared" si="33"/>
        <v>0.14421808532874816</v>
      </c>
      <c r="H195" s="304">
        <f t="shared" si="33"/>
        <v>0.1412804990915765</v>
      </c>
      <c r="I195" s="304">
        <f t="shared" si="33"/>
        <v>0.14102271253279178</v>
      </c>
      <c r="J195" s="304">
        <f t="shared" si="33"/>
        <v>0.12029526097567923</v>
      </c>
      <c r="K195" s="304">
        <f t="shared" si="33"/>
        <v>0.1398818232185719</v>
      </c>
      <c r="L195" s="304">
        <f t="shared" si="33"/>
        <v>0.15645069108082482</v>
      </c>
      <c r="M195" s="304">
        <f t="shared" si="33"/>
        <v>0.14467073783617232</v>
      </c>
      <c r="N195" s="304">
        <f t="shared" si="33"/>
        <v>0.14043581354357065</v>
      </c>
      <c r="O195" s="304">
        <f t="shared" si="33"/>
        <v>0.13988728184143975</v>
      </c>
      <c r="P195" s="304">
        <f t="shared" si="33"/>
        <v>0.1327619308290616</v>
      </c>
      <c r="Q195" s="304">
        <f t="shared" si="33"/>
        <v>0.11445783696955571</v>
      </c>
      <c r="R195" s="304">
        <f t="shared" si="33"/>
        <v>0.10331360167788851</v>
      </c>
      <c r="S195" s="304">
        <f t="shared" si="33"/>
        <v>0.12758491226583824</v>
      </c>
      <c r="T195" s="304">
        <f t="shared" si="33"/>
        <v>0.1196991731492808</v>
      </c>
      <c r="U195" s="304">
        <f t="shared" si="33"/>
        <v>0.12012904004328258</v>
      </c>
      <c r="V195" s="304">
        <f t="shared" si="33"/>
        <v>0.12254852199771273</v>
      </c>
      <c r="W195" s="304">
        <f t="shared" si="33"/>
        <v>0.11562121437718845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0.47623154969404641</v>
      </c>
      <c r="C196" s="303">
        <f t="shared" si="34"/>
        <v>0.47635415021590377</v>
      </c>
      <c r="D196" s="303">
        <f t="shared" si="34"/>
        <v>0.47739303093873697</v>
      </c>
      <c r="E196" s="303">
        <f t="shared" si="34"/>
        <v>0.4779968041899269</v>
      </c>
      <c r="F196" s="303">
        <f t="shared" si="34"/>
        <v>0.47600617597730521</v>
      </c>
      <c r="G196" s="303">
        <f t="shared" si="34"/>
        <v>0.47617614767882976</v>
      </c>
      <c r="H196" s="303">
        <f t="shared" si="34"/>
        <v>0.47464792293016728</v>
      </c>
      <c r="I196" s="303">
        <f t="shared" si="34"/>
        <v>0.47496959996461707</v>
      </c>
      <c r="J196" s="303">
        <f t="shared" si="34"/>
        <v>0.473490712141235</v>
      </c>
      <c r="K196" s="303">
        <f t="shared" si="34"/>
        <v>0.4746827342061552</v>
      </c>
      <c r="L196" s="303">
        <f t="shared" si="34"/>
        <v>0.47625957749275433</v>
      </c>
      <c r="M196" s="303">
        <f t="shared" si="34"/>
        <v>0.47581687062647399</v>
      </c>
      <c r="N196" s="303">
        <f t="shared" si="34"/>
        <v>0.47624530831934603</v>
      </c>
      <c r="O196" s="303">
        <f t="shared" si="34"/>
        <v>0.47620818455958097</v>
      </c>
      <c r="P196" s="303">
        <f t="shared" si="34"/>
        <v>0.45920696807421596</v>
      </c>
      <c r="Q196" s="303">
        <f t="shared" si="34"/>
        <v>0.47448656318668625</v>
      </c>
      <c r="R196" s="303">
        <f t="shared" si="34"/>
        <v>0.47197205424782912</v>
      </c>
      <c r="S196" s="303">
        <f t="shared" si="34"/>
        <v>0.47546605289249122</v>
      </c>
      <c r="T196" s="303">
        <f t="shared" si="34"/>
        <v>0.47294117440045447</v>
      </c>
      <c r="U196" s="303">
        <f t="shared" si="34"/>
        <v>0.4753910889733548</v>
      </c>
      <c r="V196" s="303">
        <f t="shared" si="34"/>
        <v>0.47552134831695364</v>
      </c>
      <c r="W196" s="303">
        <f t="shared" si="34"/>
        <v>0.47576671982800678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0.24125272732247022</v>
      </c>
      <c r="C197" s="304">
        <f t="shared" si="35"/>
        <v>0.23320790293106655</v>
      </c>
      <c r="D197" s="304">
        <f t="shared" si="35"/>
        <v>0.20447911383319536</v>
      </c>
      <c r="E197" s="304">
        <f t="shared" si="35"/>
        <v>0.19681308532324615</v>
      </c>
      <c r="F197" s="304">
        <f t="shared" si="35"/>
        <v>0.23780123620664712</v>
      </c>
      <c r="G197" s="304">
        <f t="shared" si="35"/>
        <v>0.19957592424453643</v>
      </c>
      <c r="H197" s="304">
        <f t="shared" si="35"/>
        <v>0.2036817848999827</v>
      </c>
      <c r="I197" s="304">
        <f t="shared" si="35"/>
        <v>0.20449787856460527</v>
      </c>
      <c r="J197" s="304">
        <f t="shared" si="35"/>
        <v>0.24277279636727772</v>
      </c>
      <c r="K197" s="304">
        <f t="shared" si="35"/>
        <v>0.20639915889411595</v>
      </c>
      <c r="L197" s="304">
        <f t="shared" si="35"/>
        <v>0.17619806987558512</v>
      </c>
      <c r="M197" s="304">
        <f t="shared" si="35"/>
        <v>0.19834849127119344</v>
      </c>
      <c r="N197" s="304">
        <f t="shared" si="35"/>
        <v>0.20689921822404797</v>
      </c>
      <c r="O197" s="304">
        <f t="shared" si="35"/>
        <v>0.20791413998980998</v>
      </c>
      <c r="P197" s="304">
        <f t="shared" si="35"/>
        <v>0.2045788495051884</v>
      </c>
      <c r="Q197" s="304">
        <f t="shared" si="35"/>
        <v>0.25496441929316871</v>
      </c>
      <c r="R197" s="304">
        <f t="shared" si="35"/>
        <v>0.27382377594580731</v>
      </c>
      <c r="S197" s="304">
        <f t="shared" si="35"/>
        <v>0.23076709465066447</v>
      </c>
      <c r="T197" s="304">
        <f t="shared" si="35"/>
        <v>0.24336651347967619</v>
      </c>
      <c r="U197" s="304">
        <f t="shared" si="35"/>
        <v>0.24499197334804446</v>
      </c>
      <c r="V197" s="304">
        <f t="shared" si="35"/>
        <v>0.24048183514604365</v>
      </c>
      <c r="W197" s="304">
        <f t="shared" si="35"/>
        <v>0.2540132992526774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0.23497882237157619</v>
      </c>
      <c r="C198" s="304">
        <f t="shared" si="36"/>
        <v>0.24314624728483719</v>
      </c>
      <c r="D198" s="304">
        <f t="shared" si="36"/>
        <v>0.27291391710554153</v>
      </c>
      <c r="E198" s="304">
        <f t="shared" si="36"/>
        <v>0.28118371886668081</v>
      </c>
      <c r="F198" s="304">
        <f t="shared" si="36"/>
        <v>0.2382049397706581</v>
      </c>
      <c r="G198" s="304">
        <f t="shared" si="36"/>
        <v>0.2766002234342933</v>
      </c>
      <c r="H198" s="304">
        <f t="shared" si="36"/>
        <v>0.2709661380301846</v>
      </c>
      <c r="I198" s="304">
        <f t="shared" si="36"/>
        <v>0.27047172140001186</v>
      </c>
      <c r="J198" s="304">
        <f t="shared" si="36"/>
        <v>0.23071791577395723</v>
      </c>
      <c r="K198" s="304">
        <f t="shared" si="36"/>
        <v>0.26828357531203928</v>
      </c>
      <c r="L198" s="304">
        <f t="shared" si="36"/>
        <v>0.30006150761716927</v>
      </c>
      <c r="M198" s="304">
        <f t="shared" si="36"/>
        <v>0.27746837935528051</v>
      </c>
      <c r="N198" s="304">
        <f t="shared" si="36"/>
        <v>0.26934609009529803</v>
      </c>
      <c r="O198" s="304">
        <f t="shared" si="36"/>
        <v>0.26829404456977102</v>
      </c>
      <c r="P198" s="304">
        <f t="shared" si="36"/>
        <v>0.25462811856902756</v>
      </c>
      <c r="Q198" s="304">
        <f t="shared" si="36"/>
        <v>0.21952214389351737</v>
      </c>
      <c r="R198" s="304">
        <f t="shared" si="36"/>
        <v>0.19814827830202197</v>
      </c>
      <c r="S198" s="304">
        <f t="shared" si="36"/>
        <v>0.2446989582418268</v>
      </c>
      <c r="T198" s="304">
        <f t="shared" si="36"/>
        <v>0.22957466092077825</v>
      </c>
      <c r="U198" s="304">
        <f t="shared" si="36"/>
        <v>0.23039911562531032</v>
      </c>
      <c r="V198" s="304">
        <f t="shared" si="36"/>
        <v>0.23503951317091004</v>
      </c>
      <c r="W198" s="304">
        <f t="shared" si="36"/>
        <v>0.2217534205753294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0.24682193520934548</v>
      </c>
      <c r="C199" s="303">
        <f t="shared" si="37"/>
        <v>0.24668772235028311</v>
      </c>
      <c r="D199" s="303">
        <f t="shared" si="37"/>
        <v>0.24498017744079231</v>
      </c>
      <c r="E199" s="303">
        <f t="shared" si="37"/>
        <v>0.24390764943076829</v>
      </c>
      <c r="F199" s="303">
        <f t="shared" si="37"/>
        <v>0.24734016745319473</v>
      </c>
      <c r="G199" s="303">
        <f t="shared" si="37"/>
        <v>0.2472060374157744</v>
      </c>
      <c r="H199" s="303">
        <f t="shared" si="37"/>
        <v>0.24953299988497749</v>
      </c>
      <c r="I199" s="303">
        <f t="shared" si="37"/>
        <v>0.24902895065773969</v>
      </c>
      <c r="J199" s="303">
        <f t="shared" si="37"/>
        <v>0.25152431340209858</v>
      </c>
      <c r="K199" s="303">
        <f t="shared" si="37"/>
        <v>0.24943308223648508</v>
      </c>
      <c r="L199" s="303">
        <f t="shared" si="37"/>
        <v>0.24676182084318082</v>
      </c>
      <c r="M199" s="303">
        <f t="shared" si="37"/>
        <v>0.24746252755320269</v>
      </c>
      <c r="N199" s="303">
        <f t="shared" si="37"/>
        <v>0.24668333689863764</v>
      </c>
      <c r="O199" s="303">
        <f t="shared" si="37"/>
        <v>0.24674474361135468</v>
      </c>
      <c r="P199" s="303">
        <f t="shared" si="37"/>
        <v>0.27418919081512799</v>
      </c>
      <c r="Q199" s="303">
        <f t="shared" si="37"/>
        <v>0.24968533528716694</v>
      </c>
      <c r="R199" s="303">
        <f t="shared" si="37"/>
        <v>0.25395330510693725</v>
      </c>
      <c r="S199" s="303">
        <f t="shared" si="37"/>
        <v>0.248103348687429</v>
      </c>
      <c r="T199" s="303">
        <f t="shared" si="37"/>
        <v>0.25223032711873344</v>
      </c>
      <c r="U199" s="303">
        <f t="shared" si="37"/>
        <v>0.24825834279705764</v>
      </c>
      <c r="V199" s="303">
        <f t="shared" si="37"/>
        <v>0.24803571195360638</v>
      </c>
      <c r="W199" s="303">
        <f t="shared" si="37"/>
        <v>0.2476689449560133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5.1904633479778139E-2</v>
      </c>
      <c r="C200" s="304">
        <f t="shared" si="38"/>
        <v>4.7189155930359966E-2</v>
      </c>
      <c r="D200" s="304">
        <f t="shared" si="38"/>
        <v>4.1004734995987217E-2</v>
      </c>
      <c r="E200" s="304">
        <f t="shared" si="38"/>
        <v>4.2968698861777593E-2</v>
      </c>
      <c r="F200" s="304">
        <f t="shared" si="38"/>
        <v>4.4544085297554069E-2</v>
      </c>
      <c r="G200" s="304">
        <f t="shared" si="38"/>
        <v>2.4064518634551179E-2</v>
      </c>
      <c r="H200" s="304">
        <f t="shared" si="38"/>
        <v>3.2977802044133711E-2</v>
      </c>
      <c r="I200" s="304">
        <f t="shared" si="38"/>
        <v>3.248238736679103E-2</v>
      </c>
      <c r="J200" s="304">
        <f t="shared" si="38"/>
        <v>4.0976006249667331E-2</v>
      </c>
      <c r="K200" s="304">
        <f t="shared" si="38"/>
        <v>3.5441105467046582E-2</v>
      </c>
      <c r="L200" s="304">
        <f t="shared" si="38"/>
        <v>3.2789741884274241E-2</v>
      </c>
      <c r="M200" s="304">
        <f t="shared" si="38"/>
        <v>3.9004456686597917E-2</v>
      </c>
      <c r="N200" s="304">
        <f t="shared" si="38"/>
        <v>4.5170727281700108E-2</v>
      </c>
      <c r="O200" s="304">
        <f t="shared" si="38"/>
        <v>4.5392307405042333E-2</v>
      </c>
      <c r="P200" s="304">
        <f t="shared" si="38"/>
        <v>4.4664138888122443E-2</v>
      </c>
      <c r="Q200" s="304">
        <f t="shared" si="38"/>
        <v>5.5664435802542524E-2</v>
      </c>
      <c r="R200" s="304">
        <f t="shared" si="38"/>
        <v>5.9781855207879056E-2</v>
      </c>
      <c r="S200" s="304">
        <f t="shared" si="38"/>
        <v>5.0381618584791059E-2</v>
      </c>
      <c r="T200" s="304">
        <f t="shared" si="38"/>
        <v>5.3132353540284748E-2</v>
      </c>
      <c r="U200" s="304">
        <f t="shared" si="38"/>
        <v>5.3487227788006179E-2</v>
      </c>
      <c r="V200" s="304">
        <f t="shared" si="38"/>
        <v>5.2502563735265573E-2</v>
      </c>
      <c r="W200" s="304">
        <f t="shared" si="38"/>
        <v>5.5456785022950532E-2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0.14284498750520208</v>
      </c>
      <c r="C201" s="304">
        <f t="shared" si="39"/>
        <v>0.14263014516719266</v>
      </c>
      <c r="D201" s="304">
        <f t="shared" si="39"/>
        <v>0.14057769499786066</v>
      </c>
      <c r="E201" s="304">
        <f t="shared" si="39"/>
        <v>0.13955025519351055</v>
      </c>
      <c r="F201" s="304">
        <f t="shared" si="39"/>
        <v>0.14333554775885204</v>
      </c>
      <c r="G201" s="304">
        <f t="shared" si="39"/>
        <v>0.14214867029905001</v>
      </c>
      <c r="H201" s="304">
        <f t="shared" si="39"/>
        <v>0.14542503803678361</v>
      </c>
      <c r="I201" s="304">
        <f t="shared" si="39"/>
        <v>0.14481384966547653</v>
      </c>
      <c r="J201" s="304">
        <f t="shared" si="39"/>
        <v>0.14816526387856374</v>
      </c>
      <c r="K201" s="304">
        <f t="shared" si="39"/>
        <v>0.14542815300371734</v>
      </c>
      <c r="L201" s="304">
        <f t="shared" si="39"/>
        <v>0.14235828575275436</v>
      </c>
      <c r="M201" s="304">
        <f t="shared" si="39"/>
        <v>0.14337015960677096</v>
      </c>
      <c r="N201" s="304">
        <f t="shared" si="39"/>
        <v>0.14270833338757086</v>
      </c>
      <c r="O201" s="304">
        <f t="shared" si="39"/>
        <v>0.14277784504743279</v>
      </c>
      <c r="P201" s="304">
        <f t="shared" si="39"/>
        <v>0.17393403809495284</v>
      </c>
      <c r="Q201" s="304">
        <f t="shared" si="39"/>
        <v>0.14609430517835525</v>
      </c>
      <c r="R201" s="304">
        <f t="shared" si="39"/>
        <v>0.1509112485442774</v>
      </c>
      <c r="S201" s="304">
        <f t="shared" si="39"/>
        <v>0.14429847406651167</v>
      </c>
      <c r="T201" s="304">
        <f t="shared" si="39"/>
        <v>0.14897668994937438</v>
      </c>
      <c r="U201" s="304">
        <f t="shared" si="39"/>
        <v>0.14446983447648856</v>
      </c>
      <c r="V201" s="304">
        <f t="shared" si="39"/>
        <v>0.14421876510467505</v>
      </c>
      <c r="W201" s="304">
        <f t="shared" si="39"/>
        <v>0.14379842801772344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5.2072314224365264E-2</v>
      </c>
      <c r="C202" s="305">
        <f t="shared" si="40"/>
        <v>5.686842125273045E-2</v>
      </c>
      <c r="D202" s="305">
        <f t="shared" si="40"/>
        <v>6.3397747446944444E-2</v>
      </c>
      <c r="E202" s="305">
        <f t="shared" si="40"/>
        <v>6.1388695375480105E-2</v>
      </c>
      <c r="F202" s="305">
        <f t="shared" si="40"/>
        <v>5.9460534396788625E-2</v>
      </c>
      <c r="G202" s="305">
        <f t="shared" si="40"/>
        <v>8.0992848482173196E-2</v>
      </c>
      <c r="H202" s="305">
        <f t="shared" si="40"/>
        <v>7.1130159804060136E-2</v>
      </c>
      <c r="I202" s="305">
        <f t="shared" si="40"/>
        <v>7.1732713625472164E-2</v>
      </c>
      <c r="J202" s="305">
        <f t="shared" si="40"/>
        <v>6.2383043273867539E-2</v>
      </c>
      <c r="K202" s="305">
        <f t="shared" si="40"/>
        <v>6.8563823765721205E-2</v>
      </c>
      <c r="L202" s="305">
        <f t="shared" si="40"/>
        <v>7.1613793206152229E-2</v>
      </c>
      <c r="M202" s="305">
        <f t="shared" si="40"/>
        <v>6.5087911259833792E-2</v>
      </c>
      <c r="N202" s="305">
        <f t="shared" si="40"/>
        <v>5.8804276229366667E-2</v>
      </c>
      <c r="O202" s="305">
        <f t="shared" si="40"/>
        <v>5.8574591158879565E-2</v>
      </c>
      <c r="P202" s="305">
        <f t="shared" si="40"/>
        <v>5.5591013832052706E-2</v>
      </c>
      <c r="Q202" s="305">
        <f t="shared" si="40"/>
        <v>4.7926594306269166E-2</v>
      </c>
      <c r="R202" s="305">
        <f t="shared" si="40"/>
        <v>4.3260201354780793E-2</v>
      </c>
      <c r="S202" s="305">
        <f t="shared" si="40"/>
        <v>5.3423256036126278E-2</v>
      </c>
      <c r="T202" s="305">
        <f t="shared" si="40"/>
        <v>5.0121283629074295E-2</v>
      </c>
      <c r="U202" s="305">
        <f t="shared" si="40"/>
        <v>5.0301280532562873E-2</v>
      </c>
      <c r="V202" s="305">
        <f t="shared" si="40"/>
        <v>5.1314383113665762E-2</v>
      </c>
      <c r="W202" s="305">
        <f t="shared" si="40"/>
        <v>4.8413731915339313E-2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0.99999999999999989</v>
      </c>
      <c r="Q204" s="234">
        <f t="shared" si="41"/>
        <v>1.0000000000000002</v>
      </c>
      <c r="R204" s="234">
        <f t="shared" si="41"/>
        <v>0.99999999999999967</v>
      </c>
      <c r="S204" s="234">
        <f t="shared" si="41"/>
        <v>1</v>
      </c>
      <c r="T204" s="234">
        <f t="shared" si="41"/>
        <v>0.99999999999999956</v>
      </c>
      <c r="U204" s="234">
        <f t="shared" si="41"/>
        <v>1.0000000000000002</v>
      </c>
      <c r="V204" s="234">
        <f t="shared" si="41"/>
        <v>0.99999999999999956</v>
      </c>
      <c r="W204" s="234">
        <f t="shared" si="41"/>
        <v>0.99999999999999967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1.602976304682162E-3</v>
      </c>
      <c r="Q205" s="301">
        <f t="shared" si="42"/>
        <v>1.602976304548201E-3</v>
      </c>
      <c r="R205" s="301">
        <f t="shared" si="42"/>
        <v>1.6029763046245269E-3</v>
      </c>
      <c r="S205" s="301">
        <f t="shared" si="42"/>
        <v>1.6029763045806128E-3</v>
      </c>
      <c r="T205" s="301">
        <f t="shared" si="42"/>
        <v>1.6029763045356375E-3</v>
      </c>
      <c r="U205" s="301">
        <f t="shared" si="42"/>
        <v>1.6029763045591295E-3</v>
      </c>
      <c r="V205" s="301">
        <f t="shared" si="42"/>
        <v>1.602976304550529E-3</v>
      </c>
      <c r="W205" s="301">
        <f t="shared" si="42"/>
        <v>1.6029763045769213E-3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8.001110077683612E-4</v>
      </c>
      <c r="Q206" s="235">
        <f t="shared" si="43"/>
        <v>8.0011100770149628E-4</v>
      </c>
      <c r="R206" s="235">
        <f t="shared" si="43"/>
        <v>8.0011100773959374E-4</v>
      </c>
      <c r="S206" s="235">
        <f t="shared" si="43"/>
        <v>8.0011100771767367E-4</v>
      </c>
      <c r="T206" s="235">
        <f t="shared" si="43"/>
        <v>8.0011100769522526E-4</v>
      </c>
      <c r="U206" s="235">
        <f t="shared" si="43"/>
        <v>8.0011100770695101E-4</v>
      </c>
      <c r="V206" s="235">
        <f t="shared" si="43"/>
        <v>8.0011100770265801E-4</v>
      </c>
      <c r="W206" s="235">
        <f t="shared" si="43"/>
        <v>8.001110077158315E-4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2.0339314236844507E-2</v>
      </c>
      <c r="Q207" s="235">
        <f t="shared" si="44"/>
        <v>2.0339314235144752E-2</v>
      </c>
      <c r="R207" s="235">
        <f t="shared" si="44"/>
        <v>2.0339314236113213E-2</v>
      </c>
      <c r="S207" s="235">
        <f t="shared" si="44"/>
        <v>2.0339314235556013E-2</v>
      </c>
      <c r="T207" s="235">
        <f t="shared" si="44"/>
        <v>2.0339314234985337E-2</v>
      </c>
      <c r="U207" s="235">
        <f t="shared" si="44"/>
        <v>2.0339314235283422E-2</v>
      </c>
      <c r="V207" s="235">
        <f t="shared" si="44"/>
        <v>2.0339314235174297E-2</v>
      </c>
      <c r="W207" s="235">
        <f t="shared" si="44"/>
        <v>2.0339314235509172E-2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5.3432543489405403E-4</v>
      </c>
      <c r="Q208" s="235">
        <f t="shared" si="45"/>
        <v>5.3432543484940062E-4</v>
      </c>
      <c r="R208" s="235">
        <f t="shared" si="45"/>
        <v>5.343254348748424E-4</v>
      </c>
      <c r="S208" s="235">
        <f t="shared" si="45"/>
        <v>5.3432543486020459E-4</v>
      </c>
      <c r="T208" s="235">
        <f t="shared" si="45"/>
        <v>5.3432543484521245E-4</v>
      </c>
      <c r="U208" s="235">
        <f t="shared" si="45"/>
        <v>5.3432543485304321E-4</v>
      </c>
      <c r="V208" s="235">
        <f t="shared" si="45"/>
        <v>5.3432543485017669E-4</v>
      </c>
      <c r="W208" s="235">
        <f t="shared" si="45"/>
        <v>5.3432543485897412E-4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2.6885054688477782E-3</v>
      </c>
      <c r="Q209" s="302">
        <f t="shared" si="46"/>
        <v>2.6962639115992045E-3</v>
      </c>
      <c r="R209" s="302">
        <f t="shared" si="46"/>
        <v>2.6830852845523647E-3</v>
      </c>
      <c r="S209" s="302">
        <f t="shared" si="46"/>
        <v>2.6859327674939567E-3</v>
      </c>
      <c r="T209" s="302">
        <f t="shared" si="46"/>
        <v>2.6770695363426498E-3</v>
      </c>
      <c r="U209" s="302">
        <f t="shared" si="46"/>
        <v>2.6845606742535873E-3</v>
      </c>
      <c r="V209" s="302">
        <f t="shared" si="46"/>
        <v>2.685399427657051E-3</v>
      </c>
      <c r="W209" s="302">
        <f t="shared" si="46"/>
        <v>2.6855123562952712E-3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0.56211278551164179</v>
      </c>
      <c r="Q210" s="303">
        <f t="shared" si="47"/>
        <v>0.57205932072158283</v>
      </c>
      <c r="R210" s="303">
        <f t="shared" si="47"/>
        <v>0.57037922595475687</v>
      </c>
      <c r="S210" s="303">
        <f t="shared" si="47"/>
        <v>0.57269644751785287</v>
      </c>
      <c r="T210" s="303">
        <f t="shared" si="47"/>
        <v>0.57105770623722751</v>
      </c>
      <c r="U210" s="303">
        <f t="shared" si="47"/>
        <v>0.57263878339580787</v>
      </c>
      <c r="V210" s="303">
        <f t="shared" si="47"/>
        <v>0.57272582277635786</v>
      </c>
      <c r="W210" s="303">
        <f t="shared" si="47"/>
        <v>0.57287473947327971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0.25042387190767312</v>
      </c>
      <c r="Q211" s="304">
        <f t="shared" si="48"/>
        <v>0.30739494819295127</v>
      </c>
      <c r="R211" s="304">
        <f t="shared" si="48"/>
        <v>0.33091661246953319</v>
      </c>
      <c r="S211" s="304">
        <f t="shared" si="48"/>
        <v>0.27795779426619655</v>
      </c>
      <c r="T211" s="304">
        <f t="shared" si="48"/>
        <v>0.29385541053564418</v>
      </c>
      <c r="U211" s="304">
        <f t="shared" si="48"/>
        <v>0.29510840403578881</v>
      </c>
      <c r="V211" s="304">
        <f t="shared" si="48"/>
        <v>0.28964032295135517</v>
      </c>
      <c r="W211" s="304">
        <f t="shared" si="48"/>
        <v>0.30585956639575707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0.31168891360396861</v>
      </c>
      <c r="Q212" s="304">
        <f t="shared" si="49"/>
        <v>0.26466437252863134</v>
      </c>
      <c r="R212" s="304">
        <f t="shared" si="49"/>
        <v>0.23946261348522394</v>
      </c>
      <c r="S212" s="304">
        <f t="shared" si="49"/>
        <v>0.29473865325165627</v>
      </c>
      <c r="T212" s="304">
        <f t="shared" si="49"/>
        <v>0.2772022957015835</v>
      </c>
      <c r="U212" s="304">
        <f t="shared" si="49"/>
        <v>0.27753037936001934</v>
      </c>
      <c r="V212" s="304">
        <f t="shared" si="49"/>
        <v>0.28308549982500281</v>
      </c>
      <c r="W212" s="304">
        <f t="shared" si="49"/>
        <v>0.26701517307752265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0.28803491079829907</v>
      </c>
      <c r="Q213" s="303">
        <f t="shared" si="50"/>
        <v>0.29313166265271534</v>
      </c>
      <c r="R213" s="303">
        <f t="shared" si="50"/>
        <v>0.29227075722809509</v>
      </c>
      <c r="S213" s="303">
        <f t="shared" si="50"/>
        <v>0.29345813585286462</v>
      </c>
      <c r="T213" s="303">
        <f t="shared" si="50"/>
        <v>0.29261842056662246</v>
      </c>
      <c r="U213" s="303">
        <f t="shared" si="50"/>
        <v>0.29342858790327608</v>
      </c>
      <c r="V213" s="303">
        <f t="shared" si="50"/>
        <v>0.29347318817008861</v>
      </c>
      <c r="W213" s="303">
        <f t="shared" si="50"/>
        <v>0.29354949528962027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0.12832089834255764</v>
      </c>
      <c r="Q214" s="304">
        <f t="shared" si="51"/>
        <v>0.15751372102666888</v>
      </c>
      <c r="R214" s="304">
        <f t="shared" si="51"/>
        <v>0.1695665699323668</v>
      </c>
      <c r="S214" s="304">
        <f t="shared" si="51"/>
        <v>0.14242968767252448</v>
      </c>
      <c r="T214" s="304">
        <f t="shared" si="51"/>
        <v>0.15057586154029737</v>
      </c>
      <c r="U214" s="304">
        <f t="shared" si="51"/>
        <v>0.15121791395459447</v>
      </c>
      <c r="V214" s="304">
        <f t="shared" si="51"/>
        <v>0.1484159882770649</v>
      </c>
      <c r="W214" s="304">
        <f t="shared" si="51"/>
        <v>0.15672696866949987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0.15971401245574138</v>
      </c>
      <c r="Q215" s="304">
        <f t="shared" si="52"/>
        <v>0.1356179416260464</v>
      </c>
      <c r="R215" s="304">
        <f t="shared" si="52"/>
        <v>0.12270418729572835</v>
      </c>
      <c r="S215" s="304">
        <f t="shared" si="52"/>
        <v>0.15102844818034006</v>
      </c>
      <c r="T215" s="304">
        <f t="shared" si="52"/>
        <v>0.14204255902632507</v>
      </c>
      <c r="U215" s="304">
        <f t="shared" si="52"/>
        <v>0.14221067394868162</v>
      </c>
      <c r="V215" s="304">
        <f t="shared" si="52"/>
        <v>0.14505719989302368</v>
      </c>
      <c r="W215" s="304">
        <f t="shared" si="52"/>
        <v>0.13682252662012043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0.12388707123702225</v>
      </c>
      <c r="Q216" s="303">
        <f t="shared" si="53"/>
        <v>0.10883602573185903</v>
      </c>
      <c r="R216" s="303">
        <f t="shared" si="53"/>
        <v>0.11139020454924309</v>
      </c>
      <c r="S216" s="303">
        <f t="shared" si="53"/>
        <v>0.10788275687907435</v>
      </c>
      <c r="T216" s="303">
        <f t="shared" si="53"/>
        <v>0.1103700766777457</v>
      </c>
      <c r="U216" s="303">
        <f t="shared" si="53"/>
        <v>0.10797134104425997</v>
      </c>
      <c r="V216" s="303">
        <f t="shared" si="53"/>
        <v>0.10783886264361849</v>
      </c>
      <c r="W216" s="303">
        <f t="shared" si="53"/>
        <v>0.10761352589814367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1.4849811319696617E-2</v>
      </c>
      <c r="Q217" s="304">
        <f t="shared" si="54"/>
        <v>1.8228122369165302E-2</v>
      </c>
      <c r="R217" s="304">
        <f t="shared" si="54"/>
        <v>1.9622926601571986E-2</v>
      </c>
      <c r="S217" s="304">
        <f t="shared" si="54"/>
        <v>1.6482537260720298E-2</v>
      </c>
      <c r="T217" s="304">
        <f t="shared" si="54"/>
        <v>1.7425245319005068E-2</v>
      </c>
      <c r="U217" s="304">
        <f t="shared" si="54"/>
        <v>1.7499546211009544E-2</v>
      </c>
      <c r="V217" s="304">
        <f t="shared" si="54"/>
        <v>1.7175296083551329E-2</v>
      </c>
      <c r="W217" s="304">
        <f t="shared" si="54"/>
        <v>1.8137076216822305E-2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9.0554510959723819E-2</v>
      </c>
      <c r="Q218" s="304">
        <f t="shared" si="55"/>
        <v>7.4913648796798848E-2</v>
      </c>
      <c r="R218" s="304">
        <f t="shared" si="55"/>
        <v>7.7567455058230109E-2</v>
      </c>
      <c r="S218" s="304">
        <f t="shared" si="55"/>
        <v>7.3922599150037682E-2</v>
      </c>
      <c r="T218" s="304">
        <f t="shared" si="55"/>
        <v>7.6507094184574936E-2</v>
      </c>
      <c r="U218" s="304">
        <f t="shared" si="55"/>
        <v>7.4014602722988848E-2</v>
      </c>
      <c r="V218" s="304">
        <f t="shared" si="55"/>
        <v>7.387696299979174E-2</v>
      </c>
      <c r="W218" s="304">
        <f t="shared" si="55"/>
        <v>7.3642795687027959E-2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1.8482748957601814E-2</v>
      </c>
      <c r="Q219" s="305">
        <f t="shared" si="56"/>
        <v>1.5694254565894877E-2</v>
      </c>
      <c r="R219" s="305">
        <f t="shared" si="56"/>
        <v>1.419982288944099E-2</v>
      </c>
      <c r="S219" s="305">
        <f t="shared" si="56"/>
        <v>1.7477620468316354E-2</v>
      </c>
      <c r="T219" s="305">
        <f t="shared" si="56"/>
        <v>1.6437737174165686E-2</v>
      </c>
      <c r="U219" s="305">
        <f t="shared" si="56"/>
        <v>1.6457192110261577E-2</v>
      </c>
      <c r="V219" s="305">
        <f t="shared" si="56"/>
        <v>1.6786603560275417E-2</v>
      </c>
      <c r="W219" s="305">
        <f t="shared" si="56"/>
        <v>1.5833653994293404E-2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430.67238779284889</v>
      </c>
      <c r="C243" s="274">
        <f t="shared" si="59"/>
        <v>421.85510460811577</v>
      </c>
      <c r="D243" s="274">
        <f t="shared" si="59"/>
        <v>462.61933999508437</v>
      </c>
      <c r="E243" s="274">
        <f t="shared" si="59"/>
        <v>348.99826023129873</v>
      </c>
      <c r="F243" s="274">
        <f t="shared" si="59"/>
        <v>510.30381198051032</v>
      </c>
      <c r="G243" s="274">
        <f t="shared" si="59"/>
        <v>503.00372599598728</v>
      </c>
      <c r="H243" s="274">
        <f t="shared" si="59"/>
        <v>484.62939167386702</v>
      </c>
      <c r="I243" s="274">
        <f t="shared" si="59"/>
        <v>493.73725945242768</v>
      </c>
      <c r="J243" s="274">
        <f t="shared" si="59"/>
        <v>481.63257660673185</v>
      </c>
      <c r="K243" s="274">
        <f t="shared" si="59"/>
        <v>530.19618082456873</v>
      </c>
      <c r="L243" s="274">
        <f t="shared" si="59"/>
        <v>522.90511423019666</v>
      </c>
      <c r="M243" s="274">
        <f t="shared" si="59"/>
        <v>369.74414141520288</v>
      </c>
      <c r="N243" s="274">
        <f t="shared" si="59"/>
        <v>356.27423126271447</v>
      </c>
      <c r="O243" s="274">
        <f t="shared" si="59"/>
        <v>443.36439481259038</v>
      </c>
      <c r="P243" s="274">
        <f t="shared" si="59"/>
        <v>500.04674174618577</v>
      </c>
      <c r="Q243" s="274">
        <f t="shared" si="59"/>
        <v>393.62460081725339</v>
      </c>
      <c r="R243" s="274">
        <f t="shared" si="59"/>
        <v>447.83321645325674</v>
      </c>
      <c r="S243" s="274">
        <f t="shared" si="59"/>
        <v>206.35286029040935</v>
      </c>
      <c r="T243" s="274">
        <f t="shared" si="59"/>
        <v>208.33770773994462</v>
      </c>
      <c r="U243" s="274">
        <f t="shared" si="59"/>
        <v>178.59080589039962</v>
      </c>
      <c r="V243" s="274">
        <f t="shared" si="59"/>
        <v>157.29073931929037</v>
      </c>
      <c r="W243" s="274">
        <f t="shared" si="59"/>
        <v>176.57196313204503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0.79045530052060897</v>
      </c>
      <c r="C244" s="275">
        <f>IF(C$73=0,0,C$73/NFM!C$14*1000)</f>
        <v>0.77260073670524243</v>
      </c>
      <c r="D244" s="275">
        <f>IF(D$73=0,0,D$73/NFM!D$14*1000)</f>
        <v>0.85111436293659504</v>
      </c>
      <c r="E244" s="275">
        <f>IF(E$73=0,0,E$73/NFM!E$14*1000)</f>
        <v>0.64526969584419358</v>
      </c>
      <c r="F244" s="275">
        <f>IF(F$73=0,0,F$73/NFM!F$14*1000)</f>
        <v>0.92970306021409066</v>
      </c>
      <c r="G244" s="275">
        <f>IF(G$73=0,0,G$73/NFM!G$14*1000)</f>
        <v>0.90947247142455501</v>
      </c>
      <c r="H244" s="275">
        <f>IF(H$73=0,0,H$73/NFM!H$14*1000)</f>
        <v>0.87662428962182204</v>
      </c>
      <c r="I244" s="275">
        <f>IF(I$73=0,0,I$73/NFM!I$14*1000)</f>
        <v>0.8936428608132535</v>
      </c>
      <c r="J244" s="275">
        <f>IF(J$73=0,0,J$73/NFM!J$14*1000)</f>
        <v>0.86466266172052819</v>
      </c>
      <c r="K244" s="275">
        <f>IF(K$73=0,0,K$73/NFM!K$14*1000)</f>
        <v>0.96051810501368584</v>
      </c>
      <c r="L244" s="275">
        <f>IF(L$73=0,0,L$73/NFM!L$14*1000)</f>
        <v>0.95563678397577823</v>
      </c>
      <c r="M244" s="275">
        <f>IF(M$73=0,0,M$73/NFM!M$14*1000)</f>
        <v>0.67561501887655917</v>
      </c>
      <c r="N244" s="275">
        <f>IF(N$73=0,0,N$73/NFM!N$14*1000)</f>
        <v>0.65440345346102147</v>
      </c>
      <c r="O244" s="275">
        <f>IF(O$73=0,0,O$73/NFM!O$14*1000)</f>
        <v>0.81427194273018821</v>
      </c>
      <c r="P244" s="275">
        <f>IF(P$73=0,0,P$73/NFM!P$14*1000)</f>
        <v>0.86751119031383439</v>
      </c>
      <c r="Q244" s="275">
        <f>IF(Q$73=0,0,Q$73/NFM!Q$14*1000)</f>
        <v>0.71671603380944193</v>
      </c>
      <c r="R244" s="275">
        <f>IF(R$73=0,0,R$73/NFM!R$14*1000)</f>
        <v>0.80196535659193979</v>
      </c>
      <c r="S244" s="275">
        <f>IF(S$73=0,0,S$73/NFM!S$14*1000)</f>
        <v>0.37720241070881155</v>
      </c>
      <c r="T244" s="275">
        <f>IF(T$73=0,0,T$73/NFM!T$14*1000)</f>
        <v>0.37683458501443956</v>
      </c>
      <c r="U244" s="275">
        <f>IF(U$73=0,0,U$73/NFM!U$14*1000)</f>
        <v>0.32595439879287186</v>
      </c>
      <c r="V244" s="275">
        <f>IF(V$73=0,0,V$73/NFM!V$14*1000)</f>
        <v>0.28733881535833378</v>
      </c>
      <c r="W244" s="275">
        <f>IF(W$73=0,0,W$73/NFM!W$14*1000)</f>
        <v>0.32246864993174934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0.41117019760142703</v>
      </c>
      <c r="C245" s="276">
        <f>IF(C$74=0,0,C$74/NFM!C$14*1000)</f>
        <v>0.40188281028526041</v>
      </c>
      <c r="D245" s="276">
        <f>IF(D$74=0,0,D$74/NFM!D$14*1000)</f>
        <v>0.44272315026487474</v>
      </c>
      <c r="E245" s="276">
        <f>IF(E$74=0,0,E$74/NFM!E$14*1000)</f>
        <v>0.33564917354811541</v>
      </c>
      <c r="F245" s="276">
        <f>IF(F$74=0,0,F$74/NFM!F$14*1000)</f>
        <v>0.48360253986166074</v>
      </c>
      <c r="G245" s="276">
        <f>IF(G$74=0,0,G$74/NFM!G$14*1000)</f>
        <v>0.47307921844840933</v>
      </c>
      <c r="H245" s="276">
        <f>IF(H$74=0,0,H$74/NFM!H$14*1000)</f>
        <v>0.45599261861944768</v>
      </c>
      <c r="I245" s="276">
        <f>IF(I$74=0,0,I$74/NFM!I$14*1000)</f>
        <v>0.4648451486424181</v>
      </c>
      <c r="J245" s="276">
        <f>IF(J$74=0,0,J$74/NFM!J$14*1000)</f>
        <v>0.44977055279919131</v>
      </c>
      <c r="K245" s="276">
        <f>IF(K$74=0,0,K$74/NFM!K$14*1000)</f>
        <v>0.49963156522337498</v>
      </c>
      <c r="L245" s="276">
        <f>IF(L$74=0,0,L$74/NFM!L$14*1000)</f>
        <v>0.49709245423962861</v>
      </c>
      <c r="M245" s="276">
        <f>IF(M$74=0,0,M$74/NFM!M$14*1000)</f>
        <v>0.35143386429442253</v>
      </c>
      <c r="N245" s="276">
        <f>IF(N$74=0,0,N$74/NFM!N$14*1000)</f>
        <v>0.34040026943131235</v>
      </c>
      <c r="O245" s="276">
        <f>IF(O$74=0,0,O$74/NFM!O$14*1000)</f>
        <v>0.42355887217551796</v>
      </c>
      <c r="P245" s="276">
        <f>IF(P$74=0,0,P$74/NFM!P$14*1000)</f>
        <v>0.45125226854429623</v>
      </c>
      <c r="Q245" s="276">
        <f>IF(Q$74=0,0,Q$74/NFM!Q$14*1000)</f>
        <v>0.37281333055955129</v>
      </c>
      <c r="R245" s="276">
        <f>IF(R$74=0,0,R$74/NFM!R$14*1000)</f>
        <v>0.41715736983765006</v>
      </c>
      <c r="S245" s="276">
        <f>IF(S$74=0,0,S$74/NFM!S$14*1000)</f>
        <v>0.1962089312890033</v>
      </c>
      <c r="T245" s="276">
        <f>IF(T$74=0,0,T$74/NFM!T$14*1000)</f>
        <v>0.19601759983314718</v>
      </c>
      <c r="U245" s="276">
        <f>IF(U$74=0,0,U$74/NFM!U$14*1000)</f>
        <v>0.16955131361944117</v>
      </c>
      <c r="V245" s="276">
        <f>IF(V$74=0,0,V$74/NFM!V$14*1000)</f>
        <v>0.14946469131351686</v>
      </c>
      <c r="W245" s="276">
        <f>IF(W$74=0,0,W$74/NFM!W$14*1000)</f>
        <v>0.16773813576223318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9.6242157380362698</v>
      </c>
      <c r="C246" s="276">
        <f>IF(C$75=0,0,C$75/NFM!C$14*1000)</f>
        <v>9.4068268813172935</v>
      </c>
      <c r="D246" s="276">
        <f>IF(D$75=0,0,D$75/NFM!D$14*1000)</f>
        <v>10.362772241830926</v>
      </c>
      <c r="E246" s="276">
        <f>IF(E$75=0,0,E$75/NFM!E$14*1000)</f>
        <v>7.8565034075062741</v>
      </c>
      <c r="F246" s="276">
        <f>IF(F$75=0,0,F$75/NFM!F$14*1000)</f>
        <v>11.319631632452619</v>
      </c>
      <c r="G246" s="276">
        <f>IF(G$75=0,0,G$75/NFM!G$14*1000)</f>
        <v>11.073313401820538</v>
      </c>
      <c r="H246" s="276">
        <f>IF(H$75=0,0,H$75/NFM!H$14*1000)</f>
        <v>10.673369232854217</v>
      </c>
      <c r="I246" s="276">
        <f>IF(I$75=0,0,I$75/NFM!I$14*1000)</f>
        <v>10.880579432585423</v>
      </c>
      <c r="J246" s="276">
        <f>IF(J$75=0,0,J$75/NFM!J$14*1000)</f>
        <v>10.527730020334111</v>
      </c>
      <c r="K246" s="276">
        <f>IF(K$75=0,0,K$75/NFM!K$14*1000)</f>
        <v>11.694821271807594</v>
      </c>
      <c r="L246" s="276">
        <f>IF(L$75=0,0,L$75/NFM!L$14*1000)</f>
        <v>11.635388579377681</v>
      </c>
      <c r="M246" s="276">
        <f>IF(M$75=0,0,M$75/NFM!M$14*1000)</f>
        <v>8.2259739333051911</v>
      </c>
      <c r="N246" s="276">
        <f>IF(N$75=0,0,N$75/NFM!N$14*1000)</f>
        <v>7.9677117879743307</v>
      </c>
      <c r="O246" s="276">
        <f>IF(O$75=0,0,O$75/NFM!O$14*1000)</f>
        <v>9.9141960856025939</v>
      </c>
      <c r="P246" s="276">
        <f>IF(P$75=0,0,P$75/NFM!P$14*1000)</f>
        <v>10.562412378337008</v>
      </c>
      <c r="Q246" s="276">
        <f>IF(Q$75=0,0,Q$75/NFM!Q$14*1000)</f>
        <v>8.7264007563093386</v>
      </c>
      <c r="R246" s="276">
        <f>IF(R$75=0,0,R$75/NFM!R$14*1000)</f>
        <v>9.7643568221866577</v>
      </c>
      <c r="S246" s="276">
        <f>IF(S$75=0,0,S$75/NFM!S$14*1000)</f>
        <v>4.5926409439951836</v>
      </c>
      <c r="T246" s="276">
        <f>IF(T$75=0,0,T$75/NFM!T$14*1000)</f>
        <v>4.5881624695839163</v>
      </c>
      <c r="U246" s="276">
        <f>IF(U$75=0,0,U$75/NFM!U$14*1000)</f>
        <v>3.9686690097193122</v>
      </c>
      <c r="V246" s="276">
        <f>IF(V$75=0,0,V$75/NFM!V$14*1000)</f>
        <v>3.4985036435317989</v>
      </c>
      <c r="W246" s="276">
        <f>IF(W$75=0,0,W$75/NFM!W$14*1000)</f>
        <v>3.9262281543971187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0.26348510017353649</v>
      </c>
      <c r="C247" s="276">
        <f>IF(C$76=0,0,C$76/NFM!C$14*1000)</f>
        <v>0.25753357890174744</v>
      </c>
      <c r="D247" s="276">
        <f>IF(D$76=0,0,D$76/NFM!D$14*1000)</f>
        <v>0.28370478764553164</v>
      </c>
      <c r="E247" s="276">
        <f>IF(E$76=0,0,E$76/NFM!E$14*1000)</f>
        <v>0.21508989861473118</v>
      </c>
      <c r="F247" s="276">
        <f>IF(F$76=0,0,F$76/NFM!F$14*1000)</f>
        <v>0.30990102007136355</v>
      </c>
      <c r="G247" s="276">
        <f>IF(G$76=0,0,G$76/NFM!G$14*1000)</f>
        <v>0.30315749047485169</v>
      </c>
      <c r="H247" s="276">
        <f>IF(H$76=0,0,H$76/NFM!H$14*1000)</f>
        <v>0.29220809654060748</v>
      </c>
      <c r="I247" s="276">
        <f>IF(I$76=0,0,I$76/NFM!I$14*1000)</f>
        <v>0.29788095360441791</v>
      </c>
      <c r="J247" s="276">
        <f>IF(J$76=0,0,J$76/NFM!J$14*1000)</f>
        <v>0.28822088724017608</v>
      </c>
      <c r="K247" s="276">
        <f>IF(K$76=0,0,K$76/NFM!K$14*1000)</f>
        <v>0.32017270167122858</v>
      </c>
      <c r="L247" s="276">
        <f>IF(L$76=0,0,L$76/NFM!L$14*1000)</f>
        <v>0.31854559465859278</v>
      </c>
      <c r="M247" s="276">
        <f>IF(M$76=0,0,M$76/NFM!M$14*1000)</f>
        <v>0.22520500629218651</v>
      </c>
      <c r="N247" s="276">
        <f>IF(N$76=0,0,N$76/NFM!N$14*1000)</f>
        <v>0.21813448448700723</v>
      </c>
      <c r="O247" s="276">
        <f>IF(O$76=0,0,O$76/NFM!O$14*1000)</f>
        <v>0.27142398091006281</v>
      </c>
      <c r="P247" s="276">
        <f>IF(P$76=0,0,P$76/NFM!P$14*1000)</f>
        <v>0.28917039677127815</v>
      </c>
      <c r="Q247" s="276">
        <f>IF(Q$76=0,0,Q$76/NFM!Q$14*1000)</f>
        <v>0.23890534460314738</v>
      </c>
      <c r="R247" s="276">
        <f>IF(R$76=0,0,R$76/NFM!R$14*1000)</f>
        <v>0.26732178553064662</v>
      </c>
      <c r="S247" s="276">
        <f>IF(S$76=0,0,S$76/NFM!S$14*1000)</f>
        <v>0.12573413690293719</v>
      </c>
      <c r="T247" s="276">
        <f>IF(T$76=0,0,T$76/NFM!T$14*1000)</f>
        <v>0.12561152833814654</v>
      </c>
      <c r="U247" s="276">
        <f>IF(U$76=0,0,U$76/NFM!U$14*1000)</f>
        <v>0.10865146626429062</v>
      </c>
      <c r="V247" s="276">
        <f>IF(V$76=0,0,V$76/NFM!V$14*1000)</f>
        <v>9.577960511944468E-2</v>
      </c>
      <c r="W247" s="276">
        <f>IF(W$76=0,0,W$76/NFM!W$14*1000)</f>
        <v>0.10748954997724985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1.2458085993834169</v>
      </c>
      <c r="C248" s="277">
        <f>IF(C$77=0,0,C$77/NFM!C$14*1000)</f>
        <v>1.2216823951220679</v>
      </c>
      <c r="D248" s="277">
        <f>IF(D$77=0,0,D$77/NFM!D$14*1000)</f>
        <v>1.3443823545848241</v>
      </c>
      <c r="E248" s="277">
        <f>IF(E$77=0,0,E$77/NFM!E$14*1000)</f>
        <v>1.0231406781436325</v>
      </c>
      <c r="F248" s="277">
        <f>IF(F$77=0,0,F$77/NFM!F$14*1000)</f>
        <v>1.4835843639726707</v>
      </c>
      <c r="G248" s="277">
        <f>IF(G$77=0,0,G$77/NFM!G$14*1000)</f>
        <v>1.4969882313889797</v>
      </c>
      <c r="H248" s="277">
        <f>IF(H$77=0,0,H$77/NFM!H$14*1000)</f>
        <v>1.4361210650214695</v>
      </c>
      <c r="I248" s="277">
        <f>IF(I$77=0,0,I$77/NFM!I$14*1000)</f>
        <v>1.4627162208348208</v>
      </c>
      <c r="J248" s="277">
        <f>IF(J$77=0,0,J$77/NFM!J$14*1000)</f>
        <v>1.4078708447976269</v>
      </c>
      <c r="K248" s="277">
        <f>IF(K$77=0,0,K$77/NFM!K$14*1000)</f>
        <v>1.575422642162331</v>
      </c>
      <c r="L248" s="277">
        <f>IF(L$77=0,0,L$77/NFM!L$14*1000)</f>
        <v>1.5792986774279609</v>
      </c>
      <c r="M248" s="277">
        <f>IF(M$77=0,0,M$77/NFM!M$14*1000)</f>
        <v>1.1082391751085165</v>
      </c>
      <c r="N248" s="277">
        <f>IF(N$77=0,0,N$77/NFM!N$14*1000)</f>
        <v>1.0655260211236504</v>
      </c>
      <c r="O248" s="277">
        <f>IF(O$77=0,0,O$77/NFM!O$14*1000)</f>
        <v>1.3251876586824767</v>
      </c>
      <c r="P248" s="277">
        <f>IF(P$77=0,0,P$77/NFM!P$14*1000)</f>
        <v>1.418643159129549</v>
      </c>
      <c r="Q248" s="277">
        <f>IF(Q$77=0,0,Q$77/NFM!Q$14*1000)</f>
        <v>1.1370881159779074</v>
      </c>
      <c r="R248" s="277">
        <f>IF(R$77=0,0,R$77/NFM!R$14*1000)</f>
        <v>1.2843104060726507</v>
      </c>
      <c r="S248" s="277">
        <f>IF(S$77=0,0,S$77/NFM!S$14*1000)</f>
        <v>0.5943842493883803</v>
      </c>
      <c r="T248" s="277">
        <f>IF(T$77=0,0,T$77/NFM!T$14*1000)</f>
        <v>0.59665227197081128</v>
      </c>
      <c r="U248" s="277">
        <f>IF(U$77=0,0,U$77/NFM!U$14*1000)</f>
        <v>0.51412560752244096</v>
      </c>
      <c r="V248" s="277">
        <f>IF(V$77=0,0,V$77/NFM!V$14*1000)</f>
        <v>0.45300389527381579</v>
      </c>
      <c r="W248" s="277">
        <f>IF(W$77=0,0,W$77/NFM!W$14*1000)</f>
        <v>0.50868616213699858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106.9380820118492</v>
      </c>
      <c r="C249" s="278">
        <f>IF(C$83=0,0,C$83/NFM!C$14*1000)</f>
        <v>104.77567341832741</v>
      </c>
      <c r="D249" s="278">
        <f>IF(D$83=0,0,D$83/NFM!D$14*1000)</f>
        <v>115.15082620715225</v>
      </c>
      <c r="E249" s="278">
        <f>IF(E$83=0,0,E$83/NFM!E$14*1000)</f>
        <v>86.979209010792815</v>
      </c>
      <c r="F249" s="278">
        <f>IF(F$83=0,0,F$83/NFM!F$14*1000)</f>
        <v>126.65099292919041</v>
      </c>
      <c r="G249" s="278">
        <f>IF(G$83=0,0,G$83/NFM!G$14*1000)</f>
        <v>124.88378076072512</v>
      </c>
      <c r="H249" s="278">
        <f>IF(H$83=0,0,H$83/NFM!H$14*1000)</f>
        <v>119.93571628548627</v>
      </c>
      <c r="I249" s="278">
        <f>IF(I$83=0,0,I$83/NFM!I$14*1000)</f>
        <v>122.27253460413525</v>
      </c>
      <c r="J249" s="278">
        <f>IF(J$83=0,0,J$83/NFM!J$14*1000)</f>
        <v>118.90346680880909</v>
      </c>
      <c r="K249" s="278">
        <f>IF(K$83=0,0,K$83/NFM!K$14*1000)</f>
        <v>131.2221741861382</v>
      </c>
      <c r="L249" s="278">
        <f>IF(L$83=0,0,L$83/NFM!L$14*1000)</f>
        <v>129.84756525278846</v>
      </c>
      <c r="M249" s="278">
        <f>IF(M$83=0,0,M$83/NFM!M$14*1000)</f>
        <v>91.729354334076831</v>
      </c>
      <c r="N249" s="278">
        <f>IF(N$83=0,0,N$83/NFM!N$14*1000)</f>
        <v>88.467207913404295</v>
      </c>
      <c r="O249" s="278">
        <f>IF(O$83=0,0,O$83/NFM!O$14*1000)</f>
        <v>110.08416879599258</v>
      </c>
      <c r="P249" s="278">
        <f>IF(P$83=0,0,P$83/NFM!P$14*1000)</f>
        <v>119.72539269130533</v>
      </c>
      <c r="Q249" s="278">
        <f>IF(Q$83=0,0,Q$83/NFM!Q$14*1000)</f>
        <v>97.380802776150986</v>
      </c>
      <c r="R249" s="278">
        <f>IF(R$83=0,0,R$83/NFM!R$14*1000)</f>
        <v>110.20461612820587</v>
      </c>
      <c r="S249" s="278">
        <f>IF(S$83=0,0,S$83/NFM!S$14*1000)</f>
        <v>51.156073983488625</v>
      </c>
      <c r="T249" s="278">
        <f>IF(T$83=0,0,T$83/NFM!T$14*1000)</f>
        <v>51.373860940362761</v>
      </c>
      <c r="U249" s="278">
        <f>IF(U$83=0,0,U$83/NFM!U$14*1000)</f>
        <v>44.26671889247357</v>
      </c>
      <c r="V249" s="278">
        <f>IF(V$83=0,0,V$83/NFM!V$14*1000)</f>
        <v>38.997823719044725</v>
      </c>
      <c r="W249" s="278">
        <f>IF(W$83=0,0,W$83/NFM!W$14*1000)</f>
        <v>43.800896949189188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205.09977864902379</v>
      </c>
      <c r="C250" s="278">
        <f>IF(C$90=0,0,C$90/NFM!C$14*1000)</f>
        <v>200.95242986984022</v>
      </c>
      <c r="D250" s="278">
        <f>IF(D$90=0,0,D$90/NFM!D$14*1000)</f>
        <v>220.85124889113138</v>
      </c>
      <c r="E250" s="278">
        <f>IF(E$90=0,0,E$90/NFM!E$14*1000)</f>
        <v>166.82005305840528</v>
      </c>
      <c r="F250" s="278">
        <f>IF(F$90=0,0,F$90/NFM!F$14*1000)</f>
        <v>242.90776612748448</v>
      </c>
      <c r="G250" s="278">
        <f>IF(G$90=0,0,G$90/NFM!G$14*1000)</f>
        <v>239.51837651286689</v>
      </c>
      <c r="H250" s="278">
        <f>IF(H$90=0,0,H$90/NFM!H$14*1000)</f>
        <v>230.02833414891143</v>
      </c>
      <c r="I250" s="278">
        <f>IF(I$90=0,0,I$90/NFM!I$14*1000)</f>
        <v>234.51018860974588</v>
      </c>
      <c r="J250" s="278">
        <f>IF(J$90=0,0,J$90/NFM!J$14*1000)</f>
        <v>228.04855168793929</v>
      </c>
      <c r="K250" s="278">
        <f>IF(K$90=0,0,K$90/NFM!K$14*1000)</f>
        <v>251.67497277946731</v>
      </c>
      <c r="L250" s="278">
        <f>IF(L$90=0,0,L$90/NFM!L$14*1000)</f>
        <v>249.03856877207377</v>
      </c>
      <c r="M250" s="278">
        <f>IF(M$90=0,0,M$90/NFM!M$14*1000)</f>
        <v>175.93050030065424</v>
      </c>
      <c r="N250" s="278">
        <f>IF(N$90=0,0,N$90/NFM!N$14*1000)</f>
        <v>169.67393111394946</v>
      </c>
      <c r="O250" s="278">
        <f>IF(O$90=0,0,O$90/NFM!O$14*1000)</f>
        <v>211.13375355206091</v>
      </c>
      <c r="P250" s="278">
        <f>IF(P$90=0,0,P$90/NFM!P$14*1000)</f>
        <v>229.62494817265647</v>
      </c>
      <c r="Q250" s="278">
        <f>IF(Q$90=0,0,Q$90/NFM!Q$14*1000)</f>
        <v>186.76958402750984</v>
      </c>
      <c r="R250" s="278">
        <f>IF(R$90=0,0,R$90/NFM!R$14*1000)</f>
        <v>211.36476312985633</v>
      </c>
      <c r="S250" s="278">
        <f>IF(S$90=0,0,S$90/NFM!S$14*1000)</f>
        <v>98.113779985356658</v>
      </c>
      <c r="T250" s="278">
        <f>IF(T$90=0,0,T$90/NFM!T$14*1000)</f>
        <v>98.531480170428068</v>
      </c>
      <c r="U250" s="278">
        <f>IF(U$90=0,0,U$90/NFM!U$14*1000)</f>
        <v>84.900477692866104</v>
      </c>
      <c r="V250" s="278">
        <f>IF(V$90=0,0,V$90/NFM!V$14*1000)</f>
        <v>74.795104438879434</v>
      </c>
      <c r="W250" s="278">
        <f>IF(W$90=0,0,W$90/NFM!W$14*1000)</f>
        <v>84.007063712924818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106.2993921962607</v>
      </c>
      <c r="C251" s="279">
        <f>IF(C$97=0,0,C$97/NFM!C$14*1000)</f>
        <v>104.06647491761652</v>
      </c>
      <c r="D251" s="279">
        <f>IF(D$97=0,0,D$97/NFM!D$14*1000)</f>
        <v>113.332567999538</v>
      </c>
      <c r="E251" s="279">
        <f>IF(E$97=0,0,E$97/NFM!E$14*1000)</f>
        <v>85.12334530844366</v>
      </c>
      <c r="F251" s="279">
        <f>IF(F$97=0,0,F$97/NFM!F$14*1000)</f>
        <v>126.21863030726301</v>
      </c>
      <c r="G251" s="279">
        <f>IF(G$97=0,0,G$97/NFM!G$14*1000)</f>
        <v>124.34555790883799</v>
      </c>
      <c r="H251" s="279">
        <f>IF(H$97=0,0,H$97/NFM!H$14*1000)</f>
        <v>120.93102593681174</v>
      </c>
      <c r="I251" s="279">
        <f>IF(I$97=0,0,I$97/NFM!I$14*1000)</f>
        <v>122.95487162206621</v>
      </c>
      <c r="J251" s="279">
        <f>IF(J$97=0,0,J$97/NFM!J$14*1000)</f>
        <v>121.14230314309182</v>
      </c>
      <c r="K251" s="279">
        <f>IF(K$97=0,0,K$97/NFM!K$14*1000)</f>
        <v>132.24846757308495</v>
      </c>
      <c r="L251" s="279">
        <f>IF(L$97=0,0,L$97/NFM!L$14*1000)</f>
        <v>129.03301811565473</v>
      </c>
      <c r="M251" s="279">
        <f>IF(M$97=0,0,M$97/NFM!M$14*1000)</f>
        <v>91.497819782594902</v>
      </c>
      <c r="N251" s="279">
        <f>IF(N$97=0,0,N$97/NFM!N$14*1000)</f>
        <v>87.886916218883343</v>
      </c>
      <c r="O251" s="279">
        <f>IF(O$97=0,0,O$97/NFM!O$14*1000)</f>
        <v>109.39783392443601</v>
      </c>
      <c r="P251" s="279">
        <f>IF(P$97=0,0,P$97/NFM!P$14*1000)</f>
        <v>137.10741148912797</v>
      </c>
      <c r="Q251" s="279">
        <f>IF(Q$97=0,0,Q$97/NFM!Q$14*1000)</f>
        <v>98.282290432333156</v>
      </c>
      <c r="R251" s="279">
        <f>IF(R$97=0,0,R$97/NFM!R$14*1000)</f>
        <v>113.72872545497499</v>
      </c>
      <c r="S251" s="279">
        <f>IF(S$97=0,0,S$97/NFM!S$14*1000)</f>
        <v>51.19683564927977</v>
      </c>
      <c r="T251" s="279">
        <f>IF(T$97=0,0,T$97/NFM!T$14*1000)</f>
        <v>52.549088174413313</v>
      </c>
      <c r="U251" s="279">
        <f>IF(U$97=0,0,U$97/NFM!U$14*1000)</f>
        <v>44.336657509141595</v>
      </c>
      <c r="V251" s="279">
        <f>IF(V$97=0,0,V$97/NFM!V$14*1000)</f>
        <v>39.013720510769303</v>
      </c>
      <c r="W251" s="279">
        <f>IF(W$97=0,0,W$97/NFM!W$14*1000)</f>
        <v>43.73139181772568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0</v>
      </c>
      <c r="C253" s="274">
        <f t="shared" si="60"/>
        <v>0</v>
      </c>
      <c r="D253" s="274">
        <f t="shared" si="60"/>
        <v>0</v>
      </c>
      <c r="E253" s="274">
        <f t="shared" si="60"/>
        <v>0</v>
      </c>
      <c r="F253" s="274">
        <f t="shared" si="60"/>
        <v>0</v>
      </c>
      <c r="G253" s="274">
        <f t="shared" si="60"/>
        <v>0</v>
      </c>
      <c r="H253" s="274">
        <f t="shared" si="60"/>
        <v>0</v>
      </c>
      <c r="I253" s="274">
        <f t="shared" si="60"/>
        <v>0</v>
      </c>
      <c r="J253" s="274">
        <f t="shared" si="60"/>
        <v>0</v>
      </c>
      <c r="K253" s="274">
        <f t="shared" si="60"/>
        <v>0</v>
      </c>
      <c r="L253" s="274">
        <f t="shared" si="60"/>
        <v>0</v>
      </c>
      <c r="M253" s="274">
        <f t="shared" si="60"/>
        <v>0</v>
      </c>
      <c r="N253" s="274">
        <f t="shared" si="60"/>
        <v>0</v>
      </c>
      <c r="O253" s="274">
        <f t="shared" si="60"/>
        <v>0</v>
      </c>
      <c r="P253" s="274">
        <f t="shared" si="60"/>
        <v>451.13838422461271</v>
      </c>
      <c r="Q253" s="274">
        <f t="shared" si="60"/>
        <v>314.87024548361097</v>
      </c>
      <c r="R253" s="274">
        <f t="shared" si="60"/>
        <v>455.08661351292994</v>
      </c>
      <c r="S253" s="274">
        <f t="shared" si="60"/>
        <v>291.74462855592111</v>
      </c>
      <c r="T253" s="274">
        <f t="shared" si="60"/>
        <v>455.50911477573447</v>
      </c>
      <c r="U253" s="274">
        <f t="shared" si="60"/>
        <v>378.7732842889481</v>
      </c>
      <c r="V253" s="274">
        <f t="shared" si="60"/>
        <v>373.87339655742551</v>
      </c>
      <c r="W253" s="274">
        <f t="shared" si="60"/>
        <v>456.89419501779662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</v>
      </c>
      <c r="C254" s="275">
        <f>IF(C$116=0,0,C$116/NFM!C$15*1000)</f>
        <v>0</v>
      </c>
      <c r="D254" s="275">
        <f>IF(D$116=0,0,D$116/NFM!D$15*1000)</f>
        <v>0</v>
      </c>
      <c r="E254" s="275">
        <f>IF(E$116=0,0,E$116/NFM!E$15*1000)</f>
        <v>0</v>
      </c>
      <c r="F254" s="275">
        <f>IF(F$116=0,0,F$116/NFM!F$15*1000)</f>
        <v>0</v>
      </c>
      <c r="G254" s="275">
        <f>IF(G$116=0,0,G$116/NFM!G$15*1000)</f>
        <v>0</v>
      </c>
      <c r="H254" s="275">
        <f>IF(H$116=0,0,H$116/NFM!H$15*1000)</f>
        <v>0</v>
      </c>
      <c r="I254" s="275">
        <f>IF(I$116=0,0,I$116/NFM!I$15*1000)</f>
        <v>0</v>
      </c>
      <c r="J254" s="275">
        <f>IF(J$116=0,0,J$116/NFM!J$15*1000)</f>
        <v>0</v>
      </c>
      <c r="K254" s="275">
        <f>IF(K$116=0,0,K$116/NFM!K$15*1000)</f>
        <v>0</v>
      </c>
      <c r="L254" s="275">
        <f>IF(L$116=0,0,L$116/NFM!L$15*1000)</f>
        <v>0</v>
      </c>
      <c r="M254" s="275">
        <f>IF(M$116=0,0,M$116/NFM!M$15*1000)</f>
        <v>0</v>
      </c>
      <c r="N254" s="275">
        <f>IF(N$116=0,0,N$116/NFM!N$15*1000)</f>
        <v>0</v>
      </c>
      <c r="O254" s="275">
        <f>IF(O$116=0,0,O$116/NFM!O$15*1000)</f>
        <v>0</v>
      </c>
      <c r="P254" s="275">
        <f>IF(P$116=0,0,P$116/NFM!P$15*1000)</f>
        <v>0.72316414004465102</v>
      </c>
      <c r="Q254" s="275">
        <f>IF(Q$116=0,0,Q$116/NFM!Q$15*1000)</f>
        <v>0.50472954251750346</v>
      </c>
      <c r="R254" s="275">
        <f>IF(R$116=0,0,R$116/NFM!R$15*1000)</f>
        <v>0.72949305801304698</v>
      </c>
      <c r="S254" s="275">
        <f>IF(S$116=0,0,S$116/NFM!S$15*1000)</f>
        <v>0.46765972656381372</v>
      </c>
      <c r="T254" s="275">
        <f>IF(T$116=0,0,T$116/NFM!T$15*1000)</f>
        <v>0.73017031748550654</v>
      </c>
      <c r="U254" s="275">
        <f>IF(U$116=0,0,U$116/NFM!U$15*1000)</f>
        <v>0.60716459951522261</v>
      </c>
      <c r="V254" s="275">
        <f>IF(V$116=0,0,V$116/NFM!V$15*1000)</f>
        <v>0.59931019558337673</v>
      </c>
      <c r="W254" s="275">
        <f>IF(W$116=0,0,W$116/NFM!W$15*1000)</f>
        <v>0.732390568312275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</v>
      </c>
      <c r="C255" s="276">
        <f>IF(C$117=0,0,C$117/NFM!C$15*1000)</f>
        <v>0</v>
      </c>
      <c r="D255" s="276">
        <f>IF(D$117=0,0,D$117/NFM!D$15*1000)</f>
        <v>0</v>
      </c>
      <c r="E255" s="276">
        <f>IF(E$117=0,0,E$117/NFM!E$15*1000)</f>
        <v>0</v>
      </c>
      <c r="F255" s="276">
        <f>IF(F$117=0,0,F$117/NFM!F$15*1000)</f>
        <v>0</v>
      </c>
      <c r="G255" s="276">
        <f>IF(G$117=0,0,G$117/NFM!G$15*1000)</f>
        <v>0</v>
      </c>
      <c r="H255" s="276">
        <f>IF(H$117=0,0,H$117/NFM!H$15*1000)</f>
        <v>0</v>
      </c>
      <c r="I255" s="276">
        <f>IF(I$117=0,0,I$117/NFM!I$15*1000)</f>
        <v>0</v>
      </c>
      <c r="J255" s="276">
        <f>IF(J$117=0,0,J$117/NFM!J$15*1000)</f>
        <v>0</v>
      </c>
      <c r="K255" s="276">
        <f>IF(K$117=0,0,K$117/NFM!K$15*1000)</f>
        <v>0</v>
      </c>
      <c r="L255" s="276">
        <f>IF(L$117=0,0,L$117/NFM!L$15*1000)</f>
        <v>0</v>
      </c>
      <c r="M255" s="276">
        <f>IF(M$117=0,0,M$117/NFM!M$15*1000)</f>
        <v>0</v>
      </c>
      <c r="N255" s="276">
        <f>IF(N$117=0,0,N$117/NFM!N$15*1000)</f>
        <v>0</v>
      </c>
      <c r="O255" s="276">
        <f>IF(O$117=0,0,O$117/NFM!O$15*1000)</f>
        <v>0</v>
      </c>
      <c r="P255" s="276">
        <f>IF(P$117=0,0,P$117/NFM!P$15*1000)</f>
        <v>0.36096078724494501</v>
      </c>
      <c r="Q255" s="276">
        <f>IF(Q$117=0,0,Q$117/NFM!Q$15*1000)</f>
        <v>0.25193114940910943</v>
      </c>
      <c r="R255" s="276">
        <f>IF(R$117=0,0,R$117/NFM!R$15*1000)</f>
        <v>0.36411980894662943</v>
      </c>
      <c r="S255" s="276">
        <f>IF(S$117=0,0,S$117/NFM!S$15*1000)</f>
        <v>0.2334280887500963</v>
      </c>
      <c r="T255" s="276">
        <f>IF(T$117=0,0,T$117/NFM!T$15*1000)</f>
        <v>0.36445785683757298</v>
      </c>
      <c r="U255" s="276">
        <f>IF(U$117=0,0,U$117/NFM!U$15*1000)</f>
        <v>0.30306067418490173</v>
      </c>
      <c r="V255" s="276">
        <f>IF(V$117=0,0,V$117/NFM!V$15*1000)</f>
        <v>0.2991402200727773</v>
      </c>
      <c r="W255" s="276">
        <f>IF(W$117=0,0,W$117/NFM!W$15*1000)</f>
        <v>0.36556607479520298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0</v>
      </c>
      <c r="C256" s="276">
        <f>IF(C$118=0,0,C$118/NFM!C$15*1000)</f>
        <v>0</v>
      </c>
      <c r="D256" s="276">
        <f>IF(D$118=0,0,D$118/NFM!D$15*1000)</f>
        <v>0</v>
      </c>
      <c r="E256" s="276">
        <f>IF(E$118=0,0,E$118/NFM!E$15*1000)</f>
        <v>0</v>
      </c>
      <c r="F256" s="276">
        <f>IF(F$118=0,0,F$118/NFM!F$15*1000)</f>
        <v>0</v>
      </c>
      <c r="G256" s="276">
        <f>IF(G$118=0,0,G$118/NFM!G$15*1000)</f>
        <v>0</v>
      </c>
      <c r="H256" s="276">
        <f>IF(H$118=0,0,H$118/NFM!H$15*1000)</f>
        <v>0</v>
      </c>
      <c r="I256" s="276">
        <f>IF(I$118=0,0,I$118/NFM!I$15*1000)</f>
        <v>0</v>
      </c>
      <c r="J256" s="276">
        <f>IF(J$118=0,0,J$118/NFM!J$15*1000)</f>
        <v>0</v>
      </c>
      <c r="K256" s="276">
        <f>IF(K$118=0,0,K$118/NFM!K$15*1000)</f>
        <v>0</v>
      </c>
      <c r="L256" s="276">
        <f>IF(L$118=0,0,L$118/NFM!L$15*1000)</f>
        <v>0</v>
      </c>
      <c r="M256" s="276">
        <f>IF(M$118=0,0,M$118/NFM!M$15*1000)</f>
        <v>0</v>
      </c>
      <c r="N256" s="276">
        <f>IF(N$118=0,0,N$118/NFM!N$15*1000)</f>
        <v>0</v>
      </c>
      <c r="O256" s="276">
        <f>IF(O$118=0,0,O$118/NFM!O$15*1000)</f>
        <v>0</v>
      </c>
      <c r="P256" s="276">
        <f>IF(P$118=0,0,P$118/NFM!P$15*1000)</f>
        <v>9.1758453610466901</v>
      </c>
      <c r="Q256" s="276">
        <f>IF(Q$118=0,0,Q$118/NFM!Q$15*1000)</f>
        <v>6.4042448661883302</v>
      </c>
      <c r="R256" s="276">
        <f>IF(R$118=0,0,R$118/NFM!R$15*1000)</f>
        <v>9.2561496368880896</v>
      </c>
      <c r="S256" s="276">
        <f>IF(S$118=0,0,S$118/NFM!S$15*1000)</f>
        <v>5.9338856767344446</v>
      </c>
      <c r="T256" s="276">
        <f>IF(T$118=0,0,T$118/NFM!T$15*1000)</f>
        <v>9.2647430223236675</v>
      </c>
      <c r="U256" s="276">
        <f>IF(U$118=0,0,U$118/NFM!U$15*1000)</f>
        <v>7.7039888530832572</v>
      </c>
      <c r="V256" s="276">
        <f>IF(V$118=0,0,V$118/NFM!V$15*1000)</f>
        <v>7.6043284967534124</v>
      </c>
      <c r="W256" s="276">
        <f>IF(W$118=0,0,W$118/NFM!W$15*1000)</f>
        <v>9.2929146048469775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</v>
      </c>
      <c r="C257" s="276">
        <f>IF(C$119=0,0,C$119/NFM!C$15*1000)</f>
        <v>0</v>
      </c>
      <c r="D257" s="276">
        <f>IF(D$119=0,0,D$119/NFM!D$15*1000)</f>
        <v>0</v>
      </c>
      <c r="E257" s="276">
        <f>IF(E$119=0,0,E$119/NFM!E$15*1000)</f>
        <v>0</v>
      </c>
      <c r="F257" s="276">
        <f>IF(F$119=0,0,F$119/NFM!F$15*1000)</f>
        <v>0</v>
      </c>
      <c r="G257" s="276">
        <f>IF(G$119=0,0,G$119/NFM!G$15*1000)</f>
        <v>0</v>
      </c>
      <c r="H257" s="276">
        <f>IF(H$119=0,0,H$119/NFM!H$15*1000)</f>
        <v>0</v>
      </c>
      <c r="I257" s="276">
        <f>IF(I$119=0,0,I$119/NFM!I$15*1000)</f>
        <v>0</v>
      </c>
      <c r="J257" s="276">
        <f>IF(J$119=0,0,J$119/NFM!J$15*1000)</f>
        <v>0</v>
      </c>
      <c r="K257" s="276">
        <f>IF(K$119=0,0,K$119/NFM!K$15*1000)</f>
        <v>0</v>
      </c>
      <c r="L257" s="276">
        <f>IF(L$119=0,0,L$119/NFM!L$15*1000)</f>
        <v>0</v>
      </c>
      <c r="M257" s="276">
        <f>IF(M$119=0,0,M$119/NFM!M$15*1000)</f>
        <v>0</v>
      </c>
      <c r="N257" s="276">
        <f>IF(N$119=0,0,N$119/NFM!N$15*1000)</f>
        <v>0</v>
      </c>
      <c r="O257" s="276">
        <f>IF(O$119=0,0,O$119/NFM!O$15*1000)</f>
        <v>0</v>
      </c>
      <c r="P257" s="276">
        <f>IF(P$119=0,0,P$119/NFM!P$15*1000)</f>
        <v>0.24105471334821701</v>
      </c>
      <c r="Q257" s="276">
        <f>IF(Q$119=0,0,Q$119/NFM!Q$15*1000)</f>
        <v>0.16824318083916792</v>
      </c>
      <c r="R257" s="276">
        <f>IF(R$119=0,0,R$119/NFM!R$15*1000)</f>
        <v>0.24316435267101566</v>
      </c>
      <c r="S257" s="276">
        <f>IF(S$119=0,0,S$119/NFM!S$15*1000)</f>
        <v>0.1558865755212713</v>
      </c>
      <c r="T257" s="276">
        <f>IF(T$119=0,0,T$119/NFM!T$15*1000)</f>
        <v>0.24339010582850218</v>
      </c>
      <c r="U257" s="276">
        <f>IF(U$119=0,0,U$119/NFM!U$15*1000)</f>
        <v>0.20238819983840756</v>
      </c>
      <c r="V257" s="276">
        <f>IF(V$119=0,0,V$119/NFM!V$15*1000)</f>
        <v>0.19977006519445897</v>
      </c>
      <c r="W257" s="276">
        <f>IF(W$119=0,0,W$119/NFM!W$15*1000)</f>
        <v>0.24413018943742512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</v>
      </c>
      <c r="C258" s="277">
        <f>IF(C$120=0,0,C$120/NFM!C$15*1000)</f>
        <v>0</v>
      </c>
      <c r="D258" s="277">
        <f>IF(D$120=0,0,D$120/NFM!D$15*1000)</f>
        <v>0</v>
      </c>
      <c r="E258" s="277">
        <f>IF(E$120=0,0,E$120/NFM!E$15*1000)</f>
        <v>0</v>
      </c>
      <c r="F258" s="277">
        <f>IF(F$120=0,0,F$120/NFM!F$15*1000)</f>
        <v>0</v>
      </c>
      <c r="G258" s="277">
        <f>IF(G$120=0,0,G$120/NFM!G$15*1000)</f>
        <v>0</v>
      </c>
      <c r="H258" s="277">
        <f>IF(H$120=0,0,H$120/NFM!H$15*1000)</f>
        <v>0</v>
      </c>
      <c r="I258" s="277">
        <f>IF(I$120=0,0,I$120/NFM!I$15*1000)</f>
        <v>0</v>
      </c>
      <c r="J258" s="277">
        <f>IF(J$120=0,0,J$120/NFM!J$15*1000)</f>
        <v>0</v>
      </c>
      <c r="K258" s="277">
        <f>IF(K$120=0,0,K$120/NFM!K$15*1000)</f>
        <v>0</v>
      </c>
      <c r="L258" s="277">
        <f>IF(L$120=0,0,L$120/NFM!L$15*1000)</f>
        <v>0</v>
      </c>
      <c r="M258" s="277">
        <f>IF(M$120=0,0,M$120/NFM!M$15*1000)</f>
        <v>0</v>
      </c>
      <c r="N258" s="277">
        <f>IF(N$120=0,0,N$120/NFM!N$15*1000)</f>
        <v>0</v>
      </c>
      <c r="O258" s="277">
        <f>IF(O$120=0,0,O$120/NFM!O$15*1000)</f>
        <v>0</v>
      </c>
      <c r="P258" s="277">
        <f>IF(P$120=0,0,P$120/NFM!P$15*1000)</f>
        <v>1.2128880131950215</v>
      </c>
      <c r="Q258" s="277">
        <f>IF(Q$120=0,0,Q$120/NFM!Q$15*1000)</f>
        <v>0.84897327973384251</v>
      </c>
      <c r="R258" s="277">
        <f>IF(R$120=0,0,R$120/NFM!R$15*1000)</f>
        <v>1.221036195913312</v>
      </c>
      <c r="S258" s="277">
        <f>IF(S$120=0,0,S$120/NFM!S$15*1000)</f>
        <v>0.78360645757870118</v>
      </c>
      <c r="T258" s="277">
        <f>IF(T$120=0,0,T$120/NFM!T$15*1000)</f>
        <v>1.2194295746925266</v>
      </c>
      <c r="U258" s="277">
        <f>IF(U$120=0,0,U$120/NFM!U$15*1000)</f>
        <v>1.0168398634599844</v>
      </c>
      <c r="V258" s="277">
        <f>IF(V$120=0,0,V$120/NFM!V$15*1000)</f>
        <v>1.0039994051315086</v>
      </c>
      <c r="W258" s="277">
        <f>IF(W$120=0,0,W$120/NFM!W$15*1000)</f>
        <v>1.2269950062398742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0</v>
      </c>
      <c r="C259" s="278">
        <f>IF(C$126=0,0,C$126/NFM!C$15*1000)</f>
        <v>0</v>
      </c>
      <c r="D259" s="278">
        <f>IF(D$126=0,0,D$126/NFM!D$15*1000)</f>
        <v>0</v>
      </c>
      <c r="E259" s="278">
        <f>IF(E$126=0,0,E$126/NFM!E$15*1000)</f>
        <v>0</v>
      </c>
      <c r="F259" s="278">
        <f>IF(F$126=0,0,F$126/NFM!F$15*1000)</f>
        <v>0</v>
      </c>
      <c r="G259" s="278">
        <f>IF(G$126=0,0,G$126/NFM!G$15*1000)</f>
        <v>0</v>
      </c>
      <c r="H259" s="278">
        <f>IF(H$126=0,0,H$126/NFM!H$15*1000)</f>
        <v>0</v>
      </c>
      <c r="I259" s="278">
        <f>IF(I$126=0,0,I$126/NFM!I$15*1000)</f>
        <v>0</v>
      </c>
      <c r="J259" s="278">
        <f>IF(J$126=0,0,J$126/NFM!J$15*1000)</f>
        <v>0</v>
      </c>
      <c r="K259" s="278">
        <f>IF(K$126=0,0,K$126/NFM!K$15*1000)</f>
        <v>0</v>
      </c>
      <c r="L259" s="278">
        <f>IF(L$126=0,0,L$126/NFM!L$15*1000)</f>
        <v>0</v>
      </c>
      <c r="M259" s="278">
        <f>IF(M$126=0,0,M$126/NFM!M$15*1000)</f>
        <v>0</v>
      </c>
      <c r="N259" s="278">
        <f>IF(N$126=0,0,N$126/NFM!N$15*1000)</f>
        <v>0</v>
      </c>
      <c r="O259" s="278">
        <f>IF(O$126=0,0,O$126/NFM!O$15*1000)</f>
        <v>0</v>
      </c>
      <c r="P259" s="278">
        <f>IF(P$126=0,0,P$126/NFM!P$15*1000)</f>
        <v>253.59065380771838</v>
      </c>
      <c r="Q259" s="278">
        <f>IF(Q$126=0,0,Q$126/NFM!Q$15*1000)</f>
        <v>180.1244587467925</v>
      </c>
      <c r="R259" s="278">
        <f>IF(R$126=0,0,R$126/NFM!R$15*1000)</f>
        <v>259.57195035787669</v>
      </c>
      <c r="S259" s="278">
        <f>IF(S$126=0,0,S$126/NFM!S$15*1000)</f>
        <v>167.08111235639149</v>
      </c>
      <c r="T259" s="278">
        <f>IF(T$126=0,0,T$126/NFM!T$15*1000)</f>
        <v>260.12199025398098</v>
      </c>
      <c r="U259" s="278">
        <f>IF(U$126=0,0,U$126/NFM!U$15*1000)</f>
        <v>216.90027269805773</v>
      </c>
      <c r="V259" s="278">
        <f>IF(V$126=0,0,V$126/NFM!V$15*1000)</f>
        <v>214.12694865754312</v>
      </c>
      <c r="W259" s="278">
        <f>IF(W$126=0,0,W$126/NFM!W$15*1000)</f>
        <v>261.74314293767412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0</v>
      </c>
      <c r="C260" s="278">
        <f>IF(C$134=0,0,C$134/NFM!C$15*1000)</f>
        <v>0</v>
      </c>
      <c r="D260" s="278">
        <f>IF(D$134=0,0,D$134/NFM!D$15*1000)</f>
        <v>0</v>
      </c>
      <c r="E260" s="278">
        <f>IF(E$134=0,0,E$134/NFM!E$15*1000)</f>
        <v>0</v>
      </c>
      <c r="F260" s="278">
        <f>IF(F$134=0,0,F$134/NFM!F$15*1000)</f>
        <v>0</v>
      </c>
      <c r="G260" s="278">
        <f>IF(G$134=0,0,G$134/NFM!G$15*1000)</f>
        <v>0</v>
      </c>
      <c r="H260" s="278">
        <f>IF(H$134=0,0,H$134/NFM!H$15*1000)</f>
        <v>0</v>
      </c>
      <c r="I260" s="278">
        <f>IF(I$134=0,0,I$134/NFM!I$15*1000)</f>
        <v>0</v>
      </c>
      <c r="J260" s="278">
        <f>IF(J$134=0,0,J$134/NFM!J$15*1000)</f>
        <v>0</v>
      </c>
      <c r="K260" s="278">
        <f>IF(K$134=0,0,K$134/NFM!K$15*1000)</f>
        <v>0</v>
      </c>
      <c r="L260" s="278">
        <f>IF(L$134=0,0,L$134/NFM!L$15*1000)</f>
        <v>0</v>
      </c>
      <c r="M260" s="278">
        <f>IF(M$134=0,0,M$134/NFM!M$15*1000)</f>
        <v>0</v>
      </c>
      <c r="N260" s="278">
        <f>IF(N$134=0,0,N$134/NFM!N$15*1000)</f>
        <v>0</v>
      </c>
      <c r="O260" s="278">
        <f>IF(O$134=0,0,O$134/NFM!O$15*1000)</f>
        <v>0</v>
      </c>
      <c r="P260" s="278">
        <f>IF(P$134=0,0,P$134/NFM!P$15*1000)</f>
        <v>129.94360425782509</v>
      </c>
      <c r="Q260" s="278">
        <f>IF(Q$134=0,0,Q$134/NFM!Q$15*1000)</f>
        <v>92.298438578479505</v>
      </c>
      <c r="R260" s="278">
        <f>IF(R$134=0,0,R$134/NFM!R$15*1000)</f>
        <v>133.0085091357935</v>
      </c>
      <c r="S260" s="278">
        <f>IF(S$134=0,0,S$134/NFM!S$15*1000)</f>
        <v>85.614834841106983</v>
      </c>
      <c r="T260" s="278">
        <f>IF(T$134=0,0,T$134/NFM!T$15*1000)</f>
        <v>133.29035771937581</v>
      </c>
      <c r="U260" s="278">
        <f>IF(U$134=0,0,U$134/NFM!U$15*1000)</f>
        <v>111.14290994439219</v>
      </c>
      <c r="V260" s="278">
        <f>IF(V$134=0,0,V$134/NFM!V$15*1000)</f>
        <v>109.72181765968755</v>
      </c>
      <c r="W260" s="278">
        <f>IF(W$134=0,0,W$134/NFM!W$15*1000)</f>
        <v>134.12106034823154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0</v>
      </c>
      <c r="C261" s="279">
        <f>IF(C$141=0,0,C$141/NFM!C$15*1000)</f>
        <v>0</v>
      </c>
      <c r="D261" s="279">
        <f>IF(D$141=0,0,D$141/NFM!D$15*1000)</f>
        <v>0</v>
      </c>
      <c r="E261" s="279">
        <f>IF(E$141=0,0,E$141/NFM!E$15*1000)</f>
        <v>0</v>
      </c>
      <c r="F261" s="279">
        <f>IF(F$141=0,0,F$141/NFM!F$15*1000)</f>
        <v>0</v>
      </c>
      <c r="G261" s="279">
        <f>IF(G$141=0,0,G$141/NFM!G$15*1000)</f>
        <v>0</v>
      </c>
      <c r="H261" s="279">
        <f>IF(H$141=0,0,H$141/NFM!H$15*1000)</f>
        <v>0</v>
      </c>
      <c r="I261" s="279">
        <f>IF(I$141=0,0,I$141/NFM!I$15*1000)</f>
        <v>0</v>
      </c>
      <c r="J261" s="279">
        <f>IF(J$141=0,0,J$141/NFM!J$15*1000)</f>
        <v>0</v>
      </c>
      <c r="K261" s="279">
        <f>IF(K$141=0,0,K$141/NFM!K$15*1000)</f>
        <v>0</v>
      </c>
      <c r="L261" s="279">
        <f>IF(L$141=0,0,L$141/NFM!L$15*1000)</f>
        <v>0</v>
      </c>
      <c r="M261" s="279">
        <f>IF(M$141=0,0,M$141/NFM!M$15*1000)</f>
        <v>0</v>
      </c>
      <c r="N261" s="279">
        <f>IF(N$141=0,0,N$141/NFM!N$15*1000)</f>
        <v>0</v>
      </c>
      <c r="O261" s="279">
        <f>IF(O$141=0,0,O$141/NFM!O$15*1000)</f>
        <v>0</v>
      </c>
      <c r="P261" s="279">
        <f>IF(P$141=0,0,P$141/NFM!P$15*1000)</f>
        <v>55.890213144189708</v>
      </c>
      <c r="Q261" s="279">
        <f>IF(Q$141=0,0,Q$141/NFM!Q$15*1000)</f>
        <v>34.269226139651046</v>
      </c>
      <c r="R261" s="279">
        <f>IF(R$141=0,0,R$141/NFM!R$15*1000)</f>
        <v>50.69219096682761</v>
      </c>
      <c r="S261" s="279">
        <f>IF(S$141=0,0,S$141/NFM!S$15*1000)</f>
        <v>31.474214833274271</v>
      </c>
      <c r="T261" s="279">
        <f>IF(T$141=0,0,T$141/NFM!T$15*1000)</f>
        <v>50.274575925209895</v>
      </c>
      <c r="U261" s="279">
        <f>IF(U$141=0,0,U$141/NFM!U$15*1000)</f>
        <v>40.896659456416458</v>
      </c>
      <c r="V261" s="279">
        <f>IF(V$141=0,0,V$141/NFM!V$15*1000)</f>
        <v>40.318081857459333</v>
      </c>
      <c r="W261" s="279">
        <f>IF(W$141=0,0,W$141/NFM!W$15*1000)</f>
        <v>49.167995288259171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HR: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4.9071039786512411</v>
      </c>
      <c r="C72" s="225">
        <v>5.4249136752006741</v>
      </c>
      <c r="D72" s="225">
        <v>5.9407393018716554</v>
      </c>
      <c r="E72" s="225">
        <v>5.0816753453658059</v>
      </c>
      <c r="F72" s="225">
        <v>5.6906826297952637</v>
      </c>
      <c r="G72" s="225">
        <v>5.675083237063399</v>
      </c>
      <c r="H72" s="225">
        <v>5.7564030408053384</v>
      </c>
      <c r="I72" s="225">
        <v>6.0975172194107792</v>
      </c>
      <c r="J72" s="225">
        <v>5.6227827292788994</v>
      </c>
      <c r="K72" s="225">
        <v>4.9583890214942272</v>
      </c>
      <c r="L72" s="225">
        <v>4.2155451378521303</v>
      </c>
      <c r="M72" s="225">
        <v>5.4249125550298603</v>
      </c>
      <c r="N72" s="225">
        <v>6.0820764845180122</v>
      </c>
      <c r="O72" s="225">
        <v>6.097293232229072</v>
      </c>
      <c r="P72" s="225">
        <v>5.732619876136706</v>
      </c>
      <c r="Q72" s="225">
        <v>2.8766138757815751</v>
      </c>
      <c r="R72" s="225">
        <v>2.1861226269534471</v>
      </c>
      <c r="S72" s="225">
        <v>6.6887514550799443</v>
      </c>
      <c r="T72" s="225">
        <v>7.9815452901562054</v>
      </c>
      <c r="U72" s="225">
        <v>8.5405797938872769</v>
      </c>
      <c r="V72" s="225">
        <v>8.3983594039410683</v>
      </c>
      <c r="W72" s="225">
        <v>9.4256430489747522</v>
      </c>
      <c r="DA72" s="89" t="s">
        <v>708</v>
      </c>
    </row>
    <row r="73" spans="1:105" ht="12" customHeight="1" x14ac:dyDescent="0.25">
      <c r="A73" s="55" t="s">
        <v>92</v>
      </c>
      <c r="B73" s="261">
        <v>8.1308580723664422E-3</v>
      </c>
      <c r="C73" s="261">
        <v>8.9866790855753585E-3</v>
      </c>
      <c r="D73" s="261">
        <v>9.8035585334295943E-3</v>
      </c>
      <c r="E73" s="261">
        <v>8.3876273445291239E-3</v>
      </c>
      <c r="F73" s="261">
        <v>9.5121533440262439E-3</v>
      </c>
      <c r="G73" s="261">
        <v>9.3051663273741887E-3</v>
      </c>
      <c r="H73" s="261">
        <v>9.4393627739424984E-3</v>
      </c>
      <c r="I73" s="261">
        <v>9.9670104182783981E-3</v>
      </c>
      <c r="J73" s="261">
        <v>9.3132157154231319E-3</v>
      </c>
      <c r="K73" s="261">
        <v>8.1037021125446983E-3</v>
      </c>
      <c r="L73" s="261">
        <v>6.8357701199588594E-3</v>
      </c>
      <c r="M73" s="261">
        <v>8.8517778855029677E-3</v>
      </c>
      <c r="N73" s="261">
        <v>9.9710046751796261E-3</v>
      </c>
      <c r="O73" s="261">
        <v>1.000700992766043E-2</v>
      </c>
      <c r="P73" s="261">
        <v>8.9658055089615312E-3</v>
      </c>
      <c r="Q73" s="261">
        <v>4.756180347154664E-3</v>
      </c>
      <c r="R73" s="261">
        <v>3.5889949102499959E-3</v>
      </c>
      <c r="S73" s="261">
        <v>1.05191974912364E-2</v>
      </c>
      <c r="T73" s="261">
        <v>1.2625288735749651E-2</v>
      </c>
      <c r="U73" s="261">
        <v>1.387127171829906E-2</v>
      </c>
      <c r="V73" s="261">
        <v>1.3684239215954351E-2</v>
      </c>
      <c r="W73" s="261">
        <v>1.541963493090893E-2</v>
      </c>
      <c r="DA73" s="67" t="s">
        <v>709</v>
      </c>
    </row>
    <row r="74" spans="1:105" ht="12" customHeight="1" x14ac:dyDescent="0.25">
      <c r="A74" s="202" t="s">
        <v>93</v>
      </c>
      <c r="B74" s="226">
        <v>1.0977233959290999E-3</v>
      </c>
      <c r="C74" s="226">
        <v>1.213265290839308E-3</v>
      </c>
      <c r="D74" s="226">
        <v>1.323549798769755E-3</v>
      </c>
      <c r="E74" s="226">
        <v>1.1323890652717499E-3</v>
      </c>
      <c r="F74" s="226">
        <v>1.284208035421264E-3</v>
      </c>
      <c r="G74" s="226">
        <v>1.2562633229677609E-3</v>
      </c>
      <c r="H74" s="226">
        <v>1.2743807931950709E-3</v>
      </c>
      <c r="I74" s="226">
        <v>1.34561696025632E-3</v>
      </c>
      <c r="J74" s="226">
        <v>1.257350047333823E-3</v>
      </c>
      <c r="K74" s="226">
        <v>1.094057149123422E-3</v>
      </c>
      <c r="L74" s="226">
        <v>9.2287735477443629E-4</v>
      </c>
      <c r="M74" s="226">
        <v>1.195052673900187E-3</v>
      </c>
      <c r="N74" s="226">
        <v>1.3461562132122561E-3</v>
      </c>
      <c r="O74" s="226">
        <v>1.3510171771686731E-3</v>
      </c>
      <c r="P74" s="226">
        <v>1.210447210238001E-3</v>
      </c>
      <c r="Q74" s="226">
        <v>6.4211801458862914E-4</v>
      </c>
      <c r="R74" s="226">
        <v>4.845397184143994E-4</v>
      </c>
      <c r="S74" s="226">
        <v>1.4558621137417229E-3</v>
      </c>
      <c r="T74" s="226">
        <v>1.744120307580266E-3</v>
      </c>
      <c r="U74" s="226">
        <v>1.8804731803738449E-3</v>
      </c>
      <c r="V74" s="226">
        <v>1.847469161206456E-3</v>
      </c>
      <c r="W74" s="226">
        <v>2.081759867125312E-3</v>
      </c>
      <c r="DA74" s="174" t="s">
        <v>710</v>
      </c>
    </row>
    <row r="75" spans="1:105" ht="12" customHeight="1" x14ac:dyDescent="0.25">
      <c r="A75" s="202" t="s">
        <v>94</v>
      </c>
      <c r="B75" s="226">
        <v>0.14131470205937849</v>
      </c>
      <c r="C75" s="226">
        <v>0.15618891218841771</v>
      </c>
      <c r="D75" s="226">
        <v>0.17038631604967511</v>
      </c>
      <c r="E75" s="226">
        <v>0.14577736428650459</v>
      </c>
      <c r="F75" s="226">
        <v>0.16532167992485511</v>
      </c>
      <c r="G75" s="226">
        <v>0.16172423567874841</v>
      </c>
      <c r="H75" s="226">
        <v>0.16405657633645571</v>
      </c>
      <c r="I75" s="226">
        <v>0.17322711762349111</v>
      </c>
      <c r="J75" s="226">
        <v>0.1618641344279054</v>
      </c>
      <c r="K75" s="226">
        <v>0.14084273017926549</v>
      </c>
      <c r="L75" s="226">
        <v>0.1188060115243459</v>
      </c>
      <c r="M75" s="226">
        <v>0.15384432288111299</v>
      </c>
      <c r="N75" s="226">
        <v>0.17329653799941219</v>
      </c>
      <c r="O75" s="226">
        <v>0.17392231100905189</v>
      </c>
      <c r="P75" s="226">
        <v>0.15582612842883869</v>
      </c>
      <c r="Q75" s="226">
        <v>8.26626418413446E-2</v>
      </c>
      <c r="R75" s="226">
        <v>6.2376903141170281E-2</v>
      </c>
      <c r="S75" s="226">
        <v>0.18219122561479059</v>
      </c>
      <c r="T75" s="226">
        <v>0.2180449478631975</v>
      </c>
      <c r="U75" s="226">
        <v>0.23899419915136419</v>
      </c>
      <c r="V75" s="226">
        <v>0.237832731859386</v>
      </c>
      <c r="W75" s="226">
        <v>0.26799399235997112</v>
      </c>
      <c r="DA75" s="174" t="s">
        <v>711</v>
      </c>
    </row>
    <row r="76" spans="1:105" ht="12" customHeight="1" x14ac:dyDescent="0.25">
      <c r="A76" s="202" t="s">
        <v>95</v>
      </c>
      <c r="B76" s="226">
        <v>2.6850532508519102E-3</v>
      </c>
      <c r="C76" s="226">
        <v>2.9676710229507371E-3</v>
      </c>
      <c r="D76" s="226">
        <v>3.2374291219722292E-3</v>
      </c>
      <c r="E76" s="226">
        <v>2.7698461672702171E-3</v>
      </c>
      <c r="F76" s="226">
        <v>3.1411983866477772E-3</v>
      </c>
      <c r="G76" s="226">
        <v>3.0728450644031558E-3</v>
      </c>
      <c r="H76" s="226">
        <v>3.1171607567819989E-3</v>
      </c>
      <c r="I76" s="226">
        <v>3.2914058376970722E-3</v>
      </c>
      <c r="J76" s="226">
        <v>3.0755032138082782E-3</v>
      </c>
      <c r="K76" s="226">
        <v>2.6760855382746609E-3</v>
      </c>
      <c r="L76" s="226">
        <v>2.2573763579825869E-3</v>
      </c>
      <c r="M76" s="226">
        <v>2.9231225998231441E-3</v>
      </c>
      <c r="N76" s="226">
        <v>3.292724861148461E-3</v>
      </c>
      <c r="O76" s="226">
        <v>3.3046148756292072E-3</v>
      </c>
      <c r="P76" s="226">
        <v>2.9607779417722148E-3</v>
      </c>
      <c r="Q76" s="226">
        <v>1.570633429965748E-3</v>
      </c>
      <c r="R76" s="226">
        <v>1.1851937846275821E-3</v>
      </c>
      <c r="S76" s="226">
        <v>3.571314392354091E-3</v>
      </c>
      <c r="T76" s="226">
        <v>4.2661529481035979E-3</v>
      </c>
      <c r="U76" s="226">
        <v>4.5996747858590183E-3</v>
      </c>
      <c r="V76" s="226">
        <v>4.5189462988055309E-3</v>
      </c>
      <c r="W76" s="226">
        <v>5.0920260235383366E-3</v>
      </c>
      <c r="DA76" s="174" t="s">
        <v>712</v>
      </c>
    </row>
    <row r="77" spans="1:105" ht="12" customHeight="1" x14ac:dyDescent="0.25">
      <c r="A77" s="56" t="s">
        <v>96</v>
      </c>
      <c r="B77" s="262">
        <v>2.0352182270529269E-2</v>
      </c>
      <c r="C77" s="262">
        <v>2.2819850715266519E-2</v>
      </c>
      <c r="D77" s="262">
        <v>2.5069583112744209E-2</v>
      </c>
      <c r="E77" s="262">
        <v>2.1648683656528521E-2</v>
      </c>
      <c r="F77" s="262">
        <v>2.4528440587343291E-2</v>
      </c>
      <c r="G77" s="262">
        <v>2.6675822548049649E-2</v>
      </c>
      <c r="H77" s="262">
        <v>2.6531387183640849E-2</v>
      </c>
      <c r="I77" s="262">
        <v>2.816110246940445E-2</v>
      </c>
      <c r="J77" s="262">
        <v>2.5549542952054659E-2</v>
      </c>
      <c r="K77" s="262">
        <v>2.2995545502574991E-2</v>
      </c>
      <c r="L77" s="262">
        <v>1.9787848832042491E-2</v>
      </c>
      <c r="M77" s="262">
        <v>2.516030646881335E-2</v>
      </c>
      <c r="N77" s="262">
        <v>2.7665835537922751E-2</v>
      </c>
      <c r="O77" s="262">
        <v>2.7687798675373122E-2</v>
      </c>
      <c r="P77" s="262">
        <v>2.4702361725148479E-2</v>
      </c>
      <c r="Q77" s="262">
        <v>1.196415838785299E-2</v>
      </c>
      <c r="R77" s="262">
        <v>9.0133801657320926E-3</v>
      </c>
      <c r="S77" s="262">
        <v>2.7751330846454089E-2</v>
      </c>
      <c r="T77" s="262">
        <v>3.26239985550364E-2</v>
      </c>
      <c r="U77" s="262">
        <v>3.5010911711223343E-2</v>
      </c>
      <c r="V77" s="262">
        <v>3.4452939818450157E-2</v>
      </c>
      <c r="W77" s="262">
        <v>3.8605829419833378E-2</v>
      </c>
      <c r="DA77" s="68" t="s">
        <v>713</v>
      </c>
    </row>
    <row r="78" spans="1:105" ht="12" customHeight="1" x14ac:dyDescent="0.25">
      <c r="A78" s="37" t="s">
        <v>160</v>
      </c>
      <c r="B78" s="228">
        <v>2.6052103525540048E-3</v>
      </c>
      <c r="C78" s="228">
        <v>2.7041037119471551E-3</v>
      </c>
      <c r="D78" s="228">
        <v>3.8207092703552979E-3</v>
      </c>
      <c r="E78" s="228">
        <v>3.9858831204167564E-3</v>
      </c>
      <c r="F78" s="228">
        <v>4.5862062676356201E-3</v>
      </c>
      <c r="G78" s="228">
        <v>1.358459846491001E-4</v>
      </c>
      <c r="H78" s="228">
        <v>1.9029126399677521E-3</v>
      </c>
      <c r="I78" s="228">
        <v>1.6361942452694159E-4</v>
      </c>
      <c r="J78" s="228">
        <v>2.0821980902851131E-3</v>
      </c>
      <c r="K78" s="228">
        <v>1.6560226831006559E-4</v>
      </c>
      <c r="L78" s="228">
        <v>1.5777404306660989E-4</v>
      </c>
      <c r="M78" s="228">
        <v>1.670502026199213E-4</v>
      </c>
      <c r="N78" s="228">
        <v>1.653234426577427E-3</v>
      </c>
      <c r="O78" s="228">
        <v>2.026320543045516E-3</v>
      </c>
      <c r="P78" s="228">
        <v>2.0695725887723269E-3</v>
      </c>
      <c r="Q78" s="228">
        <v>1.539443454958425E-3</v>
      </c>
      <c r="R78" s="228">
        <v>1.2778482318441049E-3</v>
      </c>
      <c r="S78" s="228">
        <v>3.9201046277086962E-4</v>
      </c>
      <c r="T78" s="228">
        <v>3.0880900389670122E-4</v>
      </c>
      <c r="U78" s="228">
        <v>4.8393936445962227E-4</v>
      </c>
      <c r="V78" s="228">
        <v>5.4223980854155925E-4</v>
      </c>
      <c r="W78" s="228">
        <v>5.4153017158546028E-4</v>
      </c>
      <c r="DA78" s="69" t="s">
        <v>714</v>
      </c>
    </row>
    <row r="79" spans="1:105" ht="12" customHeight="1" x14ac:dyDescent="0.25">
      <c r="A79" s="37" t="s">
        <v>162</v>
      </c>
      <c r="B79" s="228">
        <v>5.4176132377694716E-3</v>
      </c>
      <c r="C79" s="228">
        <v>5.2731871963290653E-3</v>
      </c>
      <c r="D79" s="228">
        <v>3.565817372870277E-3</v>
      </c>
      <c r="E79" s="228">
        <v>1.48870809795564E-3</v>
      </c>
      <c r="F79" s="228">
        <v>2.3732734857636849E-3</v>
      </c>
      <c r="G79" s="228">
        <v>1.547832038408158E-3</v>
      </c>
      <c r="H79" s="228">
        <v>4.5102505370860421E-4</v>
      </c>
      <c r="I79" s="228">
        <v>2.6455045453353792E-3</v>
      </c>
      <c r="J79" s="228">
        <v>2.0060063443106272E-3</v>
      </c>
      <c r="K79" s="228">
        <v>1.8944764295210749E-3</v>
      </c>
      <c r="L79" s="228">
        <v>5.9509522196376824E-4</v>
      </c>
      <c r="M79" s="228">
        <v>1.930504983035258E-3</v>
      </c>
      <c r="N79" s="228">
        <v>1.776415945662131E-3</v>
      </c>
      <c r="O79" s="228">
        <v>1.472248070854528E-3</v>
      </c>
      <c r="P79" s="228">
        <v>1.855763092191114E-3</v>
      </c>
      <c r="Q79" s="228">
        <v>3.2628115238035119E-3</v>
      </c>
      <c r="R79" s="228">
        <v>2.7268485905328631E-3</v>
      </c>
      <c r="S79" s="228">
        <v>1.0997606296458431E-2</v>
      </c>
      <c r="T79" s="228">
        <v>1.4067848212747709E-2</v>
      </c>
      <c r="U79" s="228">
        <v>1.4993306850521391E-2</v>
      </c>
      <c r="V79" s="228">
        <v>1.4323488074271969E-2</v>
      </c>
      <c r="W79" s="228">
        <v>1.7229921653152569E-2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1.23293586802058E-2</v>
      </c>
      <c r="C82" s="228">
        <v>1.4842559806990299E-2</v>
      </c>
      <c r="D82" s="228">
        <v>1.7683056469518631E-2</v>
      </c>
      <c r="E82" s="228">
        <v>1.617409243815612E-2</v>
      </c>
      <c r="F82" s="228">
        <v>1.7568960833943981E-2</v>
      </c>
      <c r="G82" s="228">
        <v>2.4992144524992391E-2</v>
      </c>
      <c r="H82" s="228">
        <v>2.4177449489964489E-2</v>
      </c>
      <c r="I82" s="228">
        <v>2.5351978499542131E-2</v>
      </c>
      <c r="J82" s="228">
        <v>2.1461338517458919E-2</v>
      </c>
      <c r="K82" s="228">
        <v>2.0935466804743851E-2</v>
      </c>
      <c r="L82" s="228">
        <v>1.9034979567012111E-2</v>
      </c>
      <c r="M82" s="228">
        <v>2.306275128315817E-2</v>
      </c>
      <c r="N82" s="228">
        <v>2.423618516568319E-2</v>
      </c>
      <c r="O82" s="228">
        <v>2.4189230061473079E-2</v>
      </c>
      <c r="P82" s="228">
        <v>2.0777026044185042E-2</v>
      </c>
      <c r="Q82" s="228">
        <v>7.1619034090910534E-3</v>
      </c>
      <c r="R82" s="228">
        <v>5.0086833433551246E-3</v>
      </c>
      <c r="S82" s="228">
        <v>1.6361714087224789E-2</v>
      </c>
      <c r="T82" s="228">
        <v>1.8247341338391988E-2</v>
      </c>
      <c r="U82" s="228">
        <v>1.9533665496242331E-2</v>
      </c>
      <c r="V82" s="228">
        <v>1.958721193563662E-2</v>
      </c>
      <c r="W82" s="228">
        <v>2.083437759509536E-2</v>
      </c>
      <c r="DA82" s="69" t="s">
        <v>718</v>
      </c>
    </row>
    <row r="83" spans="1:105" ht="12" customHeight="1" x14ac:dyDescent="0.25">
      <c r="A83" s="57" t="s">
        <v>560</v>
      </c>
      <c r="B83" s="263">
        <v>1.166393373367562</v>
      </c>
      <c r="C83" s="263">
        <v>1.2904776294471261</v>
      </c>
      <c r="D83" s="263">
        <v>1.4210971756667561</v>
      </c>
      <c r="E83" s="263">
        <v>1.218837609487081</v>
      </c>
      <c r="F83" s="263">
        <v>1.352245190902309</v>
      </c>
      <c r="G83" s="263">
        <v>1.352406890783814</v>
      </c>
      <c r="H83" s="263">
        <v>1.369844762456526</v>
      </c>
      <c r="I83" s="263">
        <v>1.4507506837727799</v>
      </c>
      <c r="J83" s="263">
        <v>1.328104200678452</v>
      </c>
      <c r="K83" s="263">
        <v>1.1794251433984539</v>
      </c>
      <c r="L83" s="263">
        <v>1.0099509778839559</v>
      </c>
      <c r="M83" s="263">
        <v>1.2950957678398001</v>
      </c>
      <c r="N83" s="263">
        <v>1.452467484628237</v>
      </c>
      <c r="O83" s="263">
        <v>1.455946828731298</v>
      </c>
      <c r="P83" s="263">
        <v>1.328927593752506</v>
      </c>
      <c r="Q83" s="263">
        <v>0.68095554855875495</v>
      </c>
      <c r="R83" s="263">
        <v>0.5142533437788126</v>
      </c>
      <c r="S83" s="263">
        <v>1.5941298049643171</v>
      </c>
      <c r="T83" s="263">
        <v>1.8872559261315449</v>
      </c>
      <c r="U83" s="263">
        <v>2.0260234354164361</v>
      </c>
      <c r="V83" s="263">
        <v>1.992965181686797</v>
      </c>
      <c r="W83" s="263">
        <v>2.2341280319461441</v>
      </c>
      <c r="DA83" s="70" t="s">
        <v>719</v>
      </c>
    </row>
    <row r="84" spans="1:105" ht="12" customHeight="1" x14ac:dyDescent="0.25">
      <c r="A84" s="60" t="s">
        <v>562</v>
      </c>
      <c r="B84" s="264">
        <v>0.51890466596166396</v>
      </c>
      <c r="C84" s="264">
        <v>0.54836063327016982</v>
      </c>
      <c r="D84" s="264">
        <v>0.51652614063863178</v>
      </c>
      <c r="E84" s="264">
        <v>0.4254075082078082</v>
      </c>
      <c r="F84" s="264">
        <v>0.57865395431464917</v>
      </c>
      <c r="G84" s="264">
        <v>0.46697391115828879</v>
      </c>
      <c r="H84" s="264">
        <v>0.49031339761398601</v>
      </c>
      <c r="I84" s="264">
        <v>0.52431329844076835</v>
      </c>
      <c r="J84" s="264">
        <v>0.58363366580602438</v>
      </c>
      <c r="K84" s="264">
        <v>0.43296611314450067</v>
      </c>
      <c r="L84" s="264">
        <v>0.31183890155037919</v>
      </c>
      <c r="M84" s="264">
        <v>0.45902431623191242</v>
      </c>
      <c r="N84" s="264">
        <v>0.54300286718448809</v>
      </c>
      <c r="O84" s="264">
        <v>0.54665332378122722</v>
      </c>
      <c r="P84" s="264">
        <v>0.51040895380389062</v>
      </c>
      <c r="Q84" s="264">
        <v>0.32428344311458068</v>
      </c>
      <c r="R84" s="264">
        <v>0.26723954009499867</v>
      </c>
      <c r="S84" s="264">
        <v>0.68924765221943196</v>
      </c>
      <c r="T84" s="264">
        <v>0.8673541216609254</v>
      </c>
      <c r="U84" s="264">
        <v>0.9323414840742198</v>
      </c>
      <c r="V84" s="264">
        <v>0.89782988600640468</v>
      </c>
      <c r="W84" s="264">
        <v>1.0695300091973159</v>
      </c>
      <c r="DA84" s="72" t="s">
        <v>720</v>
      </c>
    </row>
    <row r="85" spans="1:105" ht="12" customHeight="1" x14ac:dyDescent="0.25">
      <c r="A85" s="59" t="s">
        <v>33</v>
      </c>
      <c r="B85" s="232">
        <v>7.920209321702433E-2</v>
      </c>
      <c r="C85" s="232">
        <v>7.8125669417670685E-2</v>
      </c>
      <c r="D85" s="232">
        <v>6.817598707989643E-2</v>
      </c>
      <c r="E85" s="232">
        <v>0.15103105858717181</v>
      </c>
      <c r="F85" s="232">
        <v>0.13242994023273749</v>
      </c>
      <c r="G85" s="232">
        <v>0.14638264584833099</v>
      </c>
      <c r="H85" s="232">
        <v>0.22695960819080491</v>
      </c>
      <c r="I85" s="232">
        <v>0.22630099390303979</v>
      </c>
      <c r="J85" s="232">
        <v>0.2353748066330878</v>
      </c>
      <c r="K85" s="232">
        <v>0.2284260897672174</v>
      </c>
      <c r="L85" s="232">
        <v>0.22136656865747259</v>
      </c>
      <c r="M85" s="232">
        <v>0.3155308614705537</v>
      </c>
      <c r="N85" s="232">
        <v>0.41229707172277952</v>
      </c>
      <c r="O85" s="232">
        <v>0.41277274078358572</v>
      </c>
      <c r="P85" s="232">
        <v>0.35318415273183229</v>
      </c>
      <c r="Q85" s="232">
        <v>8.2344537609131435E-2</v>
      </c>
      <c r="R85" s="232">
        <v>6.7450591442897959E-2</v>
      </c>
      <c r="S85" s="232">
        <v>5.1508083456875207E-2</v>
      </c>
      <c r="T85" s="232">
        <v>6.0373295072791183E-2</v>
      </c>
      <c r="U85" s="232">
        <v>6.1875627585048838E-2</v>
      </c>
      <c r="V85" s="232">
        <v>6.2827867458352449E-2</v>
      </c>
      <c r="W85" s="232">
        <v>7.169048204112724E-2</v>
      </c>
      <c r="DA85" s="71" t="s">
        <v>721</v>
      </c>
    </row>
    <row r="86" spans="1:105" ht="12" customHeight="1" x14ac:dyDescent="0.25">
      <c r="A86" s="59" t="s">
        <v>160</v>
      </c>
      <c r="B86" s="232">
        <v>0.14069478627430701</v>
      </c>
      <c r="C86" s="232">
        <v>0.1390370076046471</v>
      </c>
      <c r="D86" s="232">
        <v>0.2009892515398109</v>
      </c>
      <c r="E86" s="232">
        <v>0.20107441269861559</v>
      </c>
      <c r="F86" s="232">
        <v>0.2076646371349504</v>
      </c>
      <c r="G86" s="232">
        <v>4.9492851235989057E-3</v>
      </c>
      <c r="H86" s="232">
        <v>7.1187410434807641E-2</v>
      </c>
      <c r="I86" s="232">
        <v>6.1486896447704841E-3</v>
      </c>
      <c r="J86" s="232">
        <v>7.4277324172699041E-2</v>
      </c>
      <c r="K86" s="232">
        <v>6.0720187768776362E-3</v>
      </c>
      <c r="L86" s="232">
        <v>5.9504770966689073E-3</v>
      </c>
      <c r="M86" s="232">
        <v>6.2276297266539481E-3</v>
      </c>
      <c r="N86" s="232">
        <v>6.3796886386977045E-2</v>
      </c>
      <c r="O86" s="232">
        <v>7.8331003194924906E-2</v>
      </c>
      <c r="P86" s="232">
        <v>8.3843490607150822E-2</v>
      </c>
      <c r="Q86" s="232">
        <v>7.8840237678276859E-2</v>
      </c>
      <c r="R86" s="232">
        <v>6.4806776670189623E-2</v>
      </c>
      <c r="S86" s="232">
        <v>2.2513815925431242E-2</v>
      </c>
      <c r="T86" s="232">
        <v>1.7749748995076479E-2</v>
      </c>
      <c r="U86" s="232">
        <v>2.7863889936681749E-2</v>
      </c>
      <c r="V86" s="232">
        <v>3.117669320935525E-2</v>
      </c>
      <c r="W86" s="232">
        <v>3.1128749417229429E-2</v>
      </c>
      <c r="DA86" s="71" t="s">
        <v>722</v>
      </c>
    </row>
    <row r="87" spans="1:105" ht="12" customHeight="1" x14ac:dyDescent="0.25">
      <c r="A87" s="59" t="s">
        <v>70</v>
      </c>
      <c r="B87" s="232">
        <v>1.3434585632919291E-2</v>
      </c>
      <c r="C87" s="232">
        <v>6.6558558382173144E-2</v>
      </c>
      <c r="D87" s="232">
        <v>6.4271932516268143E-2</v>
      </c>
      <c r="E87" s="232">
        <v>0</v>
      </c>
      <c r="F87" s="232">
        <v>0.13367012350543439</v>
      </c>
      <c r="G87" s="232">
        <v>0.26060003891883138</v>
      </c>
      <c r="H87" s="232">
        <v>0.17569768143026759</v>
      </c>
      <c r="I87" s="232">
        <v>0.1948281554022003</v>
      </c>
      <c r="J87" s="232">
        <v>0.204135661782649</v>
      </c>
      <c r="K87" s="232">
        <v>0.13066791404084491</v>
      </c>
      <c r="L87" s="232">
        <v>6.2615156877675326E-2</v>
      </c>
      <c r="M87" s="232">
        <v>6.7019930685260548E-2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0.28557320083741339</v>
      </c>
      <c r="C88" s="232">
        <v>0.2646393978656788</v>
      </c>
      <c r="D88" s="232">
        <v>0.1830889695026563</v>
      </c>
      <c r="E88" s="232">
        <v>7.3302036922020794E-2</v>
      </c>
      <c r="F88" s="232">
        <v>0.1048892534415268</v>
      </c>
      <c r="G88" s="232">
        <v>5.5041941267527462E-2</v>
      </c>
      <c r="H88" s="232">
        <v>1.6468697558105851E-2</v>
      </c>
      <c r="I88" s="232">
        <v>9.7035459490757731E-2</v>
      </c>
      <c r="J88" s="232">
        <v>6.9845873217588561E-2</v>
      </c>
      <c r="K88" s="232">
        <v>6.7800090559560766E-2</v>
      </c>
      <c r="L88" s="232">
        <v>2.190669891856236E-2</v>
      </c>
      <c r="M88" s="232">
        <v>7.024589434944413E-2</v>
      </c>
      <c r="N88" s="232">
        <v>6.6908909074731529E-2</v>
      </c>
      <c r="O88" s="232">
        <v>5.5549579802716527E-2</v>
      </c>
      <c r="P88" s="232">
        <v>7.3381310464907507E-2</v>
      </c>
      <c r="Q88" s="232">
        <v>0.16309866782717239</v>
      </c>
      <c r="R88" s="232">
        <v>0.13498217198191109</v>
      </c>
      <c r="S88" s="232">
        <v>0.61522575283712555</v>
      </c>
      <c r="T88" s="232">
        <v>0.78923107759305777</v>
      </c>
      <c r="U88" s="232">
        <v>0.8426019665524892</v>
      </c>
      <c r="V88" s="232">
        <v>0.80382532533869699</v>
      </c>
      <c r="W88" s="232">
        <v>0.96671077773895964</v>
      </c>
      <c r="DA88" s="71" t="s">
        <v>724</v>
      </c>
    </row>
    <row r="89" spans="1:105" ht="12" customHeight="1" x14ac:dyDescent="0.25">
      <c r="A89" s="60" t="s">
        <v>568</v>
      </c>
      <c r="B89" s="264">
        <v>0.6474887074058977</v>
      </c>
      <c r="C89" s="264">
        <v>0.7421169961769557</v>
      </c>
      <c r="D89" s="264">
        <v>0.90457103502812419</v>
      </c>
      <c r="E89" s="264">
        <v>0.79343010127927271</v>
      </c>
      <c r="F89" s="264">
        <v>0.77359123658766038</v>
      </c>
      <c r="G89" s="264">
        <v>0.88543297962552525</v>
      </c>
      <c r="H89" s="264">
        <v>0.87953136484254058</v>
      </c>
      <c r="I89" s="264">
        <v>0.92643738533201203</v>
      </c>
      <c r="J89" s="264">
        <v>0.74447053487242787</v>
      </c>
      <c r="K89" s="264">
        <v>0.74645903025395333</v>
      </c>
      <c r="L89" s="264">
        <v>0.69811207633357664</v>
      </c>
      <c r="M89" s="264">
        <v>0.83607145160788798</v>
      </c>
      <c r="N89" s="264">
        <v>0.9094646174437484</v>
      </c>
      <c r="O89" s="264">
        <v>0.90929350495007077</v>
      </c>
      <c r="P89" s="264">
        <v>0.81851863994861562</v>
      </c>
      <c r="Q89" s="264">
        <v>0.35667210544417433</v>
      </c>
      <c r="R89" s="264">
        <v>0.24701380368381401</v>
      </c>
      <c r="S89" s="264">
        <v>0.90488215274488493</v>
      </c>
      <c r="T89" s="264">
        <v>1.0199018044706201</v>
      </c>
      <c r="U89" s="264">
        <v>1.093681951342216</v>
      </c>
      <c r="V89" s="264">
        <v>1.0951352956803919</v>
      </c>
      <c r="W89" s="264">
        <v>1.164598022748828</v>
      </c>
      <c r="DA89" s="72" t="s">
        <v>725</v>
      </c>
    </row>
    <row r="90" spans="1:105" ht="12" customHeight="1" x14ac:dyDescent="0.25">
      <c r="A90" s="57" t="s">
        <v>519</v>
      </c>
      <c r="B90" s="296">
        <v>2.3028570081413382</v>
      </c>
      <c r="C90" s="296">
        <v>2.547841509285945</v>
      </c>
      <c r="D90" s="296">
        <v>2.805728894691494</v>
      </c>
      <c r="E90" s="296">
        <v>2.406399757476211</v>
      </c>
      <c r="F90" s="296">
        <v>2.6697916720875381</v>
      </c>
      <c r="G90" s="296">
        <v>2.6701109226198541</v>
      </c>
      <c r="H90" s="296">
        <v>2.7045392089128701</v>
      </c>
      <c r="I90" s="296">
        <v>2.8642749997338921</v>
      </c>
      <c r="J90" s="296">
        <v>2.6221291512006291</v>
      </c>
      <c r="K90" s="296">
        <v>2.3285861520385498</v>
      </c>
      <c r="L90" s="296">
        <v>1.9939865403936521</v>
      </c>
      <c r="M90" s="296">
        <v>2.5569592843050479</v>
      </c>
      <c r="N90" s="296">
        <v>2.867664548210282</v>
      </c>
      <c r="O90" s="296">
        <v>2.8745339561942611</v>
      </c>
      <c r="P90" s="296">
        <v>2.6237548090227119</v>
      </c>
      <c r="Q90" s="296">
        <v>1.3444377283315501</v>
      </c>
      <c r="R90" s="296">
        <v>1.0153109094421831</v>
      </c>
      <c r="S90" s="296">
        <v>3.1473541234636411</v>
      </c>
      <c r="T90" s="296">
        <v>3.726084728259798</v>
      </c>
      <c r="U90" s="296">
        <v>4.0000589624723988</v>
      </c>
      <c r="V90" s="296">
        <v>3.93479073220252</v>
      </c>
      <c r="W90" s="296">
        <v>4.4109281764848509</v>
      </c>
      <c r="DA90" s="70" t="s">
        <v>726</v>
      </c>
    </row>
    <row r="91" spans="1:105" ht="12" customHeight="1" x14ac:dyDescent="0.25">
      <c r="A91" s="60" t="s">
        <v>521</v>
      </c>
      <c r="B91" s="264">
        <v>1.0244942005431761</v>
      </c>
      <c r="C91" s="264">
        <v>1.0826502929017341</v>
      </c>
      <c r="D91" s="264">
        <v>1.019798183029486</v>
      </c>
      <c r="E91" s="264">
        <v>0.83989902888755541</v>
      </c>
      <c r="F91" s="264">
        <v>1.1424596061746171</v>
      </c>
      <c r="G91" s="264">
        <v>0.92196523787276119</v>
      </c>
      <c r="H91" s="264">
        <v>0.96804531786819548</v>
      </c>
      <c r="I91" s="264">
        <v>1.035172679599522</v>
      </c>
      <c r="J91" s="264">
        <v>1.1522912493991719</v>
      </c>
      <c r="K91" s="264">
        <v>0.85482228440981534</v>
      </c>
      <c r="L91" s="264">
        <v>0.61567599426003317</v>
      </c>
      <c r="M91" s="264">
        <v>0.90627003520263905</v>
      </c>
      <c r="N91" s="264">
        <v>1.0720722413968879</v>
      </c>
      <c r="O91" s="264">
        <v>1.0792794836092181</v>
      </c>
      <c r="P91" s="264">
        <v>1.0077207768180441</v>
      </c>
      <c r="Q91" s="264">
        <v>0.64024574954892643</v>
      </c>
      <c r="R91" s="264">
        <v>0.52762169420033422</v>
      </c>
      <c r="S91" s="264">
        <v>1.360809159671299</v>
      </c>
      <c r="T91" s="264">
        <v>1.712451873625062</v>
      </c>
      <c r="U91" s="264">
        <v>1.8407590180166611</v>
      </c>
      <c r="V91" s="264">
        <v>1.772621391991603</v>
      </c>
      <c r="W91" s="264">
        <v>2.1116158007538348</v>
      </c>
      <c r="DA91" s="72" t="s">
        <v>727</v>
      </c>
    </row>
    <row r="92" spans="1:105" ht="12" customHeight="1" x14ac:dyDescent="0.25">
      <c r="A92" s="59" t="s">
        <v>33</v>
      </c>
      <c r="B92" s="299">
        <v>0.1563718549752183</v>
      </c>
      <c r="C92" s="299">
        <v>0.1542466284893074</v>
      </c>
      <c r="D92" s="299">
        <v>0.13460257338449241</v>
      </c>
      <c r="E92" s="299">
        <v>0.29818664925222582</v>
      </c>
      <c r="F92" s="299">
        <v>0.26146171859002398</v>
      </c>
      <c r="G92" s="299">
        <v>0.28900910238271038</v>
      </c>
      <c r="H92" s="299">
        <v>0.44809541636730871</v>
      </c>
      <c r="I92" s="299">
        <v>0.44679508788219158</v>
      </c>
      <c r="J92" s="299">
        <v>0.46470987864924101</v>
      </c>
      <c r="K92" s="299">
        <v>0.45099074949647577</v>
      </c>
      <c r="L92" s="299">
        <v>0.43705285510089892</v>
      </c>
      <c r="M92" s="299">
        <v>0.62296517814094288</v>
      </c>
      <c r="N92" s="299">
        <v>0.8140145706689933</v>
      </c>
      <c r="O92" s="299">
        <v>0.81495370308799153</v>
      </c>
      <c r="P92" s="299">
        <v>0.69730557447762376</v>
      </c>
      <c r="Q92" s="299">
        <v>0.16257610840831621</v>
      </c>
      <c r="R92" s="299">
        <v>0.13317039581517531</v>
      </c>
      <c r="S92" s="299">
        <v>0.101694465754835</v>
      </c>
      <c r="T92" s="299">
        <v>0.1191974070133453</v>
      </c>
      <c r="U92" s="299">
        <v>0.12216352207658721</v>
      </c>
      <c r="V92" s="299">
        <v>0.1240435672789512</v>
      </c>
      <c r="W92" s="299">
        <v>0.14154138111123801</v>
      </c>
      <c r="DA92" s="71" t="s">
        <v>728</v>
      </c>
    </row>
    <row r="93" spans="1:105" ht="12" customHeight="1" x14ac:dyDescent="0.25">
      <c r="A93" s="59" t="s">
        <v>160</v>
      </c>
      <c r="B93" s="299">
        <v>0.27777933412404138</v>
      </c>
      <c r="C93" s="299">
        <v>0.27450631550567289</v>
      </c>
      <c r="D93" s="299">
        <v>0.39682110430138701</v>
      </c>
      <c r="E93" s="299">
        <v>0.3969892413774822</v>
      </c>
      <c r="F93" s="299">
        <v>0.4100005846129306</v>
      </c>
      <c r="G93" s="299">
        <v>9.7715712318075382E-3</v>
      </c>
      <c r="H93" s="299">
        <v>0.1405481467525197</v>
      </c>
      <c r="I93" s="299">
        <v>1.213960346710897E-2</v>
      </c>
      <c r="J93" s="299">
        <v>0.146648686817585</v>
      </c>
      <c r="K93" s="299">
        <v>1.198822911135664E-2</v>
      </c>
      <c r="L93" s="299">
        <v>1.1748264519272361E-2</v>
      </c>
      <c r="M93" s="299">
        <v>1.22954580226469E-2</v>
      </c>
      <c r="N93" s="299">
        <v>0.1259567400401802</v>
      </c>
      <c r="O93" s="299">
        <v>0.1546520271641926</v>
      </c>
      <c r="P93" s="299">
        <v>0.16553555116166219</v>
      </c>
      <c r="Q93" s="299">
        <v>0.15565742913710379</v>
      </c>
      <c r="R93" s="299">
        <v>0.12795060674866079</v>
      </c>
      <c r="S93" s="299">
        <v>4.4449925700619793E-2</v>
      </c>
      <c r="T93" s="299">
        <v>3.5044038143022538E-2</v>
      </c>
      <c r="U93" s="299">
        <v>5.5012790435792241E-2</v>
      </c>
      <c r="V93" s="299">
        <v>6.1553390208786411E-2</v>
      </c>
      <c r="W93" s="299">
        <v>6.1458732865719498E-2</v>
      </c>
      <c r="DA93" s="71" t="s">
        <v>729</v>
      </c>
    </row>
    <row r="94" spans="1:105" ht="12" customHeight="1" x14ac:dyDescent="0.25">
      <c r="A94" s="59" t="s">
        <v>70</v>
      </c>
      <c r="B94" s="299">
        <v>2.6524438823688139E-2</v>
      </c>
      <c r="C94" s="299">
        <v>0.13140921932678951</v>
      </c>
      <c r="D94" s="299">
        <v>0.12689464258061561</v>
      </c>
      <c r="E94" s="299">
        <v>0</v>
      </c>
      <c r="F94" s="299">
        <v>0.2639102619426531</v>
      </c>
      <c r="G94" s="299">
        <v>0.51451306192994073</v>
      </c>
      <c r="H94" s="299">
        <v>0.34688694760646038</v>
      </c>
      <c r="I94" s="299">
        <v>0.38465700620010418</v>
      </c>
      <c r="J94" s="299">
        <v>0.40303318767192942</v>
      </c>
      <c r="K94" s="299">
        <v>0.25798287992617502</v>
      </c>
      <c r="L94" s="299">
        <v>0.12362360428653139</v>
      </c>
      <c r="M94" s="299">
        <v>0.13232012508619009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0.56381857262022816</v>
      </c>
      <c r="C95" s="299">
        <v>0.52248812957996427</v>
      </c>
      <c r="D95" s="299">
        <v>0.36147986276299082</v>
      </c>
      <c r="E95" s="299">
        <v>0.14472313825784749</v>
      </c>
      <c r="F95" s="299">
        <v>0.20708704102900949</v>
      </c>
      <c r="G95" s="299">
        <v>0.1086715023283025</v>
      </c>
      <c r="H95" s="299">
        <v>3.2514807141906681E-2</v>
      </c>
      <c r="I95" s="299">
        <v>0.1915809820501172</v>
      </c>
      <c r="J95" s="299">
        <v>0.137899496260417</v>
      </c>
      <c r="K95" s="299">
        <v>0.1338604258758079</v>
      </c>
      <c r="L95" s="299">
        <v>4.325127035333054E-2</v>
      </c>
      <c r="M95" s="299">
        <v>0.13868927395285929</v>
      </c>
      <c r="N95" s="299">
        <v>0.13210093068771389</v>
      </c>
      <c r="O95" s="299">
        <v>0.1096737533570336</v>
      </c>
      <c r="P95" s="299">
        <v>0.14487965117875831</v>
      </c>
      <c r="Q95" s="299">
        <v>0.32201221200350638</v>
      </c>
      <c r="R95" s="299">
        <v>0.26650069163649809</v>
      </c>
      <c r="S95" s="299">
        <v>1.214664768215844</v>
      </c>
      <c r="T95" s="299">
        <v>1.558210428468694</v>
      </c>
      <c r="U95" s="299">
        <v>1.6635827055042809</v>
      </c>
      <c r="V95" s="299">
        <v>1.5870244345038651</v>
      </c>
      <c r="W95" s="299">
        <v>1.9086156867768771</v>
      </c>
      <c r="DA95" s="71" t="s">
        <v>731</v>
      </c>
    </row>
    <row r="96" spans="1:105" ht="12" customHeight="1" x14ac:dyDescent="0.25">
      <c r="A96" s="60" t="s">
        <v>527</v>
      </c>
      <c r="B96" s="264">
        <v>1.2783628075981619</v>
      </c>
      <c r="C96" s="264">
        <v>1.4651912163842109</v>
      </c>
      <c r="D96" s="264">
        <v>1.7859307116620089</v>
      </c>
      <c r="E96" s="264">
        <v>1.566500728588655</v>
      </c>
      <c r="F96" s="264">
        <v>1.5273320659129199</v>
      </c>
      <c r="G96" s="264">
        <v>1.7481456847470931</v>
      </c>
      <c r="H96" s="264">
        <v>1.736493891044675</v>
      </c>
      <c r="I96" s="264">
        <v>1.8291023201343699</v>
      </c>
      <c r="J96" s="264">
        <v>1.4698379018014569</v>
      </c>
      <c r="K96" s="264">
        <v>1.473763867628735</v>
      </c>
      <c r="L96" s="264">
        <v>1.378310546133618</v>
      </c>
      <c r="M96" s="264">
        <v>1.650689249102409</v>
      </c>
      <c r="N96" s="264">
        <v>1.795592306813395</v>
      </c>
      <c r="O96" s="264">
        <v>1.795254472585043</v>
      </c>
      <c r="P96" s="264">
        <v>1.616034032204668</v>
      </c>
      <c r="Q96" s="264">
        <v>0.70419197878262396</v>
      </c>
      <c r="R96" s="264">
        <v>0.48768921524184933</v>
      </c>
      <c r="S96" s="264">
        <v>1.786544963792343</v>
      </c>
      <c r="T96" s="264">
        <v>2.0136328546347362</v>
      </c>
      <c r="U96" s="264">
        <v>2.1592999444557379</v>
      </c>
      <c r="V96" s="264">
        <v>2.1621693402109181</v>
      </c>
      <c r="W96" s="264">
        <v>2.2993123757310161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1.2642730780932849</v>
      </c>
      <c r="C97" s="296">
        <f t="shared" si="1"/>
        <v>1.3944181581645534</v>
      </c>
      <c r="D97" s="296">
        <f t="shared" si="1"/>
        <v>1.5040927948968137</v>
      </c>
      <c r="E97" s="296">
        <f t="shared" si="1"/>
        <v>1.2767220678824098</v>
      </c>
      <c r="F97" s="296">
        <f t="shared" si="1"/>
        <v>1.4648580865271219</v>
      </c>
      <c r="G97" s="296">
        <f t="shared" si="1"/>
        <v>1.4505310907181874</v>
      </c>
      <c r="H97" s="296">
        <f t="shared" si="1"/>
        <v>1.4776002015919256</v>
      </c>
      <c r="I97" s="296">
        <f t="shared" si="1"/>
        <v>1.5664992825949788</v>
      </c>
      <c r="J97" s="296">
        <f t="shared" si="1"/>
        <v>1.4714896310432914</v>
      </c>
      <c r="K97" s="296">
        <f t="shared" si="1"/>
        <v>1.2746656055754402</v>
      </c>
      <c r="L97" s="296">
        <f t="shared" si="1"/>
        <v>1.0629977353854183</v>
      </c>
      <c r="M97" s="296">
        <f t="shared" si="1"/>
        <v>1.3808829203758586</v>
      </c>
      <c r="N97" s="296">
        <f t="shared" si="1"/>
        <v>1.5463721923926177</v>
      </c>
      <c r="O97" s="296">
        <f t="shared" si="1"/>
        <v>1.5505396956386299</v>
      </c>
      <c r="P97" s="296">
        <f t="shared" si="1"/>
        <v>1.5862719525465296</v>
      </c>
      <c r="Q97" s="296">
        <f t="shared" si="1"/>
        <v>0.74962486687036323</v>
      </c>
      <c r="R97" s="296">
        <f t="shared" si="1"/>
        <v>0.57990936201225651</v>
      </c>
      <c r="S97" s="296">
        <f t="shared" si="1"/>
        <v>1.7217785961934093</v>
      </c>
      <c r="T97" s="296">
        <f t="shared" si="1"/>
        <v>2.0989001273551944</v>
      </c>
      <c r="U97" s="296">
        <f t="shared" si="1"/>
        <v>2.2201408654513233</v>
      </c>
      <c r="V97" s="296">
        <f t="shared" si="1"/>
        <v>2.1782671636979503</v>
      </c>
      <c r="W97" s="296">
        <f t="shared" si="1"/>
        <v>2.4513935979423809</v>
      </c>
      <c r="DA97" s="70"/>
    </row>
    <row r="98" spans="1:105" ht="12" customHeight="1" x14ac:dyDescent="0.25">
      <c r="A98" s="60" t="s">
        <v>530</v>
      </c>
      <c r="B98" s="264">
        <v>0.23379176974150179</v>
      </c>
      <c r="C98" s="264">
        <v>0.23519488626339499</v>
      </c>
      <c r="D98" s="264">
        <v>0.21927361134158169</v>
      </c>
      <c r="E98" s="264">
        <v>0.1938469589530937</v>
      </c>
      <c r="F98" s="264">
        <v>0.23183440293462271</v>
      </c>
      <c r="G98" s="264">
        <v>0.12612595502684759</v>
      </c>
      <c r="H98" s="264">
        <v>0.1723752005194647</v>
      </c>
      <c r="I98" s="264">
        <v>0.18238404347678669</v>
      </c>
      <c r="J98" s="264">
        <v>0.21416590947750211</v>
      </c>
      <c r="K98" s="264">
        <v>0.16124717424951451</v>
      </c>
      <c r="L98" s="264">
        <v>0.12414562411680929</v>
      </c>
      <c r="M98" s="264">
        <v>0.19192580511509341</v>
      </c>
      <c r="N98" s="264">
        <v>0.2474320562652253</v>
      </c>
      <c r="O98" s="264">
        <v>0.2490954728632287</v>
      </c>
      <c r="P98" s="264">
        <v>0.23257987131948391</v>
      </c>
      <c r="Q98" s="264">
        <v>0.14776739496542399</v>
      </c>
      <c r="R98" s="264">
        <v>0.1217739958979126</v>
      </c>
      <c r="S98" s="264">
        <v>0.31407193989399401</v>
      </c>
      <c r="T98" s="264">
        <v>0.39523035107614979</v>
      </c>
      <c r="U98" s="264">
        <v>0.42484337466210359</v>
      </c>
      <c r="V98" s="264">
        <v>0.40911735148437117</v>
      </c>
      <c r="W98" s="264">
        <v>0.48735655998506111</v>
      </c>
      <c r="DA98" s="72" t="s">
        <v>733</v>
      </c>
    </row>
    <row r="99" spans="1:105" ht="12" customHeight="1" x14ac:dyDescent="0.25">
      <c r="A99" s="59" t="s">
        <v>33</v>
      </c>
      <c r="B99" s="232">
        <v>3.6632826078245147E-2</v>
      </c>
      <c r="C99" s="232">
        <v>3.8137564968378737E-2</v>
      </c>
      <c r="D99" s="232">
        <v>3.3054849740040873E-2</v>
      </c>
      <c r="E99" s="232">
        <v>6.8820861996371344E-2</v>
      </c>
      <c r="F99" s="232">
        <v>6.8995352187724221E-2</v>
      </c>
      <c r="G99" s="232">
        <v>8.946215335609535E-2</v>
      </c>
      <c r="H99" s="232">
        <v>0.12434918524179479</v>
      </c>
      <c r="I99" s="232">
        <v>0.12526722731780579</v>
      </c>
      <c r="J99" s="232">
        <v>0.13283142202656081</v>
      </c>
      <c r="K99" s="232">
        <v>0.1218434698223259</v>
      </c>
      <c r="L99" s="232">
        <v>0.1102691513630418</v>
      </c>
      <c r="M99" s="232">
        <v>0.15448427838873771</v>
      </c>
      <c r="N99" s="232">
        <v>0.18787287952540049</v>
      </c>
      <c r="O99" s="232">
        <v>0.1880896293455761</v>
      </c>
      <c r="P99" s="232">
        <v>0.16093668455904811</v>
      </c>
      <c r="Q99" s="232">
        <v>3.752222961267377E-2</v>
      </c>
      <c r="R99" s="232">
        <v>3.073545195729422E-2</v>
      </c>
      <c r="S99" s="232">
        <v>2.347087239170206E-2</v>
      </c>
      <c r="T99" s="232">
        <v>2.751051503802197E-2</v>
      </c>
      <c r="U99" s="232">
        <v>2.819508826068181E-2</v>
      </c>
      <c r="V99" s="232">
        <v>2.8628998805447309E-2</v>
      </c>
      <c r="W99" s="232">
        <v>3.2667458052398367E-2</v>
      </c>
      <c r="DA99" s="71" t="s">
        <v>734</v>
      </c>
    </row>
    <row r="100" spans="1:105" ht="12" customHeight="1" x14ac:dyDescent="0.25">
      <c r="A100" s="59" t="s">
        <v>160</v>
      </c>
      <c r="B100" s="232">
        <v>6.5074639145960247E-2</v>
      </c>
      <c r="C100" s="232">
        <v>6.787183969180631E-2</v>
      </c>
      <c r="D100" s="232">
        <v>9.7448820230881514E-2</v>
      </c>
      <c r="E100" s="232">
        <v>9.1624295934771519E-2</v>
      </c>
      <c r="F100" s="232">
        <v>0.10819226189245019</v>
      </c>
      <c r="G100" s="232">
        <v>3.0247691054116508E-3</v>
      </c>
      <c r="H100" s="232">
        <v>3.9002959855304359E-2</v>
      </c>
      <c r="I100" s="232">
        <v>3.4035612930984858E-3</v>
      </c>
      <c r="J100" s="232">
        <v>4.191766627584554E-2</v>
      </c>
      <c r="K100" s="232">
        <v>3.2388412258644891E-3</v>
      </c>
      <c r="L100" s="232">
        <v>2.9641063853240849E-3</v>
      </c>
      <c r="M100" s="232">
        <v>3.04905478947634E-3</v>
      </c>
      <c r="N100" s="232">
        <v>2.9070555122290939E-2</v>
      </c>
      <c r="O100" s="232">
        <v>3.5693368048558022E-2</v>
      </c>
      <c r="P100" s="232">
        <v>3.8205262880007987E-2</v>
      </c>
      <c r="Q100" s="232">
        <v>3.5925412744731093E-2</v>
      </c>
      <c r="R100" s="232">
        <v>2.9530735435284859E-2</v>
      </c>
      <c r="S100" s="232">
        <v>1.025895092909992E-2</v>
      </c>
      <c r="T100" s="232">
        <v>8.0880915322151178E-3</v>
      </c>
      <c r="U100" s="232">
        <v>1.26968382659362E-2</v>
      </c>
      <c r="V100" s="232">
        <v>1.420639516755985E-2</v>
      </c>
      <c r="W100" s="232">
        <v>1.4184548448531731E-2</v>
      </c>
      <c r="DA100" s="71" t="s">
        <v>735</v>
      </c>
    </row>
    <row r="101" spans="1:105" ht="12" customHeight="1" x14ac:dyDescent="0.25">
      <c r="A101" s="59" t="s">
        <v>162</v>
      </c>
      <c r="B101" s="232">
        <v>0.13208430451729641</v>
      </c>
      <c r="C101" s="232">
        <v>0.12918548160321</v>
      </c>
      <c r="D101" s="232">
        <v>8.8769941370659272E-2</v>
      </c>
      <c r="E101" s="232">
        <v>3.3401801021950839E-2</v>
      </c>
      <c r="F101" s="232">
        <v>5.4646788854448278E-2</v>
      </c>
      <c r="G101" s="232">
        <v>3.3639032565340662E-2</v>
      </c>
      <c r="H101" s="232">
        <v>9.0230554223655248E-3</v>
      </c>
      <c r="I101" s="232">
        <v>5.3713254865882423E-2</v>
      </c>
      <c r="J101" s="232">
        <v>3.9416821175095769E-2</v>
      </c>
      <c r="K101" s="232">
        <v>3.6164863201324143E-2</v>
      </c>
      <c r="L101" s="232">
        <v>1.091236636844347E-2</v>
      </c>
      <c r="M101" s="232">
        <v>3.4392471936879353E-2</v>
      </c>
      <c r="N101" s="232">
        <v>3.0488621617533799E-2</v>
      </c>
      <c r="O101" s="232">
        <v>2.531247546909458E-2</v>
      </c>
      <c r="P101" s="232">
        <v>3.3437923880427788E-2</v>
      </c>
      <c r="Q101" s="232">
        <v>7.4319752608019082E-2</v>
      </c>
      <c r="R101" s="232">
        <v>6.1507808505333501E-2</v>
      </c>
      <c r="S101" s="232">
        <v>0.28034211657319202</v>
      </c>
      <c r="T101" s="232">
        <v>0.35963174450591268</v>
      </c>
      <c r="U101" s="232">
        <v>0.3839514481354856</v>
      </c>
      <c r="V101" s="232">
        <v>0.366281957511364</v>
      </c>
      <c r="W101" s="232">
        <v>0.44050455348413098</v>
      </c>
      <c r="DA101" s="71" t="s">
        <v>736</v>
      </c>
    </row>
    <row r="102" spans="1:105" ht="12" customHeight="1" x14ac:dyDescent="0.25">
      <c r="A102" s="60" t="s">
        <v>535</v>
      </c>
      <c r="B102" s="264">
        <v>0.73100259203763418</v>
      </c>
      <c r="C102" s="264">
        <v>0.79695392602806936</v>
      </c>
      <c r="D102" s="264">
        <v>0.8462416004099067</v>
      </c>
      <c r="E102" s="264">
        <v>0.72132998030008644</v>
      </c>
      <c r="F102" s="264">
        <v>0.82998642688226565</v>
      </c>
      <c r="G102" s="264">
        <v>0.78327035464716777</v>
      </c>
      <c r="H102" s="264">
        <v>0.82333745515800394</v>
      </c>
      <c r="I102" s="264">
        <v>0.87129273426511078</v>
      </c>
      <c r="J102" s="264">
        <v>0.83718920836730881</v>
      </c>
      <c r="K102" s="264">
        <v>0.71525393786094549</v>
      </c>
      <c r="L102" s="264">
        <v>0.59110210240115246</v>
      </c>
      <c r="M102" s="264">
        <v>0.77961555582942998</v>
      </c>
      <c r="N102" s="264">
        <v>0.88452114500608447</v>
      </c>
      <c r="O102" s="264">
        <v>0.8871032030953544</v>
      </c>
      <c r="P102" s="264">
        <v>0.98071476855828643</v>
      </c>
      <c r="Q102" s="264">
        <v>0.43933141947340543</v>
      </c>
      <c r="R102" s="264">
        <v>0.34557770377954222</v>
      </c>
      <c r="S102" s="264">
        <v>0.99537577323742898</v>
      </c>
      <c r="T102" s="264">
        <v>1.238927477629193</v>
      </c>
      <c r="U102" s="264">
        <v>1.2969355290487361</v>
      </c>
      <c r="V102" s="264">
        <v>1.2701255998667209</v>
      </c>
      <c r="W102" s="264">
        <v>1.433360496624704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0.1110692927125756</v>
      </c>
      <c r="C105" s="231">
        <v>0.1132430077697445</v>
      </c>
      <c r="D105" s="231">
        <v>0.1110868973537793</v>
      </c>
      <c r="E105" s="231">
        <v>0.25378705222199921</v>
      </c>
      <c r="F105" s="231">
        <v>0.1891863191202153</v>
      </c>
      <c r="G105" s="231">
        <v>0.24710600032432689</v>
      </c>
      <c r="H105" s="231">
        <v>0.35519878735469368</v>
      </c>
      <c r="I105" s="231">
        <v>0.35653178138051478</v>
      </c>
      <c r="J105" s="231">
        <v>0.31520411918613028</v>
      </c>
      <c r="K105" s="231">
        <v>0.35275512533836689</v>
      </c>
      <c r="L105" s="231">
        <v>0.39137202540053762</v>
      </c>
      <c r="M105" s="231">
        <v>0.50757783763996733</v>
      </c>
      <c r="N105" s="231">
        <v>0.64366576702278944</v>
      </c>
      <c r="O105" s="231">
        <v>0.64170352890253368</v>
      </c>
      <c r="P105" s="231">
        <v>0.38402123425835438</v>
      </c>
      <c r="Q105" s="231">
        <v>0.1067957898844638</v>
      </c>
      <c r="R105" s="231">
        <v>7.9343000822292661E-2</v>
      </c>
      <c r="S105" s="231">
        <v>7.2124969526066271E-2</v>
      </c>
      <c r="T105" s="231">
        <v>7.851271348520919E-2</v>
      </c>
      <c r="U105" s="231">
        <v>8.4522747490432523E-2</v>
      </c>
      <c r="V105" s="231">
        <v>8.7205062390082189E-2</v>
      </c>
      <c r="W105" s="231">
        <v>9.6233700446045359E-2</v>
      </c>
      <c r="DA105" s="73" t="s">
        <v>740</v>
      </c>
    </row>
    <row r="106" spans="1:105" ht="12" customHeight="1" x14ac:dyDescent="0.25">
      <c r="A106" s="64" t="s">
        <v>160</v>
      </c>
      <c r="B106" s="231">
        <v>0.20105584991060929</v>
      </c>
      <c r="C106" s="231">
        <v>0.20536641388300361</v>
      </c>
      <c r="D106" s="231">
        <v>0.3337225847273525</v>
      </c>
      <c r="E106" s="231">
        <v>0.34430344402629293</v>
      </c>
      <c r="F106" s="231">
        <v>0.30230647902686902</v>
      </c>
      <c r="G106" s="231">
        <v>8.5136841739218601E-3</v>
      </c>
      <c r="H106" s="231">
        <v>0.1135291691343339</v>
      </c>
      <c r="I106" s="231">
        <v>9.8713311980035915E-3</v>
      </c>
      <c r="J106" s="231">
        <v>0.10136068133365279</v>
      </c>
      <c r="K106" s="231">
        <v>9.5552509181673542E-3</v>
      </c>
      <c r="L106" s="231">
        <v>1.0720397717037221E-2</v>
      </c>
      <c r="M106" s="231">
        <v>1.0208571012878699E-2</v>
      </c>
      <c r="N106" s="231">
        <v>0.10149181245854159</v>
      </c>
      <c r="O106" s="231">
        <v>0.12409048164930769</v>
      </c>
      <c r="P106" s="231">
        <v>9.289765349399591E-2</v>
      </c>
      <c r="Q106" s="231">
        <v>0.10419541889406</v>
      </c>
      <c r="R106" s="231">
        <v>7.7682759419020864E-2</v>
      </c>
      <c r="S106" s="231">
        <v>3.2155054682177393E-2</v>
      </c>
      <c r="T106" s="231">
        <v>2.3521698925519259E-2</v>
      </c>
      <c r="U106" s="231">
        <v>3.8786187977052827E-2</v>
      </c>
      <c r="V106" s="231">
        <v>4.4096161929332918E-2</v>
      </c>
      <c r="W106" s="231">
        <v>4.2580300485415612E-2</v>
      </c>
      <c r="DA106" s="73" t="s">
        <v>741</v>
      </c>
    </row>
    <row r="107" spans="1:105" ht="12" customHeight="1" x14ac:dyDescent="0.25">
      <c r="A107" s="64" t="s">
        <v>70</v>
      </c>
      <c r="B107" s="231">
        <v>1.8612314201994481E-2</v>
      </c>
      <c r="C107" s="231">
        <v>9.5310402572086159E-2</v>
      </c>
      <c r="D107" s="231">
        <v>0.10345977124636049</v>
      </c>
      <c r="E107" s="231">
        <v>0</v>
      </c>
      <c r="F107" s="231">
        <v>0.18864992923280069</v>
      </c>
      <c r="G107" s="231">
        <v>0.43459720367785548</v>
      </c>
      <c r="H107" s="231">
        <v>0.27164873355752539</v>
      </c>
      <c r="I107" s="231">
        <v>0.30323704741677993</v>
      </c>
      <c r="J107" s="231">
        <v>0.27006576989894482</v>
      </c>
      <c r="K107" s="231">
        <v>0.19934958598380509</v>
      </c>
      <c r="L107" s="231">
        <v>0.1093643994435199</v>
      </c>
      <c r="M107" s="231">
        <v>0.10650832020503539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7.5279027118794366E-4</v>
      </c>
      <c r="C108" s="231">
        <v>3.6133933023854893E-4</v>
      </c>
      <c r="D108" s="231">
        <v>3.6133933007980818E-4</v>
      </c>
      <c r="E108" s="231">
        <v>3.6133933010372259E-4</v>
      </c>
      <c r="F108" s="231">
        <v>3.61339330221073E-4</v>
      </c>
      <c r="G108" s="231">
        <v>3.6133933022477571E-4</v>
      </c>
      <c r="H108" s="231">
        <v>3.6133933004326942E-4</v>
      </c>
      <c r="I108" s="231">
        <v>3.6133933003711641E-4</v>
      </c>
      <c r="J108" s="231">
        <v>3.6133933005291411E-4</v>
      </c>
      <c r="K108" s="231">
        <v>3.6133933025675122E-4</v>
      </c>
      <c r="L108" s="231">
        <v>3.6133933013389902E-4</v>
      </c>
      <c r="M108" s="231">
        <v>3.752945616313794E-4</v>
      </c>
      <c r="N108" s="231">
        <v>3.8646482832707419E-4</v>
      </c>
      <c r="O108" s="231">
        <v>3.8646482832006363E-4</v>
      </c>
      <c r="P108" s="231">
        <v>0.38976979195925121</v>
      </c>
      <c r="Q108" s="231">
        <v>3.7628427823572429E-4</v>
      </c>
      <c r="R108" s="231">
        <v>3.3143594077039582E-4</v>
      </c>
      <c r="S108" s="231">
        <v>0</v>
      </c>
      <c r="T108" s="231">
        <v>8.8317483447020409E-2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0.39951234494126681</v>
      </c>
      <c r="C109" s="231">
        <v>0.38267276247299647</v>
      </c>
      <c r="D109" s="231">
        <v>0.29761100775233468</v>
      </c>
      <c r="E109" s="231">
        <v>0.1228781447216907</v>
      </c>
      <c r="F109" s="231">
        <v>0.1494823601721596</v>
      </c>
      <c r="G109" s="231">
        <v>9.2692127140838715E-2</v>
      </c>
      <c r="H109" s="231">
        <v>2.5712100852835061E-2</v>
      </c>
      <c r="I109" s="231">
        <v>0.1525097685538104</v>
      </c>
      <c r="J109" s="231">
        <v>9.3309973688437076E-2</v>
      </c>
      <c r="K109" s="231">
        <v>0.10445116987473339</v>
      </c>
      <c r="L109" s="231">
        <v>3.8637595681937191E-2</v>
      </c>
      <c r="M109" s="231">
        <v>0.11272939125947989</v>
      </c>
      <c r="N109" s="231">
        <v>0.10420523041581919</v>
      </c>
      <c r="O109" s="231">
        <v>8.6150857435216471E-2</v>
      </c>
      <c r="P109" s="231">
        <v>7.9596670410722034E-2</v>
      </c>
      <c r="Q109" s="231">
        <v>0.2110207481161499</v>
      </c>
      <c r="R109" s="231">
        <v>0.15839981838057129</v>
      </c>
      <c r="S109" s="231">
        <v>0.85879451933801154</v>
      </c>
      <c r="T109" s="231">
        <v>1.0238932818999471</v>
      </c>
      <c r="U109" s="231">
        <v>1.1482378663192621</v>
      </c>
      <c r="V109" s="231">
        <v>1.1130289762732499</v>
      </c>
      <c r="W109" s="231">
        <v>1.2945464956932431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5.6887324928572618E-2</v>
      </c>
      <c r="I111" s="231">
        <v>4.8781466385964881E-2</v>
      </c>
      <c r="J111" s="231">
        <v>5.6887324930091007E-2</v>
      </c>
      <c r="K111" s="231">
        <v>4.8781466415615968E-2</v>
      </c>
      <c r="L111" s="231">
        <v>4.0646344827986652E-2</v>
      </c>
      <c r="M111" s="231">
        <v>4.2216141150437252E-2</v>
      </c>
      <c r="N111" s="231">
        <v>3.4771870280607291E-2</v>
      </c>
      <c r="O111" s="231">
        <v>3.4771870279976497E-2</v>
      </c>
      <c r="P111" s="231">
        <v>3.4429418435962811E-2</v>
      </c>
      <c r="Q111" s="231">
        <v>1.694317830049594E-2</v>
      </c>
      <c r="R111" s="231">
        <v>2.9820689216886929E-2</v>
      </c>
      <c r="S111" s="231">
        <v>3.2301229691173737E-2</v>
      </c>
      <c r="T111" s="231">
        <v>2.4682299871497192E-2</v>
      </c>
      <c r="U111" s="231">
        <v>2.5388727261987851E-2</v>
      </c>
      <c r="V111" s="231">
        <v>2.5795399274055619E-2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0.29947871631414902</v>
      </c>
      <c r="C113" s="265">
        <v>0.36226934587308901</v>
      </c>
      <c r="D113" s="265">
        <v>0.4385775831453253</v>
      </c>
      <c r="E113" s="265">
        <v>0.36154512862922972</v>
      </c>
      <c r="F113" s="265">
        <v>0.40303725671023372</v>
      </c>
      <c r="G113" s="265">
        <v>0.54113478104417201</v>
      </c>
      <c r="H113" s="265">
        <v>0.48188754591445698</v>
      </c>
      <c r="I113" s="265">
        <v>0.51282250485308145</v>
      </c>
      <c r="J113" s="265">
        <v>0.42013451319848072</v>
      </c>
      <c r="K113" s="265">
        <v>0.39816449346498012</v>
      </c>
      <c r="L113" s="265">
        <v>0.34775000886745649</v>
      </c>
      <c r="M113" s="265">
        <v>0.40934155943133521</v>
      </c>
      <c r="N113" s="265">
        <v>0.41441899112130792</v>
      </c>
      <c r="O113" s="265">
        <v>0.41434101968004672</v>
      </c>
      <c r="P113" s="265">
        <v>0.37297731266875911</v>
      </c>
      <c r="Q113" s="265">
        <v>0.16252605243153381</v>
      </c>
      <c r="R113" s="265">
        <v>0.1125576623348017</v>
      </c>
      <c r="S113" s="265">
        <v>0.4123308830619864</v>
      </c>
      <c r="T113" s="265">
        <v>0.46474229864985162</v>
      </c>
      <c r="U113" s="265">
        <v>0.49836196174048342</v>
      </c>
      <c r="V113" s="265">
        <v>0.49902421234685829</v>
      </c>
      <c r="W113" s="265">
        <v>0.53067654133261566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9.1169711375550522E-2</v>
      </c>
      <c r="Q115" s="225">
        <v>0.12536124886930339</v>
      </c>
      <c r="R115" s="225">
        <v>0.58350585257581977</v>
      </c>
      <c r="S115" s="225">
        <v>0.42512932529782788</v>
      </c>
      <c r="T115" s="225">
        <v>0.79179165105084215</v>
      </c>
      <c r="U115" s="225">
        <v>0.6978011529193433</v>
      </c>
      <c r="V115" s="225">
        <v>0.6247684880352643</v>
      </c>
      <c r="W115" s="225">
        <v>0.80725921027905623</v>
      </c>
      <c r="DA115" s="89" t="s">
        <v>749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1.6468300786575511E-4</v>
      </c>
      <c r="Q116" s="261">
        <v>2.2987970397801201E-4</v>
      </c>
      <c r="R116" s="261">
        <v>1.0798077204461931E-3</v>
      </c>
      <c r="S116" s="261">
        <v>7.6323641826975296E-4</v>
      </c>
      <c r="T116" s="261">
        <v>1.428830624811777E-3</v>
      </c>
      <c r="U116" s="261">
        <v>1.259415063188345E-3</v>
      </c>
      <c r="V116" s="261">
        <v>1.1258472592996401E-3</v>
      </c>
      <c r="W116" s="261">
        <v>1.461838819291123E-3</v>
      </c>
      <c r="DA116" s="67" t="s">
        <v>750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2.133228801494266E-5</v>
      </c>
      <c r="Q117" s="226">
        <v>2.977757157584953E-5</v>
      </c>
      <c r="R117" s="226">
        <v>1.398733821530281E-4</v>
      </c>
      <c r="S117" s="226">
        <v>9.8866175138699752E-5</v>
      </c>
      <c r="T117" s="226">
        <v>1.8508422215546321E-4</v>
      </c>
      <c r="U117" s="226">
        <v>1.6313890064597049E-4</v>
      </c>
      <c r="V117" s="226">
        <v>1.4583713467142679E-4</v>
      </c>
      <c r="W117" s="226">
        <v>1.8935995357798291E-4</v>
      </c>
      <c r="DA117" s="174" t="s">
        <v>751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2.9803173691948051E-3</v>
      </c>
      <c r="Q118" s="226">
        <v>4.1602013678880296E-3</v>
      </c>
      <c r="R118" s="226">
        <v>1.954160144597189E-2</v>
      </c>
      <c r="S118" s="226">
        <v>1.381251644386795E-2</v>
      </c>
      <c r="T118" s="226">
        <v>2.585797274382616E-2</v>
      </c>
      <c r="U118" s="226">
        <v>2.279200894184245E-2</v>
      </c>
      <c r="V118" s="226">
        <v>2.0374792672516039E-2</v>
      </c>
      <c r="W118" s="226">
        <v>2.6455331855779911E-2</v>
      </c>
      <c r="DA118" s="174" t="s">
        <v>752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5.4391723381365552E-5</v>
      </c>
      <c r="Q119" s="226">
        <v>7.5924975088837175E-5</v>
      </c>
      <c r="R119" s="226">
        <v>3.5664033343044962E-4</v>
      </c>
      <c r="S119" s="226">
        <v>2.5208274171767278E-4</v>
      </c>
      <c r="T119" s="226">
        <v>4.7191608357638319E-4</v>
      </c>
      <c r="U119" s="226">
        <v>4.1596128603083439E-4</v>
      </c>
      <c r="V119" s="226">
        <v>3.718463336995463E-4</v>
      </c>
      <c r="W119" s="226">
        <v>4.8281807405315731E-4</v>
      </c>
      <c r="DA119" s="174" t="s">
        <v>753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4.6511149141151558E-4</v>
      </c>
      <c r="Q120" s="262">
        <v>6.1275398126597175E-4</v>
      </c>
      <c r="R120" s="262">
        <v>2.8328764430204452E-3</v>
      </c>
      <c r="S120" s="262">
        <v>2.0512578738545971E-3</v>
      </c>
      <c r="T120" s="262">
        <v>3.803937937333171E-3</v>
      </c>
      <c r="U120" s="262">
        <v>3.359454849888924E-3</v>
      </c>
      <c r="V120" s="262">
        <v>3.0104583952693352E-3</v>
      </c>
      <c r="W120" s="262">
        <v>3.8849845055255669E-3</v>
      </c>
      <c r="DA120" s="68" t="s">
        <v>754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3.8967205000820689E-5</v>
      </c>
      <c r="Q121" s="228">
        <v>7.8843833003526133E-5</v>
      </c>
      <c r="R121" s="228">
        <v>4.0162359594120891E-4</v>
      </c>
      <c r="S121" s="228">
        <v>2.8975711213319191E-5</v>
      </c>
      <c r="T121" s="228">
        <v>3.6006937755684242E-5</v>
      </c>
      <c r="U121" s="228">
        <v>4.6436164199199431E-5</v>
      </c>
      <c r="V121" s="228">
        <v>4.7380293016359661E-5</v>
      </c>
      <c r="W121" s="228">
        <v>5.4495301810645431E-5</v>
      </c>
      <c r="DA121" s="69" t="s">
        <v>755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3.4941466290517892E-5</v>
      </c>
      <c r="Q122" s="228">
        <v>1.6710751283274141E-4</v>
      </c>
      <c r="R122" s="228">
        <v>8.5703975575922211E-4</v>
      </c>
      <c r="S122" s="228">
        <v>8.1289530343535616E-4</v>
      </c>
      <c r="T122" s="228">
        <v>1.6403023505178051E-3</v>
      </c>
      <c r="U122" s="228">
        <v>1.43867540012419E-3</v>
      </c>
      <c r="V122" s="228">
        <v>1.251569971966242E-3</v>
      </c>
      <c r="W122" s="228">
        <v>1.733882671603176E-3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3.9120282012017701E-4</v>
      </c>
      <c r="Q125" s="228">
        <v>3.6680263542970419E-4</v>
      </c>
      <c r="R125" s="228">
        <v>1.5742130913200139E-3</v>
      </c>
      <c r="S125" s="228">
        <v>1.2093868592059219E-3</v>
      </c>
      <c r="T125" s="228">
        <v>2.1276286490596822E-3</v>
      </c>
      <c r="U125" s="228">
        <v>1.8743432855655351E-3</v>
      </c>
      <c r="V125" s="228">
        <v>1.7115081302867339E-3</v>
      </c>
      <c r="W125" s="228">
        <v>2.0966065321117461E-3</v>
      </c>
      <c r="DA125" s="69" t="s">
        <v>759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4.3947454945225471E-2</v>
      </c>
      <c r="Q126" s="296">
        <v>6.1254298207578682E-2</v>
      </c>
      <c r="R126" s="296">
        <v>0.28387744374755958</v>
      </c>
      <c r="S126" s="296">
        <v>0.20827158969064921</v>
      </c>
      <c r="T126" s="296">
        <v>0.3864923025889494</v>
      </c>
      <c r="U126" s="296">
        <v>0.34144729042911492</v>
      </c>
      <c r="V126" s="296">
        <v>0.30585802026924819</v>
      </c>
      <c r="W126" s="296">
        <v>0.394873763592409</v>
      </c>
      <c r="DA126" s="70" t="s">
        <v>760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1.687915474581804E-2</v>
      </c>
      <c r="Q127" s="264">
        <v>2.9170413208854249E-2</v>
      </c>
      <c r="R127" s="264">
        <v>0.14752121386899819</v>
      </c>
      <c r="S127" s="264">
        <v>8.9643641693238393E-2</v>
      </c>
      <c r="T127" s="264">
        <v>0.17762598437186261</v>
      </c>
      <c r="U127" s="264">
        <v>0.1571282285914764</v>
      </c>
      <c r="V127" s="264">
        <v>0.13778889565951261</v>
      </c>
      <c r="W127" s="264">
        <v>0.18903542409737281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1.167975193872038E-2</v>
      </c>
      <c r="Q129" s="232">
        <v>7.4071749222845264E-3</v>
      </c>
      <c r="R129" s="232">
        <v>3.7233985368710767E-2</v>
      </c>
      <c r="S129" s="232">
        <v>6.686912716870227E-3</v>
      </c>
      <c r="T129" s="232">
        <v>1.236388425357564E-2</v>
      </c>
      <c r="U129" s="232">
        <v>1.042794718619499E-2</v>
      </c>
      <c r="V129" s="232">
        <v>9.6421188564298436E-3</v>
      </c>
      <c r="W129" s="232">
        <v>1.267102424415412E-2</v>
      </c>
      <c r="DA129" s="71" t="s">
        <v>763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2.7726928413787E-3</v>
      </c>
      <c r="Q130" s="232">
        <v>7.091951067470981E-3</v>
      </c>
      <c r="R130" s="232">
        <v>3.5774550270236641E-2</v>
      </c>
      <c r="S130" s="232">
        <v>2.9228018577528089E-3</v>
      </c>
      <c r="T130" s="232">
        <v>3.6349820204537721E-3</v>
      </c>
      <c r="U130" s="232">
        <v>4.6959228375063229E-3</v>
      </c>
      <c r="V130" s="232">
        <v>4.7846504049229681E-3</v>
      </c>
      <c r="W130" s="232">
        <v>5.501889892854047E-3</v>
      </c>
      <c r="DA130" s="71" t="s">
        <v>764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2.4267099657189609E-3</v>
      </c>
      <c r="Q132" s="232">
        <v>1.4671287219098741E-2</v>
      </c>
      <c r="R132" s="232">
        <v>7.4512678230050852E-2</v>
      </c>
      <c r="S132" s="232">
        <v>8.0033927118615358E-2</v>
      </c>
      <c r="T132" s="232">
        <v>0.16162711809783309</v>
      </c>
      <c r="U132" s="232">
        <v>0.1420043585677751</v>
      </c>
      <c r="V132" s="232">
        <v>0.1233621263981598</v>
      </c>
      <c r="W132" s="232">
        <v>0.17086250996036459</v>
      </c>
      <c r="DA132" s="71" t="s">
        <v>766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2.7068300199407432E-2</v>
      </c>
      <c r="Q133" s="264">
        <v>3.2083884998724423E-2</v>
      </c>
      <c r="R133" s="264">
        <v>0.13635622987856141</v>
      </c>
      <c r="S133" s="264">
        <v>0.1186279479974108</v>
      </c>
      <c r="T133" s="264">
        <v>0.20886631821708679</v>
      </c>
      <c r="U133" s="264">
        <v>0.18431906183763849</v>
      </c>
      <c r="V133" s="264">
        <v>0.16806912460973561</v>
      </c>
      <c r="W133" s="264">
        <v>0.20583833949503619</v>
      </c>
      <c r="DA133" s="72" t="s">
        <v>767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3.0025768472634801E-2</v>
      </c>
      <c r="Q134" s="296">
        <v>4.1850145320742903E-2</v>
      </c>
      <c r="R134" s="296">
        <v>0.19395067157338669</v>
      </c>
      <c r="S134" s="296">
        <v>0.14229526008441629</v>
      </c>
      <c r="T134" s="296">
        <v>0.26405916812372932</v>
      </c>
      <c r="U134" s="296">
        <v>0.2332835269030048</v>
      </c>
      <c r="V134" s="296">
        <v>0.20896823521519109</v>
      </c>
      <c r="W134" s="296">
        <v>0.26978554768008711</v>
      </c>
      <c r="DA134" s="70" t="s">
        <v>768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1.1532171613654911E-2</v>
      </c>
      <c r="Q135" s="264">
        <v>1.992980194989202E-2</v>
      </c>
      <c r="R135" s="264">
        <v>0.10078940448208611</v>
      </c>
      <c r="S135" s="264">
        <v>6.1246305022207667E-2</v>
      </c>
      <c r="T135" s="264">
        <v>0.12135757777374589</v>
      </c>
      <c r="U135" s="264">
        <v>0.10735310652421449</v>
      </c>
      <c r="V135" s="264">
        <v>9.4140092624909466E-2</v>
      </c>
      <c r="W135" s="264">
        <v>0.12915273214679501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7.9798370114246044E-3</v>
      </c>
      <c r="Q136" s="299">
        <v>5.0607280792487521E-3</v>
      </c>
      <c r="R136" s="299">
        <v>2.5438993575118061E-2</v>
      </c>
      <c r="S136" s="299">
        <v>4.5686307269376001E-3</v>
      </c>
      <c r="T136" s="299">
        <v>8.4472497095226962E-3</v>
      </c>
      <c r="U136" s="299">
        <v>7.124579301527237E-3</v>
      </c>
      <c r="V136" s="299">
        <v>6.5876858791851841E-3</v>
      </c>
      <c r="W136" s="299">
        <v>8.657093812151408E-3</v>
      </c>
      <c r="DA136" s="71" t="s">
        <v>770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1.8943584652337979E-3</v>
      </c>
      <c r="Q137" s="299">
        <v>4.845360921048588E-3</v>
      </c>
      <c r="R137" s="299">
        <v>2.4441878715514981E-2</v>
      </c>
      <c r="S137" s="299">
        <v>1.9969159074547738E-3</v>
      </c>
      <c r="T137" s="299">
        <v>2.483491448694068E-3</v>
      </c>
      <c r="U137" s="299">
        <v>3.2083471513892868E-3</v>
      </c>
      <c r="V137" s="299">
        <v>3.2689675763880209E-3</v>
      </c>
      <c r="W137" s="299">
        <v>3.7589997484646742E-3</v>
      </c>
      <c r="DA137" s="71" t="s">
        <v>771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1.657976136996509E-3</v>
      </c>
      <c r="Q139" s="299">
        <v>1.0023712949594671E-2</v>
      </c>
      <c r="R139" s="299">
        <v>5.0908532191453019E-2</v>
      </c>
      <c r="S139" s="299">
        <v>5.4680758387815297E-2</v>
      </c>
      <c r="T139" s="299">
        <v>0.1104268366155292</v>
      </c>
      <c r="U139" s="299">
        <v>9.7020180071297965E-2</v>
      </c>
      <c r="V139" s="299">
        <v>8.4283439169336255E-2</v>
      </c>
      <c r="W139" s="299">
        <v>0.1167366385861789</v>
      </c>
      <c r="DA139" s="71" t="s">
        <v>773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1.8493596858979892E-2</v>
      </c>
      <c r="Q140" s="264">
        <v>2.192034337085088E-2</v>
      </c>
      <c r="R140" s="264">
        <v>9.3161267091300695E-2</v>
      </c>
      <c r="S140" s="264">
        <v>8.1048955062208647E-2</v>
      </c>
      <c r="T140" s="264">
        <v>0.14270159034998331</v>
      </c>
      <c r="U140" s="264">
        <v>0.12593042037879029</v>
      </c>
      <c r="V140" s="264">
        <v>0.1148281425902816</v>
      </c>
      <c r="W140" s="264">
        <v>0.1406328155332921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1.3510652077821862E-2</v>
      </c>
      <c r="Q141" s="263">
        <f t="shared" si="2"/>
        <v>1.7148267741185101E-2</v>
      </c>
      <c r="R141" s="263">
        <f t="shared" si="2"/>
        <v>8.1726937929851334E-2</v>
      </c>
      <c r="S141" s="263">
        <f t="shared" si="2"/>
        <v>5.7584515869913651E-2</v>
      </c>
      <c r="T141" s="263">
        <f t="shared" si="2"/>
        <v>0.10949243872646057</v>
      </c>
      <c r="U141" s="263">
        <f t="shared" si="2"/>
        <v>9.5080356545627021E-2</v>
      </c>
      <c r="V141" s="263">
        <f t="shared" si="2"/>
        <v>8.4913450755368977E-2</v>
      </c>
      <c r="W141" s="263">
        <f t="shared" si="2"/>
        <v>0.11012556579833237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1.5013680283469781E-3</v>
      </c>
      <c r="Q142" s="264">
        <v>2.5946515939309629E-3</v>
      </c>
      <c r="R142" s="264">
        <v>1.3121725426489461E-2</v>
      </c>
      <c r="S142" s="264">
        <v>7.9736278036176937E-3</v>
      </c>
      <c r="T142" s="264">
        <v>1.579948628681465E-2</v>
      </c>
      <c r="U142" s="264">
        <v>1.3976250725261369E-2</v>
      </c>
      <c r="V142" s="264">
        <v>1.2256054625939389E-2</v>
      </c>
      <c r="W142" s="264">
        <v>1.6814333788552079E-2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1.038891248044456E-3</v>
      </c>
      <c r="Q143" s="232">
        <v>6.5885382154262217E-4</v>
      </c>
      <c r="R143" s="232">
        <v>3.311890674760933E-3</v>
      </c>
      <c r="S143" s="232">
        <v>5.9478789741785893E-4</v>
      </c>
      <c r="T143" s="232">
        <v>1.0997434885831709E-3</v>
      </c>
      <c r="U143" s="232">
        <v>9.2754564682943907E-4</v>
      </c>
      <c r="V143" s="232">
        <v>8.5764774330017609E-4</v>
      </c>
      <c r="W143" s="232">
        <v>1.1270629941523441E-3</v>
      </c>
      <c r="DA143" s="71" t="s">
        <v>776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2.4662564252536992E-4</v>
      </c>
      <c r="Q144" s="232">
        <v>6.308152719519441E-4</v>
      </c>
      <c r="R144" s="232">
        <v>3.182076757577707E-3</v>
      </c>
      <c r="S144" s="232">
        <v>2.5997754795810711E-4</v>
      </c>
      <c r="T144" s="232">
        <v>3.2332459008218558E-4</v>
      </c>
      <c r="U144" s="232">
        <v>4.1769321497352793E-4</v>
      </c>
      <c r="V144" s="232">
        <v>4.2558535974963739E-4</v>
      </c>
      <c r="W144" s="232">
        <v>4.8938241902563451E-4</v>
      </c>
      <c r="DA144" s="71" t="s">
        <v>777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2.158511377771521E-4</v>
      </c>
      <c r="Q145" s="232">
        <v>1.3049825004363971E-3</v>
      </c>
      <c r="R145" s="232">
        <v>6.6277579941508196E-3</v>
      </c>
      <c r="S145" s="232">
        <v>7.1188623582417272E-3</v>
      </c>
      <c r="T145" s="232">
        <v>1.437641820814929E-2</v>
      </c>
      <c r="U145" s="232">
        <v>1.263101186345841E-2</v>
      </c>
      <c r="V145" s="232">
        <v>1.097282152288958E-2</v>
      </c>
      <c r="W145" s="232">
        <v>1.51978883753741E-2</v>
      </c>
      <c r="DA145" s="71" t="s">
        <v>778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9.6016113245620868E-3</v>
      </c>
      <c r="Q146" s="264">
        <v>1.1699816896780379E-2</v>
      </c>
      <c r="R146" s="264">
        <v>5.6476590715809127E-2</v>
      </c>
      <c r="S146" s="264">
        <v>3.905916251642224E-2</v>
      </c>
      <c r="T146" s="264">
        <v>7.5114699138936425E-2</v>
      </c>
      <c r="U146" s="264">
        <v>6.4709283293692452E-2</v>
      </c>
      <c r="V146" s="264">
        <v>5.7707973955085277E-2</v>
      </c>
      <c r="W146" s="264">
        <v>7.5002311534811267E-2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3.7597298928696461E-3</v>
      </c>
      <c r="Q149" s="231">
        <v>2.8440742719765648E-3</v>
      </c>
      <c r="R149" s="231">
        <v>1.296675721435823E-2</v>
      </c>
      <c r="S149" s="231">
        <v>2.823572235215446E-3</v>
      </c>
      <c r="T149" s="231">
        <v>4.7601324197832449E-3</v>
      </c>
      <c r="U149" s="231">
        <v>4.2171767906854073E-3</v>
      </c>
      <c r="V149" s="231">
        <v>3.9621494674908671E-3</v>
      </c>
      <c r="W149" s="231">
        <v>5.0355440923608901E-3</v>
      </c>
      <c r="DA149" s="73" t="s">
        <v>782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9.0950721903010053E-4</v>
      </c>
      <c r="Q150" s="231">
        <v>2.7748238994721591E-3</v>
      </c>
      <c r="R150" s="231">
        <v>1.2695429599189401E-2</v>
      </c>
      <c r="S150" s="231">
        <v>1.2576331778885331E-3</v>
      </c>
      <c r="T150" s="231">
        <v>1.426092624410925E-3</v>
      </c>
      <c r="U150" s="231">
        <v>1.9351975248379581E-3</v>
      </c>
      <c r="V150" s="231">
        <v>2.0035027751619141E-3</v>
      </c>
      <c r="W150" s="231">
        <v>2.228065423718176E-3</v>
      </c>
      <c r="DA150" s="73" t="s">
        <v>783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3.8160106979420222E-3</v>
      </c>
      <c r="Q152" s="231">
        <v>1.002081108101042E-5</v>
      </c>
      <c r="R152" s="231">
        <v>5.4165450405735638E-5</v>
      </c>
      <c r="S152" s="231">
        <v>0</v>
      </c>
      <c r="T152" s="231">
        <v>5.3545839588008976E-3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7.7928498327452559E-4</v>
      </c>
      <c r="Q153" s="231">
        <v>5.6196848323296876E-3</v>
      </c>
      <c r="R153" s="231">
        <v>2.588674446961706E-2</v>
      </c>
      <c r="S153" s="231">
        <v>3.3713417847099192E-2</v>
      </c>
      <c r="T153" s="231">
        <v>6.2077431656828171E-2</v>
      </c>
      <c r="U153" s="231">
        <v>5.7290164172382738E-2</v>
      </c>
      <c r="V153" s="231">
        <v>5.057031145641968E-2</v>
      </c>
      <c r="W153" s="231">
        <v>6.7738702018732194E-2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3.3707853144579231E-4</v>
      </c>
      <c r="Q155" s="231">
        <v>4.5121308192095939E-4</v>
      </c>
      <c r="R155" s="231">
        <v>4.8734939822386979E-3</v>
      </c>
      <c r="S155" s="231">
        <v>1.264539256219071E-3</v>
      </c>
      <c r="T155" s="231">
        <v>1.4964584791131879E-3</v>
      </c>
      <c r="U155" s="231">
        <v>1.266744805786356E-3</v>
      </c>
      <c r="V155" s="231">
        <v>1.172010256012816E-3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2.407672724912796E-3</v>
      </c>
      <c r="Q157" s="265">
        <v>2.8537992504737569E-3</v>
      </c>
      <c r="R157" s="265">
        <v>1.212862178755275E-2</v>
      </c>
      <c r="S157" s="265">
        <v>1.0551725549873721E-2</v>
      </c>
      <c r="T157" s="265">
        <v>1.8578253300709491E-2</v>
      </c>
      <c r="U157" s="265">
        <v>1.6394822526673191E-2</v>
      </c>
      <c r="V157" s="265">
        <v>1.494942217434431E-2</v>
      </c>
      <c r="W157" s="265">
        <v>1.8308920474969029E-2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0.99999999999999978</v>
      </c>
      <c r="C187" s="234">
        <f t="shared" si="25"/>
        <v>1</v>
      </c>
      <c r="D187" s="234">
        <f t="shared" si="25"/>
        <v>1</v>
      </c>
      <c r="E187" s="234">
        <f t="shared" si="25"/>
        <v>0.99999999999999989</v>
      </c>
      <c r="F187" s="234">
        <f t="shared" si="25"/>
        <v>0.99999999999999956</v>
      </c>
      <c r="G187" s="234">
        <f t="shared" si="25"/>
        <v>1</v>
      </c>
      <c r="H187" s="234">
        <f t="shared" si="25"/>
        <v>1</v>
      </c>
      <c r="I187" s="234">
        <f t="shared" si="25"/>
        <v>0.99999999999999978</v>
      </c>
      <c r="J187" s="234">
        <f t="shared" si="25"/>
        <v>0.99999999999999978</v>
      </c>
      <c r="K187" s="234">
        <f t="shared" si="25"/>
        <v>1</v>
      </c>
      <c r="L187" s="234">
        <f t="shared" si="25"/>
        <v>0.99999999999999967</v>
      </c>
      <c r="M187" s="234">
        <f t="shared" si="25"/>
        <v>0.99999999999999967</v>
      </c>
      <c r="N187" s="234">
        <f t="shared" si="25"/>
        <v>1</v>
      </c>
      <c r="O187" s="234">
        <f t="shared" si="25"/>
        <v>1</v>
      </c>
      <c r="P187" s="234">
        <f t="shared" si="25"/>
        <v>1.0000000000000002</v>
      </c>
      <c r="Q187" s="234">
        <f t="shared" si="25"/>
        <v>1.0000000000000002</v>
      </c>
      <c r="R187" s="234">
        <f t="shared" si="25"/>
        <v>1</v>
      </c>
      <c r="S187" s="234">
        <f t="shared" si="25"/>
        <v>1</v>
      </c>
      <c r="T187" s="234">
        <f t="shared" si="25"/>
        <v>0.99999999999999989</v>
      </c>
      <c r="U187" s="234">
        <f t="shared" si="25"/>
        <v>1.0000000000000002</v>
      </c>
      <c r="V187" s="234">
        <f t="shared" si="25"/>
        <v>1.0000000000000004</v>
      </c>
      <c r="W187" s="234">
        <f t="shared" si="25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1.6569565486568877E-3</v>
      </c>
      <c r="C188" s="301">
        <f t="shared" si="26"/>
        <v>1.6565570668261242E-3</v>
      </c>
      <c r="D188" s="301">
        <f t="shared" si="26"/>
        <v>1.6502253398564285E-3</v>
      </c>
      <c r="E188" s="301">
        <f t="shared" si="26"/>
        <v>1.6505634017289505E-3</v>
      </c>
      <c r="F188" s="301">
        <f t="shared" si="26"/>
        <v>1.6715311611690542E-3</v>
      </c>
      <c r="G188" s="301">
        <f t="shared" si="26"/>
        <v>1.6396528365615998E-3</v>
      </c>
      <c r="H188" s="301">
        <f t="shared" si="26"/>
        <v>1.6398022701033634E-3</v>
      </c>
      <c r="I188" s="301">
        <f t="shared" si="26"/>
        <v>1.6346014385247671E-3</v>
      </c>
      <c r="J188" s="301">
        <f t="shared" si="26"/>
        <v>1.6563356906763346E-3</v>
      </c>
      <c r="K188" s="301">
        <f t="shared" si="26"/>
        <v>1.6343417342640494E-3</v>
      </c>
      <c r="L188" s="301">
        <f t="shared" si="26"/>
        <v>1.6215625491894897E-3</v>
      </c>
      <c r="M188" s="301">
        <f t="shared" si="26"/>
        <v>1.6316904273960681E-3</v>
      </c>
      <c r="N188" s="301">
        <f t="shared" si="26"/>
        <v>1.6394079720241795E-3</v>
      </c>
      <c r="O188" s="301">
        <f t="shared" si="26"/>
        <v>1.6412216940404601E-3</v>
      </c>
      <c r="P188" s="301">
        <f t="shared" si="26"/>
        <v>1.5639979106732112E-3</v>
      </c>
      <c r="Q188" s="301">
        <f t="shared" si="26"/>
        <v>1.6533954686088731E-3</v>
      </c>
      <c r="R188" s="301">
        <f t="shared" si="26"/>
        <v>1.6417171049784951E-3</v>
      </c>
      <c r="S188" s="301">
        <f t="shared" si="26"/>
        <v>1.572669811680224E-3</v>
      </c>
      <c r="T188" s="301">
        <f t="shared" si="26"/>
        <v>1.5818100727086851E-3</v>
      </c>
      <c r="U188" s="301">
        <f t="shared" si="26"/>
        <v>1.6241604262309103E-3</v>
      </c>
      <c r="V188" s="301">
        <f t="shared" si="26"/>
        <v>1.6293943326041508E-3</v>
      </c>
      <c r="W188" s="301">
        <f t="shared" si="26"/>
        <v>1.6359239206057306E-3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2.2370086321888343E-4</v>
      </c>
      <c r="C189" s="235">
        <f t="shared" si="27"/>
        <v>2.2364693034390595E-4</v>
      </c>
      <c r="D189" s="235">
        <f t="shared" si="27"/>
        <v>2.2279210238240296E-4</v>
      </c>
      <c r="E189" s="235">
        <f t="shared" si="27"/>
        <v>2.2283774312824279E-4</v>
      </c>
      <c r="F189" s="235">
        <f t="shared" si="27"/>
        <v>2.2566853907779189E-4</v>
      </c>
      <c r="G189" s="235">
        <f t="shared" si="27"/>
        <v>2.2136473959769105E-4</v>
      </c>
      <c r="H189" s="235">
        <f t="shared" si="27"/>
        <v>2.21384914183629E-4</v>
      </c>
      <c r="I189" s="235">
        <f t="shared" si="27"/>
        <v>2.2068276510522932E-4</v>
      </c>
      <c r="J189" s="235">
        <f t="shared" si="27"/>
        <v>2.2361704299662195E-4</v>
      </c>
      <c r="K189" s="235">
        <f t="shared" si="27"/>
        <v>2.2064770319165562E-4</v>
      </c>
      <c r="L189" s="235">
        <f t="shared" si="27"/>
        <v>2.1892242274617254E-4</v>
      </c>
      <c r="M189" s="235">
        <f t="shared" si="27"/>
        <v>2.2028975799658933E-4</v>
      </c>
      <c r="N189" s="235">
        <f t="shared" si="27"/>
        <v>2.2133168115180899E-4</v>
      </c>
      <c r="O189" s="235">
        <f t="shared" si="27"/>
        <v>2.2157654646285776E-4</v>
      </c>
      <c r="P189" s="235">
        <f t="shared" si="27"/>
        <v>2.1115078906186582E-4</v>
      </c>
      <c r="Q189" s="235">
        <f t="shared" si="27"/>
        <v>2.2322009220447284E-4</v>
      </c>
      <c r="R189" s="235">
        <f t="shared" si="27"/>
        <v>2.2164343044637339E-4</v>
      </c>
      <c r="S189" s="235">
        <f t="shared" si="27"/>
        <v>2.1765827651377761E-4</v>
      </c>
      <c r="T189" s="235">
        <f t="shared" si="27"/>
        <v>2.1851912683266026E-4</v>
      </c>
      <c r="U189" s="235">
        <f t="shared" si="27"/>
        <v>2.2018097433147926E-4</v>
      </c>
      <c r="V189" s="235">
        <f t="shared" si="27"/>
        <v>2.1997976894624213E-4</v>
      </c>
      <c r="W189" s="235">
        <f t="shared" si="27"/>
        <v>2.2086130954765464E-4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2.879798403991024E-2</v>
      </c>
      <c r="C190" s="235">
        <f t="shared" si="28"/>
        <v>2.8791041026591101E-2</v>
      </c>
      <c r="D190" s="235">
        <f t="shared" si="28"/>
        <v>2.8680995309118204E-2</v>
      </c>
      <c r="E190" s="235">
        <f t="shared" si="28"/>
        <v>2.8686870840626433E-2</v>
      </c>
      <c r="F190" s="235">
        <f t="shared" si="28"/>
        <v>2.9051291502229314E-2</v>
      </c>
      <c r="G190" s="235">
        <f t="shared" si="28"/>
        <v>2.8497244696349767E-2</v>
      </c>
      <c r="H190" s="235">
        <f t="shared" si="28"/>
        <v>2.8499841858450496E-2</v>
      </c>
      <c r="I190" s="235">
        <f t="shared" si="28"/>
        <v>2.8409451156946555E-2</v>
      </c>
      <c r="J190" s="235">
        <f t="shared" si="28"/>
        <v>2.878719349852308E-2</v>
      </c>
      <c r="K190" s="235">
        <f t="shared" si="28"/>
        <v>2.8404937484477984E-2</v>
      </c>
      <c r="L190" s="235">
        <f t="shared" si="28"/>
        <v>2.8182834636869519E-2</v>
      </c>
      <c r="M190" s="235">
        <f t="shared" si="28"/>
        <v>2.8358857644345235E-2</v>
      </c>
      <c r="N190" s="235">
        <f t="shared" si="28"/>
        <v>2.8492988938981664E-2</v>
      </c>
      <c r="O190" s="235">
        <f t="shared" si="28"/>
        <v>2.8524511514344326E-2</v>
      </c>
      <c r="P190" s="235">
        <f t="shared" si="28"/>
        <v>2.7182358467111922E-2</v>
      </c>
      <c r="Q190" s="235">
        <f t="shared" si="28"/>
        <v>2.8736092298409423E-2</v>
      </c>
      <c r="R190" s="235">
        <f t="shared" si="28"/>
        <v>2.8533121780134514E-2</v>
      </c>
      <c r="S190" s="235">
        <f t="shared" si="28"/>
        <v>2.7238450529720428E-2</v>
      </c>
      <c r="T190" s="235">
        <f t="shared" si="28"/>
        <v>2.7318638175506761E-2</v>
      </c>
      <c r="U190" s="235">
        <f t="shared" si="28"/>
        <v>2.7983369386984567E-2</v>
      </c>
      <c r="V190" s="235">
        <f t="shared" si="28"/>
        <v>2.8318951407078276E-2</v>
      </c>
      <c r="W190" s="235">
        <f t="shared" si="28"/>
        <v>2.8432435958745693E-2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5.4717675894650993E-4</v>
      </c>
      <c r="C191" s="235">
        <f t="shared" si="29"/>
        <v>5.4704483806204706E-4</v>
      </c>
      <c r="D191" s="235">
        <f t="shared" si="29"/>
        <v>5.4495391187293191E-4</v>
      </c>
      <c r="E191" s="235">
        <f t="shared" si="29"/>
        <v>5.450655500446632E-4</v>
      </c>
      <c r="F191" s="235">
        <f t="shared" si="29"/>
        <v>5.5198973321778609E-4</v>
      </c>
      <c r="G191" s="235">
        <f t="shared" si="29"/>
        <v>5.4146255412338502E-4</v>
      </c>
      <c r="H191" s="235">
        <f t="shared" si="29"/>
        <v>5.4151190156169092E-4</v>
      </c>
      <c r="I191" s="235">
        <f t="shared" si="29"/>
        <v>5.397944309561344E-4</v>
      </c>
      <c r="J191" s="235">
        <f t="shared" si="29"/>
        <v>5.4697173301638494E-4</v>
      </c>
      <c r="K191" s="235">
        <f t="shared" si="29"/>
        <v>5.3970866881844894E-4</v>
      </c>
      <c r="L191" s="235">
        <f t="shared" si="29"/>
        <v>5.3548859854760014E-4</v>
      </c>
      <c r="M191" s="235">
        <f t="shared" si="29"/>
        <v>5.388331277548223E-4</v>
      </c>
      <c r="N191" s="235">
        <f t="shared" si="29"/>
        <v>5.4138169250750562E-4</v>
      </c>
      <c r="O191" s="235">
        <f t="shared" si="29"/>
        <v>5.4198063792662522E-4</v>
      </c>
      <c r="P191" s="235">
        <f t="shared" si="29"/>
        <v>5.1647902804389763E-4</v>
      </c>
      <c r="Q191" s="235">
        <f t="shared" si="29"/>
        <v>5.4600078348680261E-4</v>
      </c>
      <c r="R191" s="235">
        <f t="shared" si="29"/>
        <v>5.4214423748005997E-4</v>
      </c>
      <c r="S191" s="235">
        <f t="shared" si="29"/>
        <v>5.339284044770066E-4</v>
      </c>
      <c r="T191" s="235">
        <f t="shared" si="29"/>
        <v>5.3450212872501357E-4</v>
      </c>
      <c r="U191" s="235">
        <f t="shared" si="29"/>
        <v>5.3856704074717852E-4</v>
      </c>
      <c r="V191" s="235">
        <f t="shared" si="29"/>
        <v>5.3807488837462E-4</v>
      </c>
      <c r="W191" s="235">
        <f t="shared" si="29"/>
        <v>5.4023115421204153E-4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4.1474935846220317E-3</v>
      </c>
      <c r="C192" s="302">
        <f t="shared" si="30"/>
        <v>4.2064910303706137E-3</v>
      </c>
      <c r="D192" s="302">
        <f t="shared" si="30"/>
        <v>4.2199433166249072E-3</v>
      </c>
      <c r="E192" s="302">
        <f t="shared" si="30"/>
        <v>4.2601469368307582E-3</v>
      </c>
      <c r="F192" s="302">
        <f t="shared" si="30"/>
        <v>4.3102808894872006E-3</v>
      </c>
      <c r="G192" s="302">
        <f t="shared" si="30"/>
        <v>4.7005165270233443E-3</v>
      </c>
      <c r="H192" s="302">
        <f t="shared" si="30"/>
        <v>4.6090218137208525E-3</v>
      </c>
      <c r="I192" s="302">
        <f t="shared" si="30"/>
        <v>4.6184539470846692E-3</v>
      </c>
      <c r="J192" s="302">
        <f t="shared" si="30"/>
        <v>4.5439321030516311E-3</v>
      </c>
      <c r="K192" s="302">
        <f t="shared" si="30"/>
        <v>4.6377049890379933E-3</v>
      </c>
      <c r="L192" s="302">
        <f t="shared" si="30"/>
        <v>4.6940189666963526E-3</v>
      </c>
      <c r="M192" s="302">
        <f t="shared" si="30"/>
        <v>4.6379192684839251E-3</v>
      </c>
      <c r="N192" s="302">
        <f t="shared" si="30"/>
        <v>4.5487483770298544E-3</v>
      </c>
      <c r="O192" s="302">
        <f t="shared" si="30"/>
        <v>4.5409983776113893E-3</v>
      </c>
      <c r="P192" s="302">
        <f t="shared" si="30"/>
        <v>4.3090876874598829E-3</v>
      </c>
      <c r="Q192" s="302">
        <f t="shared" si="30"/>
        <v>4.1591116863407092E-3</v>
      </c>
      <c r="R192" s="302">
        <f t="shared" si="30"/>
        <v>4.122998433209131E-3</v>
      </c>
      <c r="S192" s="302">
        <f t="shared" si="30"/>
        <v>4.1489553069545774E-3</v>
      </c>
      <c r="T192" s="302">
        <f t="shared" si="30"/>
        <v>4.0874288585785777E-3</v>
      </c>
      <c r="U192" s="302">
        <f t="shared" si="30"/>
        <v>4.0993600617468141E-3</v>
      </c>
      <c r="V192" s="302">
        <f t="shared" si="30"/>
        <v>4.1023416790525241E-3</v>
      </c>
      <c r="W192" s="302">
        <f t="shared" si="30"/>
        <v>4.0958297719573223E-3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0.23769485595619172</v>
      </c>
      <c r="C193" s="303">
        <f t="shared" si="31"/>
        <v>0.23787984596812772</v>
      </c>
      <c r="D193" s="303">
        <f t="shared" si="31"/>
        <v>0.23921217603658071</v>
      </c>
      <c r="E193" s="303">
        <f t="shared" si="31"/>
        <v>0.23984956272316577</v>
      </c>
      <c r="F193" s="303">
        <f t="shared" si="31"/>
        <v>0.23762442555173022</v>
      </c>
      <c r="G193" s="303">
        <f t="shared" si="31"/>
        <v>0.23830608896648078</v>
      </c>
      <c r="H193" s="303">
        <f t="shared" si="31"/>
        <v>0.23796887617946927</v>
      </c>
      <c r="I193" s="303">
        <f t="shared" si="31"/>
        <v>0.23792481949119779</v>
      </c>
      <c r="J193" s="303">
        <f t="shared" si="31"/>
        <v>0.23620051931986644</v>
      </c>
      <c r="K193" s="303">
        <f t="shared" si="31"/>
        <v>0.23786458430061427</v>
      </c>
      <c r="L193" s="303">
        <f t="shared" si="31"/>
        <v>0.23957778765441895</v>
      </c>
      <c r="M193" s="303">
        <f t="shared" si="31"/>
        <v>0.23873117855863235</v>
      </c>
      <c r="N193" s="303">
        <f t="shared" si="31"/>
        <v>0.23881111793406543</v>
      </c>
      <c r="O193" s="303">
        <f t="shared" si="31"/>
        <v>0.23878576497444051</v>
      </c>
      <c r="P193" s="303">
        <f t="shared" si="31"/>
        <v>0.2318185441327551</v>
      </c>
      <c r="Q193" s="303">
        <f t="shared" si="31"/>
        <v>0.2367212208394634</v>
      </c>
      <c r="R193" s="303">
        <f t="shared" si="31"/>
        <v>0.23523536028510422</v>
      </c>
      <c r="S193" s="303">
        <f t="shared" si="31"/>
        <v>0.23832995076437086</v>
      </c>
      <c r="T193" s="303">
        <f t="shared" si="31"/>
        <v>0.23645244843240246</v>
      </c>
      <c r="U193" s="303">
        <f t="shared" si="31"/>
        <v>0.2372231727015203</v>
      </c>
      <c r="V193" s="303">
        <f t="shared" si="31"/>
        <v>0.23730410736548918</v>
      </c>
      <c r="W193" s="303">
        <f t="shared" si="31"/>
        <v>0.23702659015812774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0.10574560233881355</v>
      </c>
      <c r="C194" s="304">
        <f t="shared" si="32"/>
        <v>0.10108190951994923</v>
      </c>
      <c r="D194" s="304">
        <f t="shared" si="32"/>
        <v>8.6946441241058672E-2</v>
      </c>
      <c r="E194" s="304">
        <f t="shared" si="32"/>
        <v>8.3714027224457629E-2</v>
      </c>
      <c r="F194" s="304">
        <f t="shared" si="32"/>
        <v>0.10168445368661644</v>
      </c>
      <c r="G194" s="304">
        <f t="shared" si="32"/>
        <v>8.2284944846011954E-2</v>
      </c>
      <c r="H194" s="304">
        <f t="shared" si="32"/>
        <v>8.5177044438742022E-2</v>
      </c>
      <c r="I194" s="304">
        <f t="shared" si="32"/>
        <v>8.5987997995589802E-2</v>
      </c>
      <c r="J194" s="304">
        <f t="shared" si="32"/>
        <v>0.10379801139512876</v>
      </c>
      <c r="K194" s="304">
        <f t="shared" si="32"/>
        <v>8.7319916058951119E-2</v>
      </c>
      <c r="L194" s="304">
        <f t="shared" si="32"/>
        <v>7.3973564830399324E-2</v>
      </c>
      <c r="M194" s="304">
        <f t="shared" si="32"/>
        <v>8.4614141071511856E-2</v>
      </c>
      <c r="N194" s="304">
        <f t="shared" si="32"/>
        <v>8.9279190843243664E-2</v>
      </c>
      <c r="O194" s="304">
        <f t="shared" si="32"/>
        <v>8.9655081847093573E-2</v>
      </c>
      <c r="P194" s="304">
        <f t="shared" si="32"/>
        <v>8.9035897169561229E-2</v>
      </c>
      <c r="Q194" s="304">
        <f t="shared" si="32"/>
        <v>0.11273095977348471</v>
      </c>
      <c r="R194" s="304">
        <f t="shared" si="32"/>
        <v>0.12224361835887511</v>
      </c>
      <c r="S194" s="304">
        <f t="shared" si="32"/>
        <v>0.10304578617523082</v>
      </c>
      <c r="T194" s="304">
        <f t="shared" si="32"/>
        <v>0.10866994925539671</v>
      </c>
      <c r="U194" s="304">
        <f t="shared" si="32"/>
        <v>0.10916606443294655</v>
      </c>
      <c r="V194" s="304">
        <f t="shared" si="32"/>
        <v>0.10690538982948065</v>
      </c>
      <c r="W194" s="304">
        <f t="shared" si="32"/>
        <v>0.11347024321206933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0.13194925361737808</v>
      </c>
      <c r="C195" s="304">
        <f t="shared" si="33"/>
        <v>0.13679793644817839</v>
      </c>
      <c r="D195" s="304">
        <f t="shared" si="33"/>
        <v>0.15226573479552202</v>
      </c>
      <c r="E195" s="304">
        <f t="shared" si="33"/>
        <v>0.15613553549870815</v>
      </c>
      <c r="F195" s="304">
        <f t="shared" si="33"/>
        <v>0.13593997186511386</v>
      </c>
      <c r="G195" s="304">
        <f t="shared" si="33"/>
        <v>0.1560211441204688</v>
      </c>
      <c r="H195" s="304">
        <f t="shared" si="33"/>
        <v>0.15279183174072736</v>
      </c>
      <c r="I195" s="304">
        <f t="shared" si="33"/>
        <v>0.15193682149560808</v>
      </c>
      <c r="J195" s="304">
        <f t="shared" si="33"/>
        <v>0.13240250792473773</v>
      </c>
      <c r="K195" s="304">
        <f t="shared" si="33"/>
        <v>0.15054466824166318</v>
      </c>
      <c r="L195" s="304">
        <f t="shared" si="33"/>
        <v>0.1656042228240196</v>
      </c>
      <c r="M195" s="304">
        <f t="shared" si="33"/>
        <v>0.15411703748712058</v>
      </c>
      <c r="N195" s="304">
        <f t="shared" si="33"/>
        <v>0.14953192709082166</v>
      </c>
      <c r="O195" s="304">
        <f t="shared" si="33"/>
        <v>0.14913068312734695</v>
      </c>
      <c r="P195" s="304">
        <f t="shared" si="33"/>
        <v>0.1427826469631939</v>
      </c>
      <c r="Q195" s="304">
        <f t="shared" si="33"/>
        <v>0.1239902610659787</v>
      </c>
      <c r="R195" s="304">
        <f t="shared" si="33"/>
        <v>0.11299174192622916</v>
      </c>
      <c r="S195" s="304">
        <f t="shared" si="33"/>
        <v>0.13528416458914</v>
      </c>
      <c r="T195" s="304">
        <f t="shared" si="33"/>
        <v>0.12778249917700582</v>
      </c>
      <c r="U195" s="304">
        <f t="shared" si="33"/>
        <v>0.12805710826857372</v>
      </c>
      <c r="V195" s="304">
        <f t="shared" si="33"/>
        <v>0.13039871753600848</v>
      </c>
      <c r="W195" s="304">
        <f t="shared" si="33"/>
        <v>0.12355634694605837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0.46929044466147585</v>
      </c>
      <c r="C196" s="303">
        <f t="shared" si="34"/>
        <v>0.4696556778282186</v>
      </c>
      <c r="D196" s="303">
        <f t="shared" si="34"/>
        <v>0.47228615027889492</v>
      </c>
      <c r="E196" s="303">
        <f t="shared" si="34"/>
        <v>0.47354456826343866</v>
      </c>
      <c r="F196" s="303">
        <f t="shared" si="34"/>
        <v>0.46915139110184229</v>
      </c>
      <c r="G196" s="303">
        <f t="shared" si="34"/>
        <v>0.47049722639865926</v>
      </c>
      <c r="H196" s="303">
        <f t="shared" si="34"/>
        <v>0.4698314537292192</v>
      </c>
      <c r="I196" s="303">
        <f t="shared" si="34"/>
        <v>0.46974447085049403</v>
      </c>
      <c r="J196" s="303">
        <f t="shared" si="34"/>
        <v>0.4663401161753421</v>
      </c>
      <c r="K196" s="303">
        <f t="shared" si="34"/>
        <v>0.46962554610868806</v>
      </c>
      <c r="L196" s="303">
        <f t="shared" si="34"/>
        <v>0.47300799189392895</v>
      </c>
      <c r="M196" s="303">
        <f t="shared" si="34"/>
        <v>0.47133649775318337</v>
      </c>
      <c r="N196" s="303">
        <f t="shared" si="34"/>
        <v>0.4714943252538753</v>
      </c>
      <c r="O196" s="303">
        <f t="shared" si="34"/>
        <v>0.47144426989340937</v>
      </c>
      <c r="P196" s="303">
        <f t="shared" si="34"/>
        <v>0.45768860760237562</v>
      </c>
      <c r="Q196" s="303">
        <f t="shared" si="34"/>
        <v>0.46736815797576126</v>
      </c>
      <c r="R196" s="303">
        <f t="shared" si="34"/>
        <v>0.46443456415668116</v>
      </c>
      <c r="S196" s="303">
        <f t="shared" si="34"/>
        <v>0.47054433769897402</v>
      </c>
      <c r="T196" s="303">
        <f t="shared" si="34"/>
        <v>0.46683750988110667</v>
      </c>
      <c r="U196" s="303">
        <f t="shared" si="34"/>
        <v>0.46835918157867323</v>
      </c>
      <c r="V196" s="303">
        <f t="shared" si="34"/>
        <v>0.4685189741172609</v>
      </c>
      <c r="W196" s="303">
        <f t="shared" si="34"/>
        <v>0.46797106081421547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0.20877776484874219</v>
      </c>
      <c r="C197" s="304">
        <f t="shared" si="35"/>
        <v>0.19957004990714172</v>
      </c>
      <c r="D197" s="304">
        <f t="shared" si="35"/>
        <v>0.17166183049106265</v>
      </c>
      <c r="E197" s="304">
        <f t="shared" si="35"/>
        <v>0.1652799464360695</v>
      </c>
      <c r="F197" s="304">
        <f t="shared" si="35"/>
        <v>0.2007596769134391</v>
      </c>
      <c r="G197" s="304">
        <f t="shared" si="35"/>
        <v>0.16245845203670295</v>
      </c>
      <c r="H197" s="304">
        <f t="shared" si="35"/>
        <v>0.16816843973676363</v>
      </c>
      <c r="I197" s="304">
        <f t="shared" si="35"/>
        <v>0.16976953772334796</v>
      </c>
      <c r="J197" s="304">
        <f t="shared" si="35"/>
        <v>0.20493255828630408</v>
      </c>
      <c r="K197" s="304">
        <f t="shared" si="35"/>
        <v>0.17239919673592125</v>
      </c>
      <c r="L197" s="304">
        <f t="shared" si="35"/>
        <v>0.14604896261974964</v>
      </c>
      <c r="M197" s="304">
        <f t="shared" si="35"/>
        <v>0.1670570771435505</v>
      </c>
      <c r="N197" s="304">
        <f t="shared" si="35"/>
        <v>0.17626747117137687</v>
      </c>
      <c r="O197" s="304">
        <f t="shared" si="35"/>
        <v>0.17700960778864344</v>
      </c>
      <c r="P197" s="304">
        <f t="shared" si="35"/>
        <v>0.17578712675733202</v>
      </c>
      <c r="Q197" s="304">
        <f t="shared" si="35"/>
        <v>0.2225692349394553</v>
      </c>
      <c r="R197" s="304">
        <f t="shared" si="35"/>
        <v>0.24135045660069909</v>
      </c>
      <c r="S197" s="304">
        <f t="shared" si="35"/>
        <v>0.20344741000023217</v>
      </c>
      <c r="T197" s="304">
        <f t="shared" si="35"/>
        <v>0.21455141972783917</v>
      </c>
      <c r="U197" s="304">
        <f t="shared" si="35"/>
        <v>0.21553091973148497</v>
      </c>
      <c r="V197" s="304">
        <f t="shared" si="35"/>
        <v>0.21106757959891204</v>
      </c>
      <c r="W197" s="304">
        <f t="shared" si="35"/>
        <v>0.22402883174994834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0.26051267981273357</v>
      </c>
      <c r="C198" s="304">
        <f t="shared" si="36"/>
        <v>0.27008562792107688</v>
      </c>
      <c r="D198" s="304">
        <f t="shared" si="36"/>
        <v>0.30062431978783244</v>
      </c>
      <c r="E198" s="304">
        <f t="shared" si="36"/>
        <v>0.30826462182736902</v>
      </c>
      <c r="F198" s="304">
        <f t="shared" si="36"/>
        <v>0.26839171418840296</v>
      </c>
      <c r="G198" s="304">
        <f t="shared" si="36"/>
        <v>0.30803877436195631</v>
      </c>
      <c r="H198" s="304">
        <f t="shared" si="36"/>
        <v>0.30166301399245565</v>
      </c>
      <c r="I198" s="304">
        <f t="shared" si="36"/>
        <v>0.29997493312714602</v>
      </c>
      <c r="J198" s="304">
        <f t="shared" si="36"/>
        <v>0.26140755788903797</v>
      </c>
      <c r="K198" s="304">
        <f t="shared" si="36"/>
        <v>0.29722634937276693</v>
      </c>
      <c r="L198" s="304">
        <f t="shared" si="36"/>
        <v>0.32695902927417908</v>
      </c>
      <c r="M198" s="304">
        <f t="shared" si="36"/>
        <v>0.30427942060963287</v>
      </c>
      <c r="N198" s="304">
        <f t="shared" si="36"/>
        <v>0.29522685408249855</v>
      </c>
      <c r="O198" s="304">
        <f t="shared" si="36"/>
        <v>0.29443466210476593</v>
      </c>
      <c r="P198" s="304">
        <f t="shared" si="36"/>
        <v>0.28190148084504363</v>
      </c>
      <c r="Q198" s="304">
        <f t="shared" si="36"/>
        <v>0.2447989230363061</v>
      </c>
      <c r="R198" s="304">
        <f t="shared" si="36"/>
        <v>0.22308410755598229</v>
      </c>
      <c r="S198" s="304">
        <f t="shared" si="36"/>
        <v>0.26709692769874194</v>
      </c>
      <c r="T198" s="304">
        <f t="shared" si="36"/>
        <v>0.25228609015326753</v>
      </c>
      <c r="U198" s="304">
        <f t="shared" si="36"/>
        <v>0.25282826184718832</v>
      </c>
      <c r="V198" s="304">
        <f t="shared" si="36"/>
        <v>0.25745139451834897</v>
      </c>
      <c r="W198" s="304">
        <f t="shared" si="36"/>
        <v>0.2439422290642671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0.25764138758697774</v>
      </c>
      <c r="C199" s="303">
        <f t="shared" si="37"/>
        <v>0.25703969531145987</v>
      </c>
      <c r="D199" s="303">
        <f t="shared" si="37"/>
        <v>0.25318276370466936</v>
      </c>
      <c r="E199" s="303">
        <f t="shared" si="37"/>
        <v>0.25124038454103653</v>
      </c>
      <c r="F199" s="303">
        <f t="shared" si="37"/>
        <v>0.25741342152124619</v>
      </c>
      <c r="G199" s="303">
        <f t="shared" si="37"/>
        <v>0.25559644328120412</v>
      </c>
      <c r="H199" s="303">
        <f t="shared" si="37"/>
        <v>0.25668810733329139</v>
      </c>
      <c r="I199" s="303">
        <f t="shared" si="37"/>
        <v>0.25690772591969069</v>
      </c>
      <c r="J199" s="303">
        <f t="shared" si="37"/>
        <v>0.26170131443652711</v>
      </c>
      <c r="K199" s="303">
        <f t="shared" si="37"/>
        <v>0.25707252901090755</v>
      </c>
      <c r="L199" s="303">
        <f t="shared" si="37"/>
        <v>0.25216139327760301</v>
      </c>
      <c r="M199" s="303">
        <f t="shared" si="37"/>
        <v>0.25454473346220746</v>
      </c>
      <c r="N199" s="303">
        <f t="shared" si="37"/>
        <v>0.25425069815036427</v>
      </c>
      <c r="O199" s="303">
        <f t="shared" si="37"/>
        <v>0.25429967636176448</v>
      </c>
      <c r="P199" s="303">
        <f t="shared" si="37"/>
        <v>0.27670977438251859</v>
      </c>
      <c r="Q199" s="303">
        <f t="shared" si="37"/>
        <v>0.260592800855725</v>
      </c>
      <c r="R199" s="303">
        <f t="shared" si="37"/>
        <v>0.2652684505719658</v>
      </c>
      <c r="S199" s="303">
        <f t="shared" si="37"/>
        <v>0.25741404920730915</v>
      </c>
      <c r="T199" s="303">
        <f t="shared" si="37"/>
        <v>0.26296914332413907</v>
      </c>
      <c r="U199" s="303">
        <f t="shared" si="37"/>
        <v>0.25995200782976557</v>
      </c>
      <c r="V199" s="303">
        <f t="shared" si="37"/>
        <v>0.25936817644119431</v>
      </c>
      <c r="W199" s="303">
        <f t="shared" si="37"/>
        <v>0.26007706691258847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4.7643532877769061E-2</v>
      </c>
      <c r="C200" s="304">
        <f t="shared" si="38"/>
        <v>4.3354585961166439E-2</v>
      </c>
      <c r="D200" s="304">
        <f t="shared" si="38"/>
        <v>3.6910155487297445E-2</v>
      </c>
      <c r="E200" s="304">
        <f t="shared" si="38"/>
        <v>3.8146269837932664E-2</v>
      </c>
      <c r="F200" s="304">
        <f t="shared" si="38"/>
        <v>4.0739295795689717E-2</v>
      </c>
      <c r="G200" s="304">
        <f t="shared" si="38"/>
        <v>2.222451191607757E-2</v>
      </c>
      <c r="H200" s="304">
        <f t="shared" si="38"/>
        <v>2.9944949875391088E-2</v>
      </c>
      <c r="I200" s="304">
        <f t="shared" si="38"/>
        <v>2.9911197773445728E-2</v>
      </c>
      <c r="J200" s="304">
        <f t="shared" si="38"/>
        <v>3.8088953421995031E-2</v>
      </c>
      <c r="K200" s="304">
        <f t="shared" si="38"/>
        <v>3.2520073263820302E-2</v>
      </c>
      <c r="L200" s="304">
        <f t="shared" si="38"/>
        <v>2.9449482820640121E-2</v>
      </c>
      <c r="M200" s="304">
        <f t="shared" si="38"/>
        <v>3.5378598856334376E-2</v>
      </c>
      <c r="N200" s="304">
        <f t="shared" si="38"/>
        <v>4.0682167824601698E-2</v>
      </c>
      <c r="O200" s="304">
        <f t="shared" si="38"/>
        <v>4.0853451421125668E-2</v>
      </c>
      <c r="P200" s="304">
        <f t="shared" si="38"/>
        <v>4.05713053271941E-2</v>
      </c>
      <c r="Q200" s="304">
        <f t="shared" si="38"/>
        <v>5.1368519150063414E-2</v>
      </c>
      <c r="R200" s="304">
        <f t="shared" si="38"/>
        <v>5.5703186269845856E-2</v>
      </c>
      <c r="S200" s="304">
        <f t="shared" si="38"/>
        <v>4.6955241498092146E-2</v>
      </c>
      <c r="T200" s="304">
        <f t="shared" si="38"/>
        <v>4.9518023980092557E-2</v>
      </c>
      <c r="U200" s="304">
        <f t="shared" si="38"/>
        <v>4.9744090555324527E-2</v>
      </c>
      <c r="V200" s="304">
        <f t="shared" si="38"/>
        <v>4.8713960882929841E-2</v>
      </c>
      <c r="W200" s="304">
        <f t="shared" si="38"/>
        <v>5.1705391075473832E-2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0.14896822957449465</v>
      </c>
      <c r="C201" s="304">
        <f t="shared" si="39"/>
        <v>0.14690628713065909</v>
      </c>
      <c r="D201" s="304">
        <f t="shared" si="39"/>
        <v>0.14244718668992842</v>
      </c>
      <c r="E201" s="304">
        <f t="shared" si="39"/>
        <v>0.14194727747767233</v>
      </c>
      <c r="F201" s="304">
        <f t="shared" si="39"/>
        <v>0.14585006419732924</v>
      </c>
      <c r="G201" s="304">
        <f t="shared" si="39"/>
        <v>0.13801918349526712</v>
      </c>
      <c r="H201" s="304">
        <f t="shared" si="39"/>
        <v>0.14302984855675022</v>
      </c>
      <c r="I201" s="304">
        <f t="shared" si="39"/>
        <v>0.14289303382226551</v>
      </c>
      <c r="J201" s="304">
        <f t="shared" si="39"/>
        <v>0.14889232763839608</v>
      </c>
      <c r="K201" s="304">
        <f t="shared" si="39"/>
        <v>0.14425127491214904</v>
      </c>
      <c r="L201" s="304">
        <f t="shared" si="39"/>
        <v>0.14021961171606051</v>
      </c>
      <c r="M201" s="304">
        <f t="shared" si="39"/>
        <v>0.14371025300796553</v>
      </c>
      <c r="N201" s="304">
        <f t="shared" si="39"/>
        <v>0.14543078293369741</v>
      </c>
      <c r="O201" s="304">
        <f t="shared" si="39"/>
        <v>0.14549131381877853</v>
      </c>
      <c r="P201" s="304">
        <f t="shared" si="39"/>
        <v>0.17107619024954504</v>
      </c>
      <c r="Q201" s="304">
        <f t="shared" si="39"/>
        <v>0.15272519651391836</v>
      </c>
      <c r="R201" s="304">
        <f t="shared" si="39"/>
        <v>0.15807791361692045</v>
      </c>
      <c r="S201" s="304">
        <f t="shared" si="39"/>
        <v>0.1488133891537359</v>
      </c>
      <c r="T201" s="304">
        <f t="shared" si="39"/>
        <v>0.15522401146519663</v>
      </c>
      <c r="U201" s="304">
        <f t="shared" si="39"/>
        <v>0.1518556772898472</v>
      </c>
      <c r="V201" s="304">
        <f t="shared" si="39"/>
        <v>0.15123496611382142</v>
      </c>
      <c r="W201" s="304">
        <f t="shared" si="39"/>
        <v>0.15207031384247185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6.1029625134714036E-2</v>
      </c>
      <c r="C202" s="305">
        <f t="shared" si="40"/>
        <v>6.6778822219634354E-2</v>
      </c>
      <c r="D202" s="305">
        <f t="shared" si="40"/>
        <v>7.382542152744348E-2</v>
      </c>
      <c r="E202" s="305">
        <f t="shared" si="40"/>
        <v>7.1146837225431567E-2</v>
      </c>
      <c r="F202" s="305">
        <f t="shared" si="40"/>
        <v>7.0824061528227233E-2</v>
      </c>
      <c r="G202" s="305">
        <f t="shared" si="40"/>
        <v>9.5352747869859436E-2</v>
      </c>
      <c r="H202" s="305">
        <f t="shared" si="40"/>
        <v>8.3713308901150085E-2</v>
      </c>
      <c r="I202" s="305">
        <f t="shared" si="40"/>
        <v>8.4103494323979455E-2</v>
      </c>
      <c r="J202" s="305">
        <f t="shared" si="40"/>
        <v>7.4720033376136044E-2</v>
      </c>
      <c r="K202" s="305">
        <f t="shared" si="40"/>
        <v>8.0301180834938174E-2</v>
      </c>
      <c r="L202" s="305">
        <f t="shared" si="40"/>
        <v>8.2492298740902401E-2</v>
      </c>
      <c r="M202" s="305">
        <f t="shared" si="40"/>
        <v>7.5455881597907545E-2</v>
      </c>
      <c r="N202" s="305">
        <f t="shared" si="40"/>
        <v>6.8137747392065143E-2</v>
      </c>
      <c r="O202" s="305">
        <f t="shared" si="40"/>
        <v>6.7954911121860265E-2</v>
      </c>
      <c r="P202" s="305">
        <f t="shared" si="40"/>
        <v>6.506227880577943E-2</v>
      </c>
      <c r="Q202" s="305">
        <f t="shared" si="40"/>
        <v>5.6499085191743202E-2</v>
      </c>
      <c r="R202" s="305">
        <f t="shared" si="40"/>
        <v>5.1487350685199502E-2</v>
      </c>
      <c r="S202" s="305">
        <f t="shared" si="40"/>
        <v>6.1645418555481099E-2</v>
      </c>
      <c r="T202" s="305">
        <f t="shared" si="40"/>
        <v>5.8227107878849889E-2</v>
      </c>
      <c r="U202" s="305">
        <f t="shared" si="40"/>
        <v>5.8352239984593844E-2</v>
      </c>
      <c r="V202" s="305">
        <f t="shared" si="40"/>
        <v>5.9419249444443038E-2</v>
      </c>
      <c r="W202" s="305">
        <f t="shared" si="40"/>
        <v>5.6301361994642744E-2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0.99999999999999989</v>
      </c>
      <c r="Q204" s="234">
        <f t="shared" si="41"/>
        <v>1</v>
      </c>
      <c r="R204" s="234">
        <f t="shared" si="41"/>
        <v>0.99999999999999989</v>
      </c>
      <c r="S204" s="234">
        <f t="shared" si="41"/>
        <v>1</v>
      </c>
      <c r="T204" s="234">
        <f t="shared" si="41"/>
        <v>0.99999999999999989</v>
      </c>
      <c r="U204" s="234">
        <f t="shared" si="41"/>
        <v>0.99999999999999989</v>
      </c>
      <c r="V204" s="234">
        <f t="shared" si="41"/>
        <v>0.99999999999999989</v>
      </c>
      <c r="W204" s="234">
        <f t="shared" si="41"/>
        <v>0.99999999999999989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1.8063346409794498E-3</v>
      </c>
      <c r="Q205" s="301">
        <f t="shared" si="42"/>
        <v>1.8337381451717617E-3</v>
      </c>
      <c r="R205" s="301">
        <f t="shared" si="42"/>
        <v>1.8505516537315016E-3</v>
      </c>
      <c r="S205" s="301">
        <f t="shared" si="42"/>
        <v>1.7953040941954812E-3</v>
      </c>
      <c r="T205" s="301">
        <f t="shared" si="42"/>
        <v>1.8045537900222564E-3</v>
      </c>
      <c r="U205" s="301">
        <f t="shared" si="42"/>
        <v>1.8048337379773819E-3</v>
      </c>
      <c r="V205" s="301">
        <f t="shared" si="42"/>
        <v>1.8020231187397739E-3</v>
      </c>
      <c r="W205" s="301">
        <f t="shared" si="42"/>
        <v>1.8108666964428803E-3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2.3398437587533546E-4</v>
      </c>
      <c r="Q206" s="235">
        <f t="shared" si="43"/>
        <v>2.3753410120295175E-4</v>
      </c>
      <c r="R206" s="235">
        <f t="shared" si="43"/>
        <v>2.3971204664970038E-4</v>
      </c>
      <c r="S206" s="235">
        <f t="shared" si="43"/>
        <v>2.3255552900152966E-4</v>
      </c>
      <c r="T206" s="235">
        <f t="shared" si="43"/>
        <v>2.3375369253998191E-4</v>
      </c>
      <c r="U206" s="235">
        <f t="shared" si="43"/>
        <v>2.3378995572514798E-4</v>
      </c>
      <c r="V206" s="235">
        <f t="shared" si="43"/>
        <v>2.3342588088917058E-4</v>
      </c>
      <c r="W206" s="235">
        <f t="shared" si="43"/>
        <v>2.3457143773252743E-4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3.2689775192093602E-2</v>
      </c>
      <c r="Q207" s="235">
        <f t="shared" si="44"/>
        <v>3.3185704557117876E-2</v>
      </c>
      <c r="R207" s="235">
        <f t="shared" si="44"/>
        <v>3.3489983621771281E-2</v>
      </c>
      <c r="S207" s="235">
        <f t="shared" si="44"/>
        <v>3.2490152106518358E-2</v>
      </c>
      <c r="T207" s="235">
        <f t="shared" si="44"/>
        <v>3.2657546602705693E-2</v>
      </c>
      <c r="U207" s="235">
        <f t="shared" si="44"/>
        <v>3.266261290410466E-2</v>
      </c>
      <c r="V207" s="235">
        <f t="shared" si="44"/>
        <v>3.2611748291898501E-2</v>
      </c>
      <c r="W207" s="235">
        <f t="shared" si="44"/>
        <v>3.2771793147624462E-2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5.9659861329726751E-4</v>
      </c>
      <c r="Q208" s="235">
        <f t="shared" si="45"/>
        <v>6.0564947919427247E-4</v>
      </c>
      <c r="R208" s="235">
        <f t="shared" si="45"/>
        <v>6.1120266721593575E-4</v>
      </c>
      <c r="S208" s="235">
        <f t="shared" si="45"/>
        <v>5.9295542960033192E-4</v>
      </c>
      <c r="T208" s="235">
        <f t="shared" si="45"/>
        <v>5.9601043146902382E-4</v>
      </c>
      <c r="U208" s="235">
        <f t="shared" si="45"/>
        <v>5.9610289305284949E-4</v>
      </c>
      <c r="V208" s="235">
        <f t="shared" si="45"/>
        <v>5.9517459798413819E-4</v>
      </c>
      <c r="W208" s="235">
        <f t="shared" si="45"/>
        <v>5.9809546661753789E-4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5.1016010075496093E-3</v>
      </c>
      <c r="Q209" s="302">
        <f t="shared" si="46"/>
        <v>4.8879058464454551E-3</v>
      </c>
      <c r="R209" s="302">
        <f t="shared" si="46"/>
        <v>4.8549237861369113E-3</v>
      </c>
      <c r="S209" s="302">
        <f t="shared" si="46"/>
        <v>4.8250208860975922E-3</v>
      </c>
      <c r="T209" s="302">
        <f t="shared" si="46"/>
        <v>4.8042157710108443E-3</v>
      </c>
      <c r="U209" s="302">
        <f t="shared" si="46"/>
        <v>4.8143440804507137E-3</v>
      </c>
      <c r="V209" s="302">
        <f t="shared" si="46"/>
        <v>4.8185183038543609E-3</v>
      </c>
      <c r="W209" s="302">
        <f t="shared" si="46"/>
        <v>4.8125613880361821E-3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0.48204007978258334</v>
      </c>
      <c r="Q210" s="303">
        <f t="shared" si="47"/>
        <v>0.48862227171524081</v>
      </c>
      <c r="R210" s="303">
        <f t="shared" si="47"/>
        <v>0.48650316444027958</v>
      </c>
      <c r="S210" s="303">
        <f t="shared" si="47"/>
        <v>0.4899017247157505</v>
      </c>
      <c r="T210" s="303">
        <f t="shared" si="47"/>
        <v>0.48812374072902687</v>
      </c>
      <c r="U210" s="303">
        <f t="shared" si="47"/>
        <v>0.48931889693879849</v>
      </c>
      <c r="V210" s="303">
        <f t="shared" si="47"/>
        <v>0.48955417266817147</v>
      </c>
      <c r="W210" s="303">
        <f t="shared" si="47"/>
        <v>0.48915361827325282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0.18513993837590029</v>
      </c>
      <c r="Q211" s="304">
        <f t="shared" si="48"/>
        <v>0.23269083127327611</v>
      </c>
      <c r="R211" s="304">
        <f t="shared" si="48"/>
        <v>0.25281873903711966</v>
      </c>
      <c r="S211" s="304">
        <f t="shared" si="48"/>
        <v>0.21086205151911785</v>
      </c>
      <c r="T211" s="304">
        <f t="shared" si="48"/>
        <v>0.22433424769776586</v>
      </c>
      <c r="U211" s="304">
        <f t="shared" si="48"/>
        <v>0.22517622381979407</v>
      </c>
      <c r="V211" s="304">
        <f t="shared" si="48"/>
        <v>0.22054392674768719</v>
      </c>
      <c r="W211" s="304">
        <f t="shared" si="48"/>
        <v>0.2341694237617015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0.29690014140668308</v>
      </c>
      <c r="Q212" s="304">
        <f t="shared" si="49"/>
        <v>0.25593144044196459</v>
      </c>
      <c r="R212" s="304">
        <f t="shared" si="49"/>
        <v>0.23368442540315998</v>
      </c>
      <c r="S212" s="304">
        <f t="shared" si="49"/>
        <v>0.27903967319663259</v>
      </c>
      <c r="T212" s="304">
        <f t="shared" si="49"/>
        <v>0.26378949303126104</v>
      </c>
      <c r="U212" s="304">
        <f t="shared" si="49"/>
        <v>0.26414267311900441</v>
      </c>
      <c r="V212" s="304">
        <f t="shared" si="49"/>
        <v>0.26901024592048434</v>
      </c>
      <c r="W212" s="304">
        <f t="shared" si="49"/>
        <v>0.25498419451155135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0.32933929503134279</v>
      </c>
      <c r="Q213" s="303">
        <f t="shared" si="50"/>
        <v>0.33383637845195835</v>
      </c>
      <c r="R213" s="303">
        <f t="shared" si="50"/>
        <v>0.33238856254348376</v>
      </c>
      <c r="S213" s="303">
        <f t="shared" si="50"/>
        <v>0.33471052599048573</v>
      </c>
      <c r="T213" s="303">
        <f t="shared" si="50"/>
        <v>0.33349577224422344</v>
      </c>
      <c r="U213" s="303">
        <f t="shared" si="50"/>
        <v>0.33431232655181542</v>
      </c>
      <c r="V213" s="303">
        <f t="shared" si="50"/>
        <v>0.33447307157302741</v>
      </c>
      <c r="W213" s="303">
        <f t="shared" si="50"/>
        <v>0.33419940490592442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0.12649125942881459</v>
      </c>
      <c r="Q214" s="304">
        <f t="shared" si="51"/>
        <v>0.15897896782019164</v>
      </c>
      <c r="R214" s="304">
        <f t="shared" si="51"/>
        <v>0.17273075160628265</v>
      </c>
      <c r="S214" s="304">
        <f t="shared" si="51"/>
        <v>0.14406511472550396</v>
      </c>
      <c r="T214" s="304">
        <f t="shared" si="51"/>
        <v>0.15326958501353702</v>
      </c>
      <c r="U214" s="304">
        <f t="shared" si="51"/>
        <v>0.15384483971556739</v>
      </c>
      <c r="V214" s="304">
        <f t="shared" si="51"/>
        <v>0.1506799629426826</v>
      </c>
      <c r="W214" s="304">
        <f t="shared" si="51"/>
        <v>0.15998917138665911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0.2028480356025282</v>
      </c>
      <c r="Q215" s="304">
        <f t="shared" si="52"/>
        <v>0.17485741063176669</v>
      </c>
      <c r="R215" s="304">
        <f t="shared" si="52"/>
        <v>0.1596578109372013</v>
      </c>
      <c r="S215" s="304">
        <f t="shared" si="52"/>
        <v>0.19064541126498186</v>
      </c>
      <c r="T215" s="304">
        <f t="shared" si="52"/>
        <v>0.18022618723068629</v>
      </c>
      <c r="U215" s="304">
        <f t="shared" si="52"/>
        <v>0.18046748683624803</v>
      </c>
      <c r="V215" s="304">
        <f t="shared" si="52"/>
        <v>0.18379310863034479</v>
      </c>
      <c r="W215" s="304">
        <f t="shared" si="52"/>
        <v>0.17421023351926532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0.14819233135627854</v>
      </c>
      <c r="Q216" s="303">
        <f t="shared" si="53"/>
        <v>0.13679081770366852</v>
      </c>
      <c r="R216" s="303">
        <f t="shared" si="53"/>
        <v>0.14006189924073104</v>
      </c>
      <c r="S216" s="303">
        <f t="shared" si="53"/>
        <v>0.13545176124835034</v>
      </c>
      <c r="T216" s="303">
        <f t="shared" si="53"/>
        <v>0.13828440673900197</v>
      </c>
      <c r="U216" s="303">
        <f t="shared" si="53"/>
        <v>0.13625709293807525</v>
      </c>
      <c r="V216" s="303">
        <f t="shared" si="53"/>
        <v>0.13591186556543508</v>
      </c>
      <c r="W216" s="303">
        <f t="shared" si="53"/>
        <v>0.13641908868436914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1.6467837900270111E-2</v>
      </c>
      <c r="Q217" s="304">
        <f t="shared" si="54"/>
        <v>2.0697397460008097E-2</v>
      </c>
      <c r="R217" s="304">
        <f t="shared" si="54"/>
        <v>2.2487735758887604E-2</v>
      </c>
      <c r="S217" s="304">
        <f t="shared" si="54"/>
        <v>1.8755769901386367E-2</v>
      </c>
      <c r="T217" s="304">
        <f t="shared" si="54"/>
        <v>1.9954095582904979E-2</v>
      </c>
      <c r="U217" s="304">
        <f t="shared" si="54"/>
        <v>2.0028987723493832E-2</v>
      </c>
      <c r="V217" s="304">
        <f t="shared" si="54"/>
        <v>1.9616953896765054E-2</v>
      </c>
      <c r="W217" s="304">
        <f t="shared" si="54"/>
        <v>2.0828915389815919E-2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0.10531580258064745</v>
      </c>
      <c r="Q218" s="304">
        <f t="shared" si="55"/>
        <v>9.3328815740964258E-2</v>
      </c>
      <c r="R218" s="304">
        <f t="shared" si="55"/>
        <v>9.6788387753952571E-2</v>
      </c>
      <c r="S218" s="304">
        <f t="shared" si="55"/>
        <v>9.187595442647721E-2</v>
      </c>
      <c r="T218" s="304">
        <f t="shared" si="55"/>
        <v>9.4866748139168233E-2</v>
      </c>
      <c r="U218" s="304">
        <f t="shared" si="55"/>
        <v>9.2733127514869548E-2</v>
      </c>
      <c r="V218" s="304">
        <f t="shared" si="55"/>
        <v>9.2366972823104396E-2</v>
      </c>
      <c r="W218" s="304">
        <f t="shared" si="55"/>
        <v>9.2909824477424297E-2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2.6408690875360991E-2</v>
      </c>
      <c r="Q219" s="305">
        <f t="shared" si="56"/>
        <v>2.2764604502696153E-2</v>
      </c>
      <c r="R219" s="305">
        <f t="shared" si="56"/>
        <v>2.0785775727890882E-2</v>
      </c>
      <c r="S219" s="305">
        <f t="shared" si="56"/>
        <v>2.4820036920486777E-2</v>
      </c>
      <c r="T219" s="305">
        <f t="shared" si="56"/>
        <v>2.3463563016928746E-2</v>
      </c>
      <c r="U219" s="305">
        <f t="shared" si="56"/>
        <v>2.3494977699711851E-2</v>
      </c>
      <c r="V219" s="305">
        <f t="shared" si="56"/>
        <v>2.3927938845565638E-2</v>
      </c>
      <c r="W219" s="305">
        <f t="shared" si="56"/>
        <v>2.2680348817128933E-2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0.37777437492860128</v>
      </c>
      <c r="C243" s="306">
        <f>IF(C$72=0,0,C$72/NFM_fec!C$72)</f>
        <v>0.37704981797994297</v>
      </c>
      <c r="D243" s="306">
        <f>IF(D$72=0,0,D$72/NFM_fec!D$72)</f>
        <v>0.3802193463360759</v>
      </c>
      <c r="E243" s="306">
        <f>IF(E$72=0,0,E$72/NFM_fec!E$72)</f>
        <v>0.38203145635462615</v>
      </c>
      <c r="F243" s="306">
        <f>IF(F$72=0,0,F$72/NFM_fec!F$72)</f>
        <v>0.37171860476013874</v>
      </c>
      <c r="G243" s="306">
        <f>IF(G$72=0,0,G$72/NFM_fec!G$72)</f>
        <v>0.37607960231482601</v>
      </c>
      <c r="H243" s="306">
        <f>IF(H$72=0,0,H$72/NFM_fec!H$72)</f>
        <v>0.3762058934919113</v>
      </c>
      <c r="I243" s="306">
        <f>IF(I$72=0,0,I$72/NFM_fec!I$72)</f>
        <v>0.37763265239020682</v>
      </c>
      <c r="J243" s="306">
        <f>IF(J$72=0,0,J$72/NFM_fec!J$72)</f>
        <v>0.3696543480976221</v>
      </c>
      <c r="K243" s="306">
        <f>IF(K$72=0,0,K$72/NFM_fec!K$72)</f>
        <v>0.37804144723629923</v>
      </c>
      <c r="L243" s="306">
        <f>IF(L$72=0,0,L$72/NFM_fec!L$72)</f>
        <v>0.38437009473246225</v>
      </c>
      <c r="M243" s="306">
        <f>IF(M$72=0,0,M$72/NFM_fec!M$72)</f>
        <v>0.39667112858605164</v>
      </c>
      <c r="N243" s="306">
        <f>IF(N$72=0,0,N$72/NFM_fec!N$72)</f>
        <v>0.4086788816504669</v>
      </c>
      <c r="O243" s="306">
        <f>IF(O$72=0,0,O$72/NFM_fec!O$72)</f>
        <v>0.40817788997003418</v>
      </c>
      <c r="P243" s="306">
        <f>IF(P$72=0,0,P$72/NFM_fec!P$72)</f>
        <v>0.40460978667357878</v>
      </c>
      <c r="Q243" s="306">
        <f>IF(Q$72=0,0,Q$72/NFM_fec!Q$72)</f>
        <v>0.40169480208398517</v>
      </c>
      <c r="R243" s="306">
        <f>IF(R$72=0,0,R$72/NFM_fec!R$72)</f>
        <v>0.39787719740552485</v>
      </c>
      <c r="S243" s="306">
        <f>IF(S$72=0,0,S$72/NFM_fec!S$72)</f>
        <v>0.44550013901445618</v>
      </c>
      <c r="T243" s="306">
        <f>IF(T$72=0,0,T$72/NFM_fec!T$72)</f>
        <v>0.45734186060304693</v>
      </c>
      <c r="U243" s="306">
        <f>IF(U$72=0,0,U$72/NFM_fec!U$72)</f>
        <v>0.46631099256487291</v>
      </c>
      <c r="V243" s="306">
        <f>IF(V$72=0,0,V$72/NFM_fec!V$72)</f>
        <v>0.47265841654942697</v>
      </c>
      <c r="W243" s="306">
        <f>IF(W$72=0,0,W$72/NFM_fec!W$72)</f>
        <v>0.47254735510335788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0.34104628854420832</v>
      </c>
      <c r="C244" s="307">
        <f>IF(C$73=0,0,C$73/NFM_fec!C$73)</f>
        <v>0.34104628854420821</v>
      </c>
      <c r="D244" s="307">
        <f>IF(D$73=0,0,D$73/NFM_fec!D$73)</f>
        <v>0.34104628854420821</v>
      </c>
      <c r="E244" s="307">
        <f>IF(E$73=0,0,E$73/NFM_fec!E$73)</f>
        <v>0.34104628854420815</v>
      </c>
      <c r="F244" s="307">
        <f>IF(F$73=0,0,F$73/NFM_fec!F$73)</f>
        <v>0.34104628854420821</v>
      </c>
      <c r="G244" s="307">
        <f>IF(G$73=0,0,G$73/NFM_fec!G$73)</f>
        <v>0.34104628854420821</v>
      </c>
      <c r="H244" s="307">
        <f>IF(H$73=0,0,H$73/NFM_fec!H$73)</f>
        <v>0.34104628854420821</v>
      </c>
      <c r="I244" s="307">
        <f>IF(I$73=0,0,I$73/NFM_fec!I$73)</f>
        <v>0.34104628854420815</v>
      </c>
      <c r="J244" s="307">
        <f>IF(J$73=0,0,J$73/NFM_fec!J$73)</f>
        <v>0.34104628854420821</v>
      </c>
      <c r="K244" s="307">
        <f>IF(K$73=0,0,K$73/NFM_fec!K$73)</f>
        <v>0.34104628854420826</v>
      </c>
      <c r="L244" s="307">
        <f>IF(L$73=0,0,L$73/NFM_fec!L$73)</f>
        <v>0.34104628854420826</v>
      </c>
      <c r="M244" s="307">
        <f>IF(M$73=0,0,M$73/NFM_fec!M$73)</f>
        <v>0.35421778541213078</v>
      </c>
      <c r="N244" s="307">
        <f>IF(N$73=0,0,N$73/NFM_fec!N$73)</f>
        <v>0.36476072311458707</v>
      </c>
      <c r="O244" s="307">
        <f>IF(O$73=0,0,O$73/NFM_fec!O$73)</f>
        <v>0.36476072311458702</v>
      </c>
      <c r="P244" s="307">
        <f>IF(P$73=0,0,P$73/NFM_fec!P$73)</f>
        <v>0.3647607231145869</v>
      </c>
      <c r="Q244" s="307">
        <f>IF(Q$73=0,0,Q$73/NFM_fec!Q$73)</f>
        <v>0.36476072311458696</v>
      </c>
      <c r="R244" s="307">
        <f>IF(R$73=0,0,R$73/NFM_fec!R$73)</f>
        <v>0.3647607231145869</v>
      </c>
      <c r="S244" s="307">
        <f>IF(S$73=0,0,S$73/NFM_fec!S$73)</f>
        <v>0.38328465080312807</v>
      </c>
      <c r="T244" s="307">
        <f>IF(T$73=0,0,T$73/NFM_fec!T$73)</f>
        <v>0.39995618572281533</v>
      </c>
      <c r="U244" s="307">
        <f>IF(U$73=0,0,U$73/NFM_fec!U$73)</f>
        <v>0.41496056715053381</v>
      </c>
      <c r="V244" s="307">
        <f>IF(V$73=0,0,V$73/NFM_fec!V$73)</f>
        <v>0.42158238260050312</v>
      </c>
      <c r="W244" s="307">
        <f>IF(W$73=0,0,W$73/NFM_fec!W$73)</f>
        <v>0.423294558528648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8.8516769424510172E-2</v>
      </c>
      <c r="C245" s="308">
        <f>IF(C$74=0,0,C$74/NFM_fec!C$74)</f>
        <v>8.8516769424510269E-2</v>
      </c>
      <c r="D245" s="308">
        <f>IF(D$74=0,0,D$74/NFM_fec!D$74)</f>
        <v>8.8516769424510214E-2</v>
      </c>
      <c r="E245" s="308">
        <f>IF(E$74=0,0,E$74/NFM_fec!E$74)</f>
        <v>8.8516769424510269E-2</v>
      </c>
      <c r="F245" s="308">
        <f>IF(F$74=0,0,F$74/NFM_fec!F$74)</f>
        <v>8.8516769424510228E-2</v>
      </c>
      <c r="G245" s="308">
        <f>IF(G$74=0,0,G$74/NFM_fec!G$74)</f>
        <v>8.8516769424510242E-2</v>
      </c>
      <c r="H245" s="308">
        <f>IF(H$74=0,0,H$74/NFM_fec!H$74)</f>
        <v>8.8516769424510242E-2</v>
      </c>
      <c r="I245" s="308">
        <f>IF(I$74=0,0,I$74/NFM_fec!I$74)</f>
        <v>8.8516769424510283E-2</v>
      </c>
      <c r="J245" s="308">
        <f>IF(J$74=0,0,J$74/NFM_fec!J$74)</f>
        <v>8.85167694245102E-2</v>
      </c>
      <c r="K245" s="308">
        <f>IF(K$74=0,0,K$74/NFM_fec!K$74)</f>
        <v>8.8516769424510269E-2</v>
      </c>
      <c r="L245" s="308">
        <f>IF(L$74=0,0,L$74/NFM_fec!L$74)</f>
        <v>8.8516769424510269E-2</v>
      </c>
      <c r="M245" s="308">
        <f>IF(M$74=0,0,M$74/NFM_fec!M$74)</f>
        <v>9.1935362121150707E-2</v>
      </c>
      <c r="N245" s="308">
        <f>IF(N$74=0,0,N$74/NFM_fec!N$74)</f>
        <v>9.4671726119272076E-2</v>
      </c>
      <c r="O245" s="308">
        <f>IF(O$74=0,0,O$74/NFM_fec!O$74)</f>
        <v>9.4671726119272062E-2</v>
      </c>
      <c r="P245" s="308">
        <f>IF(P$74=0,0,P$74/NFM_fec!P$74)</f>
        <v>9.4671726119272076E-2</v>
      </c>
      <c r="Q245" s="308">
        <f>IF(Q$74=0,0,Q$74/NFM_fec!Q$74)</f>
        <v>9.467172611927209E-2</v>
      </c>
      <c r="R245" s="308">
        <f>IF(R$74=0,0,R$74/NFM_fec!R$74)</f>
        <v>9.4671726119272062E-2</v>
      </c>
      <c r="S245" s="308">
        <f>IF(S$74=0,0,S$74/NFM_fec!S$74)</f>
        <v>0.10197993966260228</v>
      </c>
      <c r="T245" s="308">
        <f>IF(T$74=0,0,T$74/NFM_fec!T$74)</f>
        <v>0.10621924865871678</v>
      </c>
      <c r="U245" s="308">
        <f>IF(U$74=0,0,U$74/NFM_fec!U$74)</f>
        <v>0.10814672711493294</v>
      </c>
      <c r="V245" s="308">
        <f>IF(V$74=0,0,V$74/NFM_fec!V$74)</f>
        <v>0.1094194888130182</v>
      </c>
      <c r="W245" s="308">
        <f>IF(W$74=0,0,W$74/NFM_fec!W$74)</f>
        <v>0.10986387506478701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0.48682879824136382</v>
      </c>
      <c r="C246" s="308">
        <f>IF(C$75=0,0,C$75/NFM_fec!C$75)</f>
        <v>0.48682879824136399</v>
      </c>
      <c r="D246" s="308">
        <f>IF(D$75=0,0,D$75/NFM_fec!D$75)</f>
        <v>0.48682879824136377</v>
      </c>
      <c r="E246" s="308">
        <f>IF(E$75=0,0,E$75/NFM_fec!E$75)</f>
        <v>0.48682879824136394</v>
      </c>
      <c r="F246" s="308">
        <f>IF(F$75=0,0,F$75/NFM_fec!F$75)</f>
        <v>0.48682879824136388</v>
      </c>
      <c r="G246" s="308">
        <f>IF(G$75=0,0,G$75/NFM_fec!G$75)</f>
        <v>0.48682879824136382</v>
      </c>
      <c r="H246" s="308">
        <f>IF(H$75=0,0,H$75/NFM_fec!H$75)</f>
        <v>0.48682879824136371</v>
      </c>
      <c r="I246" s="308">
        <f>IF(I$75=0,0,I$75/NFM_fec!I$75)</f>
        <v>0.48682879824136394</v>
      </c>
      <c r="J246" s="308">
        <f>IF(J$75=0,0,J$75/NFM_fec!J$75)</f>
        <v>0.48682879824136371</v>
      </c>
      <c r="K246" s="308">
        <f>IF(K$75=0,0,K$75/NFM_fec!K$75)</f>
        <v>0.48682879824136377</v>
      </c>
      <c r="L246" s="308">
        <f>IF(L$75=0,0,L$75/NFM_fec!L$75)</f>
        <v>0.4868287982413641</v>
      </c>
      <c r="M246" s="308">
        <f>IF(M$75=0,0,M$75/NFM_fec!M$75)</f>
        <v>0.50563053925611579</v>
      </c>
      <c r="N246" s="308">
        <f>IF(N$75=0,0,N$75/NFM_fec!N$75)</f>
        <v>0.52068012596626412</v>
      </c>
      <c r="O246" s="308">
        <f>IF(O$75=0,0,O$75/NFM_fec!O$75)</f>
        <v>0.52068012596626423</v>
      </c>
      <c r="P246" s="308">
        <f>IF(P$75=0,0,P$75/NFM_fec!P$75)</f>
        <v>0.52068012596626412</v>
      </c>
      <c r="Q246" s="308">
        <f>IF(Q$75=0,0,Q$75/NFM_fec!Q$75)</f>
        <v>0.52068012596626412</v>
      </c>
      <c r="R246" s="308">
        <f>IF(R$75=0,0,R$75/NFM_fec!R$75)</f>
        <v>0.52068012596626423</v>
      </c>
      <c r="S246" s="308">
        <f>IF(S$75=0,0,S$75/NFM_fec!S$75)</f>
        <v>0.54522811528537074</v>
      </c>
      <c r="T246" s="308">
        <f>IF(T$75=0,0,T$75/NFM_fec!T$75)</f>
        <v>0.56732130567256689</v>
      </c>
      <c r="U246" s="308">
        <f>IF(U$75=0,0,U$75/NFM_fec!U$75)</f>
        <v>0.58720517702104325</v>
      </c>
      <c r="V246" s="308">
        <f>IF(V$75=0,0,V$75/NFM_fec!V$75)</f>
        <v>0.60179058261333251</v>
      </c>
      <c r="W246" s="308">
        <f>IF(W$75=0,0,W$75/NFM_fec!W$75)</f>
        <v>0.60423463955655476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0.3378711462909918</v>
      </c>
      <c r="C247" s="308">
        <f>IF(C$76=0,0,C$76/NFM_fec!C$76)</f>
        <v>0.3378711462909918</v>
      </c>
      <c r="D247" s="308">
        <f>IF(D$76=0,0,D$76/NFM_fec!D$76)</f>
        <v>0.33787114629099174</v>
      </c>
      <c r="E247" s="308">
        <f>IF(E$76=0,0,E$76/NFM_fec!E$76)</f>
        <v>0.33787114629099169</v>
      </c>
      <c r="F247" s="308">
        <f>IF(F$76=0,0,F$76/NFM_fec!F$76)</f>
        <v>0.33787114629099174</v>
      </c>
      <c r="G247" s="308">
        <f>IF(G$76=0,0,G$76/NFM_fec!G$76)</f>
        <v>0.33787114629099169</v>
      </c>
      <c r="H247" s="308">
        <f>IF(H$76=0,0,H$76/NFM_fec!H$76)</f>
        <v>0.33787114629099174</v>
      </c>
      <c r="I247" s="308">
        <f>IF(I$76=0,0,I$76/NFM_fec!I$76)</f>
        <v>0.3378711462909918</v>
      </c>
      <c r="J247" s="308">
        <f>IF(J$76=0,0,J$76/NFM_fec!J$76)</f>
        <v>0.33787114629099174</v>
      </c>
      <c r="K247" s="308">
        <f>IF(K$76=0,0,K$76/NFM_fec!K$76)</f>
        <v>0.33787114629099174</v>
      </c>
      <c r="L247" s="308">
        <f>IF(L$76=0,0,L$76/NFM_fec!L$76)</f>
        <v>0.33787114629099169</v>
      </c>
      <c r="M247" s="308">
        <f>IF(M$76=0,0,M$76/NFM_fec!M$76)</f>
        <v>0.35092001647260146</v>
      </c>
      <c r="N247" s="308">
        <f>IF(N$76=0,0,N$76/NFM_fec!N$76)</f>
        <v>0.36136479938464788</v>
      </c>
      <c r="O247" s="308">
        <f>IF(O$76=0,0,O$76/NFM_fec!O$76)</f>
        <v>0.36136479938464783</v>
      </c>
      <c r="P247" s="308">
        <f>IF(P$76=0,0,P$76/NFM_fec!P$76)</f>
        <v>0.36136479938464783</v>
      </c>
      <c r="Q247" s="308">
        <f>IF(Q$76=0,0,Q$76/NFM_fec!Q$76)</f>
        <v>0.36136479938464794</v>
      </c>
      <c r="R247" s="308">
        <f>IF(R$76=0,0,R$76/NFM_fec!R$76)</f>
        <v>0.36136479938464794</v>
      </c>
      <c r="S247" s="308">
        <f>IF(S$76=0,0,S$76/NFM_fec!S$76)</f>
        <v>0.39038053737141154</v>
      </c>
      <c r="T247" s="308">
        <f>IF(T$76=0,0,T$76/NFM_fec!T$76)</f>
        <v>0.40544203698142478</v>
      </c>
      <c r="U247" s="308">
        <f>IF(U$76=0,0,U$76/NFM_fec!U$76)</f>
        <v>0.41279927967890401</v>
      </c>
      <c r="V247" s="308">
        <f>IF(V$76=0,0,V$76/NFM_fec!V$76)</f>
        <v>0.41765744900301249</v>
      </c>
      <c r="W247" s="308">
        <f>IF(W$76=0,0,W$76/NFM_fec!W$76)</f>
        <v>0.41935368456670558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0.54164398230631161</v>
      </c>
      <c r="C248" s="309">
        <f>IF(C$77=0,0,C$77/NFM_fec!C$77)</f>
        <v>0.54767598207463364</v>
      </c>
      <c r="D248" s="309">
        <f>IF(D$77=0,0,D$77/NFM_fec!D$77)</f>
        <v>0.55213059018261401</v>
      </c>
      <c r="E248" s="309">
        <f>IF(E$77=0,0,E$77/NFM_fec!E$77)</f>
        <v>0.5551516218645095</v>
      </c>
      <c r="F248" s="309">
        <f>IF(F$77=0,0,F$77/NFM_fec!F$77)</f>
        <v>0.55110764584725547</v>
      </c>
      <c r="G248" s="309">
        <f>IF(G$77=0,0,G$77/NFM_fec!G$77)</f>
        <v>0.59398869429317425</v>
      </c>
      <c r="H248" s="309">
        <f>IF(H$77=0,0,H$77/NFM_fec!H$77)</f>
        <v>0.58513092988225091</v>
      </c>
      <c r="I248" s="309">
        <f>IF(I$77=0,0,I$77/NFM_fec!I$77)</f>
        <v>0.58871076998060046</v>
      </c>
      <c r="J248" s="309">
        <f>IF(J$77=0,0,J$77/NFM_fec!J$77)</f>
        <v>0.57461993811970657</v>
      </c>
      <c r="K248" s="309">
        <f>IF(K$77=0,0,K$77/NFM_fec!K$77)</f>
        <v>0.5900408069856129</v>
      </c>
      <c r="L248" s="309">
        <f>IF(L$77=0,0,L$77/NFM_fec!L$77)</f>
        <v>0.59738326006937936</v>
      </c>
      <c r="M248" s="309">
        <f>IF(M$77=0,0,M$77/NFM_fec!M$77)</f>
        <v>0.61379250345660563</v>
      </c>
      <c r="N248" s="309">
        <f>IF(N$77=0,0,N$77/NFM_fec!N$77)</f>
        <v>0.62157632085878722</v>
      </c>
      <c r="O248" s="309">
        <f>IF(O$77=0,0,O$77/NFM_fec!O$77)</f>
        <v>0.62013215902684127</v>
      </c>
      <c r="P248" s="309">
        <f>IF(P$77=0,0,P$77/NFM_fec!P$77)</f>
        <v>0.61455272495406921</v>
      </c>
      <c r="Q248" s="309">
        <f>IF(Q$77=0,0,Q$77/NFM_fec!Q$77)</f>
        <v>0.57834223291002584</v>
      </c>
      <c r="R248" s="309">
        <f>IF(R$77=0,0,R$77/NFM_fec!R$77)</f>
        <v>0.57201645373644394</v>
      </c>
      <c r="S248" s="309">
        <f>IF(S$77=0,0,S$77/NFM_fec!S$77)</f>
        <v>0.64169669283147912</v>
      </c>
      <c r="T248" s="309">
        <f>IF(T$77=0,0,T$77/NFM_fec!T$77)</f>
        <v>0.65273626775539051</v>
      </c>
      <c r="U248" s="309">
        <f>IF(U$77=0,0,U$77/NFM_fec!U$77)</f>
        <v>0.66402064224375801</v>
      </c>
      <c r="V248" s="309">
        <f>IF(V$77=0,0,V$77/NFM_fec!V$77)</f>
        <v>0.67325632547567904</v>
      </c>
      <c r="W248" s="309">
        <f>IF(W$77=0,0,W$77/NFM_fec!W$77)</f>
        <v>0.67182948045184165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0.36163205261923803</v>
      </c>
      <c r="C249" s="310">
        <f>IF(C$83=0,0,C$83/NFM_fec!C$83)</f>
        <v>0.36112639446787986</v>
      </c>
      <c r="D249" s="310">
        <f>IF(D$83=0,0,D$83/NFM_fec!D$83)</f>
        <v>0.36540477551849365</v>
      </c>
      <c r="E249" s="310">
        <f>IF(E$83=0,0,E$83/NFM_fec!E$83)</f>
        <v>0.3676595600764816</v>
      </c>
      <c r="F249" s="310">
        <f>IF(F$83=0,0,F$83/NFM_fec!F$83)</f>
        <v>0.35589803644054041</v>
      </c>
      <c r="G249" s="310">
        <f>IF(G$83=0,0,G$83/NFM_fec!G$83)</f>
        <v>0.36097745774662793</v>
      </c>
      <c r="H249" s="310">
        <f>IF(H$83=0,0,H$83/NFM_fec!H$83)</f>
        <v>0.36174869306964585</v>
      </c>
      <c r="I249" s="310">
        <f>IF(I$83=0,0,I$83/NFM_fec!I$83)</f>
        <v>0.36280751541200057</v>
      </c>
      <c r="J249" s="310">
        <f>IF(J$83=0,0,J$83/NFM_fec!J$83)</f>
        <v>0.35366982198706826</v>
      </c>
      <c r="K249" s="310">
        <f>IF(K$83=0,0,K$83/NFM_fec!K$83)</f>
        <v>0.3633277485155964</v>
      </c>
      <c r="L249" s="310">
        <f>IF(L$83=0,0,L$83/NFM_fec!L$83)</f>
        <v>0.37083884493414915</v>
      </c>
      <c r="M249" s="310">
        <f>IF(M$83=0,0,M$83/NFM_fec!M$83)</f>
        <v>0.38170926251445042</v>
      </c>
      <c r="N249" s="310">
        <f>IF(N$83=0,0,N$83/NFM_fec!N$83)</f>
        <v>0.39304188026219994</v>
      </c>
      <c r="O249" s="310">
        <f>IF(O$83=0,0,O$83/NFM_fec!O$83)</f>
        <v>0.39254898179530373</v>
      </c>
      <c r="P249" s="310">
        <f>IF(P$83=0,0,P$83/NFM_fec!P$83)</f>
        <v>0.39174989516584163</v>
      </c>
      <c r="Q249" s="310">
        <f>IF(Q$83=0,0,Q$83/NFM_fec!Q$83)</f>
        <v>0.38436363042051819</v>
      </c>
      <c r="R249" s="310">
        <f>IF(R$83=0,0,R$83/NFM_fec!R$83)</f>
        <v>0.3803366453864615</v>
      </c>
      <c r="S249" s="310">
        <f>IF(S$83=0,0,S$83/NFM_fec!S$83)</f>
        <v>0.42829179399220857</v>
      </c>
      <c r="T249" s="310">
        <f>IF(T$83=0,0,T$83/NFM_fec!T$83)</f>
        <v>0.43854124514233267</v>
      </c>
      <c r="U249" s="310">
        <f>IF(U$83=0,0,U$83/NFM_fec!U$83)</f>
        <v>0.4462872994320905</v>
      </c>
      <c r="V249" s="310">
        <f>IF(V$83=0,0,V$83/NFM_fec!V$83)</f>
        <v>0.45239253807613866</v>
      </c>
      <c r="W249" s="310">
        <f>IF(W$83=0,0,W$83/NFM_fec!W$83)</f>
        <v>0.45152431982445107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0.37226828946098006</v>
      </c>
      <c r="C250" s="310">
        <f>IF(C$90=0,0,C$90/NFM_fec!C$90)</f>
        <v>0.37174775901105261</v>
      </c>
      <c r="D250" s="310">
        <f>IF(D$90=0,0,D$90/NFM_fec!D$90)</f>
        <v>0.37615197479844936</v>
      </c>
      <c r="E250" s="310">
        <f>IF(E$90=0,0,E$90/NFM_fec!E$90)</f>
        <v>0.37847307654931922</v>
      </c>
      <c r="F250" s="310">
        <f>IF(F$90=0,0,F$90/NFM_fec!F$90)</f>
        <v>0.36636562574761544</v>
      </c>
      <c r="G250" s="310">
        <f>IF(G$90=0,0,G$90/NFM_fec!G$90)</f>
        <v>0.37159444179799933</v>
      </c>
      <c r="H250" s="310">
        <f>IF(H$90=0,0,H$90/NFM_fec!H$90)</f>
        <v>0.37238836051287094</v>
      </c>
      <c r="I250" s="310">
        <f>IF(I$90=0,0,I$90/NFM_fec!I$90)</f>
        <v>0.3734783246888243</v>
      </c>
      <c r="J250" s="310">
        <f>IF(J$90=0,0,J$90/NFM_fec!J$90)</f>
        <v>0.36407187557492304</v>
      </c>
      <c r="K250" s="310">
        <f>IF(K$90=0,0,K$90/NFM_fec!K$90)</f>
        <v>0.37401385876605514</v>
      </c>
      <c r="L250" s="310">
        <f>IF(L$90=0,0,L$90/NFM_fec!L$90)</f>
        <v>0.38174586978515351</v>
      </c>
      <c r="M250" s="310">
        <f>IF(M$90=0,0,M$90/NFM_fec!M$90)</f>
        <v>0.3929360055295813</v>
      </c>
      <c r="N250" s="310">
        <f>IF(N$90=0,0,N$90/NFM_fec!N$90)</f>
        <v>0.40460193556402918</v>
      </c>
      <c r="O250" s="310">
        <f>IF(O$90=0,0,O$90/NFM_fec!O$90)</f>
        <v>0.4040945400834009</v>
      </c>
      <c r="P250" s="310">
        <f>IF(P$90=0,0,P$90/NFM_fec!P$90)</f>
        <v>0.40327195090601348</v>
      </c>
      <c r="Q250" s="310">
        <f>IF(Q$90=0,0,Q$90/NFM_fec!Q$90)</f>
        <v>0.39566844307994503</v>
      </c>
      <c r="R250" s="310">
        <f>IF(R$90=0,0,R$90/NFM_fec!R$90)</f>
        <v>0.39152301730959249</v>
      </c>
      <c r="S250" s="310">
        <f>IF(S$90=0,0,S$90/NFM_fec!S$90)</f>
        <v>0.44088861146256747</v>
      </c>
      <c r="T250" s="310">
        <f>IF(T$90=0,0,T$90/NFM_fec!T$90)</f>
        <v>0.45143951705828356</v>
      </c>
      <c r="U250" s="310">
        <f>IF(U$90=0,0,U$90/NFM_fec!U$90)</f>
        <v>0.4594133964742107</v>
      </c>
      <c r="V250" s="310">
        <f>IF(V$90=0,0,V$90/NFM_fec!V$90)</f>
        <v>0.46569820096073111</v>
      </c>
      <c r="W250" s="310">
        <f>IF(W$90=0,0,W$90/NFM_fec!W$90)</f>
        <v>0.46480444687811157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0.39433413431774583</v>
      </c>
      <c r="C251" s="311">
        <f>IF(C$97=0,0,C$97/NFM_fec!C$97)</f>
        <v>0.39287228974123578</v>
      </c>
      <c r="D251" s="311">
        <f>IF(D$97=0,0,D$97/NFM_fec!D$97)</f>
        <v>0.39295009875897491</v>
      </c>
      <c r="E251" s="311">
        <f>IF(E$97=0,0,E$97/NFM_fec!E$97)</f>
        <v>0.393516686439768</v>
      </c>
      <c r="F251" s="311">
        <f>IF(F$97=0,0,F$97/NFM_fec!F$97)</f>
        <v>0.38685733449468152</v>
      </c>
      <c r="G251" s="311">
        <f>IF(G$97=0,0,G$97/NFM_fec!G$97)</f>
        <v>0.38884409841741774</v>
      </c>
      <c r="H251" s="311">
        <f>IF(H$97=0,0,H$97/NFM_fec!H$97)</f>
        <v>0.38699321858263819</v>
      </c>
      <c r="I251" s="311">
        <f>IF(I$97=0,0,I$97/NFM_fec!I$97)</f>
        <v>0.38958019018409995</v>
      </c>
      <c r="J251" s="311">
        <f>IF(J$97=0,0,J$97/NFM_fec!J$97)</f>
        <v>0.38461104406107133</v>
      </c>
      <c r="K251" s="311">
        <f>IF(K$97=0,0,K$97/NFM_fec!K$97)</f>
        <v>0.38961981322044414</v>
      </c>
      <c r="L251" s="311">
        <f>IF(L$97=0,0,L$97/NFM_fec!L$97)</f>
        <v>0.39278077253116683</v>
      </c>
      <c r="M251" s="311">
        <f>IF(M$97=0,0,M$97/NFM_fec!M$97)</f>
        <v>0.40802358117182641</v>
      </c>
      <c r="N251" s="311">
        <f>IF(N$97=0,0,N$97/NFM_fec!N$97)</f>
        <v>0.42121568600977988</v>
      </c>
      <c r="O251" s="311">
        <f>IF(O$97=0,0,O$97/NFM_fec!O$97)</f>
        <v>0.42067564965396481</v>
      </c>
      <c r="P251" s="311">
        <f>IF(P$97=0,0,P$97/NFM_fec!P$97)</f>
        <v>0.40832930886357816</v>
      </c>
      <c r="Q251" s="311">
        <f>IF(Q$97=0,0,Q$97/NFM_fec!Q$97)</f>
        <v>0.41924277789025594</v>
      </c>
      <c r="R251" s="311">
        <f>IF(R$97=0,0,R$97/NFM_fec!R$97)</f>
        <v>0.41560501695079771</v>
      </c>
      <c r="S251" s="311">
        <f>IF(S$97=0,0,S$97/NFM_fec!S$97)</f>
        <v>0.46221864925574391</v>
      </c>
      <c r="T251" s="311">
        <f>IF(T$97=0,0,T$97/NFM_fec!T$97)</f>
        <v>0.47681338982063565</v>
      </c>
      <c r="U251" s="311">
        <f>IF(U$97=0,0,U$97/NFM_fec!U$97)</f>
        <v>0.48827554967375819</v>
      </c>
      <c r="V251" s="311">
        <f>IF(V$97=0,0,V$97/NFM_fec!V$97)</f>
        <v>0.49425363232749925</v>
      </c>
      <c r="W251" s="311">
        <f>IF(W$97=0,0,W$97/NFM_fec!W$97)</f>
        <v>0.49622180170553826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</v>
      </c>
      <c r="C253" s="306">
        <f>IF(C$115=0,0,C$115/NFM_fec!C$115)</f>
        <v>0</v>
      </c>
      <c r="D253" s="306">
        <f>IF(D$115=0,0,D$115/NFM_fec!D$115)</f>
        <v>0</v>
      </c>
      <c r="E253" s="306">
        <f>IF(E$115=0,0,E$115/NFM_fec!E$115)</f>
        <v>0</v>
      </c>
      <c r="F253" s="306">
        <f>IF(F$115=0,0,F$115/NFM_fec!F$115)</f>
        <v>0</v>
      </c>
      <c r="G253" s="306">
        <f>IF(G$115=0,0,G$115/NFM_fec!G$115)</f>
        <v>0</v>
      </c>
      <c r="H253" s="306">
        <f>IF(H$115=0,0,H$115/NFM_fec!H$115)</f>
        <v>0</v>
      </c>
      <c r="I253" s="306">
        <f>IF(I$115=0,0,I$115/NFM_fec!I$115)</f>
        <v>0</v>
      </c>
      <c r="J253" s="306">
        <f>IF(J$115=0,0,J$115/NFM_fec!J$115)</f>
        <v>0</v>
      </c>
      <c r="K253" s="306">
        <f>IF(K$115=0,0,K$115/NFM_fec!K$115)</f>
        <v>0</v>
      </c>
      <c r="L253" s="306">
        <f>IF(L$115=0,0,L$115/NFM_fec!L$115)</f>
        <v>0</v>
      </c>
      <c r="M253" s="306">
        <f>IF(M$115=0,0,M$115/NFM_fec!M$115)</f>
        <v>0</v>
      </c>
      <c r="N253" s="306">
        <f>IF(N$115=0,0,N$115/NFM_fec!N$115)</f>
        <v>0</v>
      </c>
      <c r="O253" s="306">
        <f>IF(O$115=0,0,O$115/NFM_fec!O$115)</f>
        <v>0</v>
      </c>
      <c r="P253" s="306">
        <f>IF(P$115=0,0,P$115/NFM_fec!P$115)</f>
        <v>0.3368135460705961</v>
      </c>
      <c r="Q253" s="306">
        <f>IF(Q$115=0,0,Q$115/NFM_fec!Q$115)</f>
        <v>0.33178018212115801</v>
      </c>
      <c r="R253" s="306">
        <f>IF(R$115=0,0,R$115/NFM_fec!R$115)</f>
        <v>0.32876573564957273</v>
      </c>
      <c r="S253" s="306">
        <f>IF(S$115=0,0,S$115/NFM_fec!S$115)</f>
        <v>0.33888296570311172</v>
      </c>
      <c r="T253" s="306">
        <f>IF(T$115=0,0,T$115/NFM_fec!T$115)</f>
        <v>0.34765128747892254</v>
      </c>
      <c r="U253" s="306">
        <f>IF(U$115=0,0,U$115/NFM_fec!U$115)</f>
        <v>0.34759736325544155</v>
      </c>
      <c r="V253" s="306">
        <f>IF(V$115=0,0,V$115/NFM_fec!V$115)</f>
        <v>0.34813951159004508</v>
      </c>
      <c r="W253" s="306">
        <f>IF(W$115=0,0,W$115/NFM_fec!W$115)</f>
        <v>0.34643933188162868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</v>
      </c>
      <c r="C254" s="307">
        <f>IF(C$116=0,0,C$116/NFM_fec!C$116)</f>
        <v>0</v>
      </c>
      <c r="D254" s="307">
        <f>IF(D$116=0,0,D$116/NFM_fec!D$116)</f>
        <v>0</v>
      </c>
      <c r="E254" s="307">
        <f>IF(E$116=0,0,E$116/NFM_fec!E$116)</f>
        <v>0</v>
      </c>
      <c r="F254" s="307">
        <f>IF(F$116=0,0,F$116/NFM_fec!F$116)</f>
        <v>0</v>
      </c>
      <c r="G254" s="307">
        <f>IF(G$116=0,0,G$116/NFM_fec!G$116)</f>
        <v>0</v>
      </c>
      <c r="H254" s="307">
        <f>IF(H$116=0,0,H$116/NFM_fec!H$116)</f>
        <v>0</v>
      </c>
      <c r="I254" s="307">
        <f>IF(I$116=0,0,I$116/NFM_fec!I$116)</f>
        <v>0</v>
      </c>
      <c r="J254" s="307">
        <f>IF(J$116=0,0,J$116/NFM_fec!J$116)</f>
        <v>0</v>
      </c>
      <c r="K254" s="307">
        <f>IF(K$116=0,0,K$116/NFM_fec!K$116)</f>
        <v>0</v>
      </c>
      <c r="L254" s="307">
        <f>IF(L$116=0,0,L$116/NFM_fec!L$116)</f>
        <v>0</v>
      </c>
      <c r="M254" s="307">
        <f>IF(M$116=0,0,M$116/NFM_fec!M$116)</f>
        <v>0</v>
      </c>
      <c r="N254" s="307">
        <f>IF(N$116=0,0,N$116/NFM_fec!N$116)</f>
        <v>0</v>
      </c>
      <c r="O254" s="307">
        <f>IF(O$116=0,0,O$116/NFM_fec!O$116)</f>
        <v>0</v>
      </c>
      <c r="P254" s="307">
        <f>IF(P$116=0,0,P$116/NFM_fec!P$116)</f>
        <v>0.37954271316510735</v>
      </c>
      <c r="Q254" s="307">
        <f>IF(Q$116=0,0,Q$116/NFM_fec!Q$116)</f>
        <v>0.37954271316510735</v>
      </c>
      <c r="R254" s="307">
        <f>IF(R$116=0,0,R$116/NFM_fec!R$116)</f>
        <v>0.37954271316510729</v>
      </c>
      <c r="S254" s="307">
        <f>IF(S$116=0,0,S$116/NFM_fec!S$116)</f>
        <v>0.37954271316510735</v>
      </c>
      <c r="T254" s="307">
        <f>IF(T$116=0,0,T$116/NFM_fec!T$116)</f>
        <v>0.3913691341856384</v>
      </c>
      <c r="U254" s="307">
        <f>IF(U$116=0,0,U$116/NFM_fec!U$116)</f>
        <v>0.39136913418563823</v>
      </c>
      <c r="V254" s="307">
        <f>IF(V$116=0,0,V$116/NFM_fec!V$116)</f>
        <v>0.39136913418563835</v>
      </c>
      <c r="W254" s="307">
        <f>IF(W$116=0,0,W$116/NFM_fec!W$116)</f>
        <v>0.39136913418563823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</v>
      </c>
      <c r="C255" s="308">
        <f>IF(C$117=0,0,C$117/NFM_fec!C$117)</f>
        <v>0</v>
      </c>
      <c r="D255" s="308">
        <f>IF(D$117=0,0,D$117/NFM_fec!D$117)</f>
        <v>0</v>
      </c>
      <c r="E255" s="308">
        <f>IF(E$117=0,0,E$117/NFM_fec!E$117)</f>
        <v>0</v>
      </c>
      <c r="F255" s="308">
        <f>IF(F$117=0,0,F$117/NFM_fec!F$117)</f>
        <v>0</v>
      </c>
      <c r="G255" s="308">
        <f>IF(G$117=0,0,G$117/NFM_fec!G$117)</f>
        <v>0</v>
      </c>
      <c r="H255" s="308">
        <f>IF(H$117=0,0,H$117/NFM_fec!H$117)</f>
        <v>0</v>
      </c>
      <c r="I255" s="308">
        <f>IF(I$117=0,0,I$117/NFM_fec!I$117)</f>
        <v>0</v>
      </c>
      <c r="J255" s="308">
        <f>IF(J$117=0,0,J$117/NFM_fec!J$117)</f>
        <v>0</v>
      </c>
      <c r="K255" s="308">
        <f>IF(K$117=0,0,K$117/NFM_fec!K$117)</f>
        <v>0</v>
      </c>
      <c r="L255" s="308">
        <f>IF(L$117=0,0,L$117/NFM_fec!L$117)</f>
        <v>0</v>
      </c>
      <c r="M255" s="308">
        <f>IF(M$117=0,0,M$117/NFM_fec!M$117)</f>
        <v>0</v>
      </c>
      <c r="N255" s="308">
        <f>IF(N$117=0,0,N$117/NFM_fec!N$117)</f>
        <v>0</v>
      </c>
      <c r="O255" s="308">
        <f>IF(O$117=0,0,O$117/NFM_fec!O$117)</f>
        <v>0</v>
      </c>
      <c r="P255" s="308">
        <f>IF(P$117=0,0,P$117/NFM_fec!P$117)</f>
        <v>9.8497716689960685E-2</v>
      </c>
      <c r="Q255" s="308">
        <f>IF(Q$117=0,0,Q$117/NFM_fec!Q$117)</f>
        <v>9.8497716689960657E-2</v>
      </c>
      <c r="R255" s="308">
        <f>IF(R$117=0,0,R$117/NFM_fec!R$117)</f>
        <v>9.8497716689960671E-2</v>
      </c>
      <c r="S255" s="308">
        <f>IF(S$117=0,0,S$117/NFM_fec!S$117)</f>
        <v>9.8497716689960713E-2</v>
      </c>
      <c r="T255" s="308">
        <f>IF(T$117=0,0,T$117/NFM_fec!T$117)</f>
        <v>0.10156687182515547</v>
      </c>
      <c r="U255" s="308">
        <f>IF(U$117=0,0,U$117/NFM_fec!U$117)</f>
        <v>0.10156687182515546</v>
      </c>
      <c r="V255" s="308">
        <f>IF(V$117=0,0,V$117/NFM_fec!V$117)</f>
        <v>0.1015668718251555</v>
      </c>
      <c r="W255" s="308">
        <f>IF(W$117=0,0,W$117/NFM_fec!W$117)</f>
        <v>0.10156687182515552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</v>
      </c>
      <c r="C256" s="308">
        <f>IF(C$118=0,0,C$118/NFM_fec!C$118)</f>
        <v>0</v>
      </c>
      <c r="D256" s="308">
        <f>IF(D$118=0,0,D$118/NFM_fec!D$118)</f>
        <v>0</v>
      </c>
      <c r="E256" s="308">
        <f>IF(E$118=0,0,E$118/NFM_fec!E$118)</f>
        <v>0</v>
      </c>
      <c r="F256" s="308">
        <f>IF(F$118=0,0,F$118/NFM_fec!F$118)</f>
        <v>0</v>
      </c>
      <c r="G256" s="308">
        <f>IF(G$118=0,0,G$118/NFM_fec!G$118)</f>
        <v>0</v>
      </c>
      <c r="H256" s="308">
        <f>IF(H$118=0,0,H$118/NFM_fec!H$118)</f>
        <v>0</v>
      </c>
      <c r="I256" s="308">
        <f>IF(I$118=0,0,I$118/NFM_fec!I$118)</f>
        <v>0</v>
      </c>
      <c r="J256" s="308">
        <f>IF(J$118=0,0,J$118/NFM_fec!J$118)</f>
        <v>0</v>
      </c>
      <c r="K256" s="308">
        <f>IF(K$118=0,0,K$118/NFM_fec!K$118)</f>
        <v>0</v>
      </c>
      <c r="L256" s="308">
        <f>IF(L$118=0,0,L$118/NFM_fec!L$118)</f>
        <v>0</v>
      </c>
      <c r="M256" s="308">
        <f>IF(M$118=0,0,M$118/NFM_fec!M$118)</f>
        <v>0</v>
      </c>
      <c r="N256" s="308">
        <f>IF(N$118=0,0,N$118/NFM_fec!N$118)</f>
        <v>0</v>
      </c>
      <c r="O256" s="308">
        <f>IF(O$118=0,0,O$118/NFM_fec!O$118)</f>
        <v>0</v>
      </c>
      <c r="P256" s="308">
        <f>IF(P$118=0,0,P$118/NFM_fec!P$118)</f>
        <v>0.5413338411751597</v>
      </c>
      <c r="Q256" s="308">
        <f>IF(Q$118=0,0,Q$118/NFM_fec!Q$118)</f>
        <v>0.54133384117515959</v>
      </c>
      <c r="R256" s="308">
        <f>IF(R$118=0,0,R$118/NFM_fec!R$118)</f>
        <v>0.54133384117515981</v>
      </c>
      <c r="S256" s="308">
        <f>IF(S$118=0,0,S$118/NFM_fec!S$118)</f>
        <v>0.5413338411751597</v>
      </c>
      <c r="T256" s="308">
        <f>IF(T$118=0,0,T$118/NFM_fec!T$118)</f>
        <v>0.55820161836158044</v>
      </c>
      <c r="U256" s="308">
        <f>IF(U$118=0,0,U$118/NFM_fec!U$118)</f>
        <v>0.55820161836158055</v>
      </c>
      <c r="V256" s="308">
        <f>IF(V$118=0,0,V$118/NFM_fec!V$118)</f>
        <v>0.55820161836158078</v>
      </c>
      <c r="W256" s="308">
        <f>IF(W$118=0,0,W$118/NFM_fec!W$118)</f>
        <v>0.55820161836158066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</v>
      </c>
      <c r="C257" s="308">
        <f>IF(C$119=0,0,C$119/NFM_fec!C$119)</f>
        <v>0</v>
      </c>
      <c r="D257" s="308">
        <f>IF(D$119=0,0,D$119/NFM_fec!D$119)</f>
        <v>0</v>
      </c>
      <c r="E257" s="308">
        <f>IF(E$119=0,0,E$119/NFM_fec!E$119)</f>
        <v>0</v>
      </c>
      <c r="F257" s="308">
        <f>IF(F$119=0,0,F$119/NFM_fec!F$119)</f>
        <v>0</v>
      </c>
      <c r="G257" s="308">
        <f>IF(G$119=0,0,G$119/NFM_fec!G$119)</f>
        <v>0</v>
      </c>
      <c r="H257" s="308">
        <f>IF(H$119=0,0,H$119/NFM_fec!H$119)</f>
        <v>0</v>
      </c>
      <c r="I257" s="308">
        <f>IF(I$119=0,0,I$119/NFM_fec!I$119)</f>
        <v>0</v>
      </c>
      <c r="J257" s="308">
        <f>IF(J$119=0,0,J$119/NFM_fec!J$119)</f>
        <v>0</v>
      </c>
      <c r="K257" s="308">
        <f>IF(K$119=0,0,K$119/NFM_fec!K$119)</f>
        <v>0</v>
      </c>
      <c r="L257" s="308">
        <f>IF(L$119=0,0,L$119/NFM_fec!L$119)</f>
        <v>0</v>
      </c>
      <c r="M257" s="308">
        <f>IF(M$119=0,0,M$119/NFM_fec!M$119)</f>
        <v>0</v>
      </c>
      <c r="N257" s="308">
        <f>IF(N$119=0,0,N$119/NFM_fec!N$119)</f>
        <v>0</v>
      </c>
      <c r="O257" s="308">
        <f>IF(O$119=0,0,O$119/NFM_fec!O$119)</f>
        <v>0</v>
      </c>
      <c r="P257" s="308">
        <f>IF(P$119=0,0,P$119/NFM_fec!P$119)</f>
        <v>0.37606761984912024</v>
      </c>
      <c r="Q257" s="308">
        <f>IF(Q$119=0,0,Q$119/NFM_fec!Q$119)</f>
        <v>0.37606761984912018</v>
      </c>
      <c r="R257" s="308">
        <f>IF(R$119=0,0,R$119/NFM_fec!R$119)</f>
        <v>0.37606761984912029</v>
      </c>
      <c r="S257" s="308">
        <f>IF(S$119=0,0,S$119/NFM_fec!S$119)</f>
        <v>0.37606761984912007</v>
      </c>
      <c r="T257" s="308">
        <f>IF(T$119=0,0,T$119/NFM_fec!T$119)</f>
        <v>0.38778575815148808</v>
      </c>
      <c r="U257" s="308">
        <f>IF(U$119=0,0,U$119/NFM_fec!U$119)</f>
        <v>0.38778575815148819</v>
      </c>
      <c r="V257" s="308">
        <f>IF(V$119=0,0,V$119/NFM_fec!V$119)</f>
        <v>0.38778575815148808</v>
      </c>
      <c r="W257" s="308">
        <f>IF(W$119=0,0,W$119/NFM_fec!W$119)</f>
        <v>0.38778575815148808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</v>
      </c>
      <c r="C258" s="309">
        <f>IF(C$120=0,0,C$120/NFM_fec!C$120)</f>
        <v>0</v>
      </c>
      <c r="D258" s="309">
        <f>IF(D$120=0,0,D$120/NFM_fec!D$120)</f>
        <v>0</v>
      </c>
      <c r="E258" s="309">
        <f>IF(E$120=0,0,E$120/NFM_fec!E$120)</f>
        <v>0</v>
      </c>
      <c r="F258" s="309">
        <f>IF(F$120=0,0,F$120/NFM_fec!F$120)</f>
        <v>0</v>
      </c>
      <c r="G258" s="309">
        <f>IF(G$120=0,0,G$120/NFM_fec!G$120)</f>
        <v>0</v>
      </c>
      <c r="H258" s="309">
        <f>IF(H$120=0,0,H$120/NFM_fec!H$120)</f>
        <v>0</v>
      </c>
      <c r="I258" s="309">
        <f>IF(I$120=0,0,I$120/NFM_fec!I$120)</f>
        <v>0</v>
      </c>
      <c r="J258" s="309">
        <f>IF(J$120=0,0,J$120/NFM_fec!J$120)</f>
        <v>0</v>
      </c>
      <c r="K258" s="309">
        <f>IF(K$120=0,0,K$120/NFM_fec!K$120)</f>
        <v>0</v>
      </c>
      <c r="L258" s="309">
        <f>IF(L$120=0,0,L$120/NFM_fec!L$120)</f>
        <v>0</v>
      </c>
      <c r="M258" s="309">
        <f>IF(M$120=0,0,M$120/NFM_fec!M$120)</f>
        <v>0</v>
      </c>
      <c r="N258" s="309">
        <f>IF(N$120=0,0,N$120/NFM_fec!N$120)</f>
        <v>0</v>
      </c>
      <c r="O258" s="309">
        <f>IF(O$120=0,0,O$120/NFM_fec!O$120)</f>
        <v>0</v>
      </c>
      <c r="P258" s="309">
        <f>IF(P$120=0,0,P$120/NFM_fec!P$120)</f>
        <v>0.63912398390118297</v>
      </c>
      <c r="Q258" s="309">
        <f>IF(Q$120=0,0,Q$120/NFM_fec!Q$120)</f>
        <v>0.60146571147884387</v>
      </c>
      <c r="R258" s="309">
        <f>IF(R$120=0,0,R$120/NFM_fec!R$120)</f>
        <v>0.59488701282121292</v>
      </c>
      <c r="S258" s="309">
        <f>IF(S$120=0,0,S$120/NFM_fec!S$120)</f>
        <v>0.60877078058279699</v>
      </c>
      <c r="T258" s="309">
        <f>IF(T$120=0,0,T$120/NFM_fec!T$120)</f>
        <v>0.623888089362162</v>
      </c>
      <c r="U258" s="309">
        <f>IF(U$120=0,0,U$120/NFM_fec!U$120)</f>
        <v>0.62336207343661443</v>
      </c>
      <c r="V258" s="309">
        <f>IF(V$120=0,0,V$120/NFM_fec!V$120)</f>
        <v>0.62468048202242443</v>
      </c>
      <c r="W258" s="309">
        <f>IF(W$120=0,0,W$120/NFM_fec!W$120)</f>
        <v>0.62083518178654173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</v>
      </c>
      <c r="C259" s="310">
        <f>IF(C$126=0,0,C$126/NFM_fec!C$126)</f>
        <v>0</v>
      </c>
      <c r="D259" s="310">
        <f>IF(D$126=0,0,D$126/NFM_fec!D$126)</f>
        <v>0</v>
      </c>
      <c r="E259" s="310">
        <f>IF(E$126=0,0,E$126/NFM_fec!E$126)</f>
        <v>0</v>
      </c>
      <c r="F259" s="310">
        <f>IF(F$126=0,0,F$126/NFM_fec!F$126)</f>
        <v>0</v>
      </c>
      <c r="G259" s="310">
        <f>IF(G$126=0,0,G$126/NFM_fec!G$126)</f>
        <v>0</v>
      </c>
      <c r="H259" s="310">
        <f>IF(H$126=0,0,H$126/NFM_fec!H$126)</f>
        <v>0</v>
      </c>
      <c r="I259" s="310">
        <f>IF(I$126=0,0,I$126/NFM_fec!I$126)</f>
        <v>0</v>
      </c>
      <c r="J259" s="310">
        <f>IF(J$126=0,0,J$126/NFM_fec!J$126)</f>
        <v>0</v>
      </c>
      <c r="K259" s="310">
        <f>IF(K$126=0,0,K$126/NFM_fec!K$126)</f>
        <v>0</v>
      </c>
      <c r="L259" s="310">
        <f>IF(L$126=0,0,L$126/NFM_fec!L$126)</f>
        <v>0</v>
      </c>
      <c r="M259" s="310">
        <f>IF(M$126=0,0,M$126/NFM_fec!M$126)</f>
        <v>0</v>
      </c>
      <c r="N259" s="310">
        <f>IF(N$126=0,0,N$126/NFM_fec!N$126)</f>
        <v>0</v>
      </c>
      <c r="O259" s="310">
        <f>IF(O$126=0,0,O$126/NFM_fec!O$126)</f>
        <v>0</v>
      </c>
      <c r="P259" s="310">
        <f>IF(P$126=0,0,P$126/NFM_fec!P$126)</f>
        <v>0.28883461256257514</v>
      </c>
      <c r="Q259" s="310">
        <f>IF(Q$126=0,0,Q$126/NFM_fec!Q$126)</f>
        <v>0.28338876830753856</v>
      </c>
      <c r="R259" s="310">
        <f>IF(R$126=0,0,R$126/NFM_fec!R$126)</f>
        <v>0.28041969881585521</v>
      </c>
      <c r="S259" s="310">
        <f>IF(S$126=0,0,S$126/NFM_fec!S$126)</f>
        <v>0.2898906568991203</v>
      </c>
      <c r="T259" s="310">
        <f>IF(T$126=0,0,T$126/NFM_fec!T$126)</f>
        <v>0.29716234464574215</v>
      </c>
      <c r="U259" s="310">
        <f>IF(U$126=0,0,U$126/NFM_fec!U$126)</f>
        <v>0.29702137420445046</v>
      </c>
      <c r="V259" s="310">
        <f>IF(V$126=0,0,V$126/NFM_fec!V$126)</f>
        <v>0.29758244484834023</v>
      </c>
      <c r="W259" s="310">
        <f>IF(W$126=0,0,W$126/NFM_fec!W$126)</f>
        <v>0.29580995813827654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</v>
      </c>
      <c r="C260" s="310">
        <f>IF(C$134=0,0,C$134/NFM_fec!C$134)</f>
        <v>0</v>
      </c>
      <c r="D260" s="310">
        <f>IF(D$134=0,0,D$134/NFM_fec!D$134)</f>
        <v>0</v>
      </c>
      <c r="E260" s="310">
        <f>IF(E$134=0,0,E$134/NFM_fec!E$134)</f>
        <v>0</v>
      </c>
      <c r="F260" s="310">
        <f>IF(F$134=0,0,F$134/NFM_fec!F$134)</f>
        <v>0</v>
      </c>
      <c r="G260" s="310">
        <f>IF(G$134=0,0,G$134/NFM_fec!G$134)</f>
        <v>0</v>
      </c>
      <c r="H260" s="310">
        <f>IF(H$134=0,0,H$134/NFM_fec!H$134)</f>
        <v>0</v>
      </c>
      <c r="I260" s="310">
        <f>IF(I$134=0,0,I$134/NFM_fec!I$134)</f>
        <v>0</v>
      </c>
      <c r="J260" s="310">
        <f>IF(J$134=0,0,J$134/NFM_fec!J$134)</f>
        <v>0</v>
      </c>
      <c r="K260" s="310">
        <f>IF(K$134=0,0,K$134/NFM_fec!K$134)</f>
        <v>0</v>
      </c>
      <c r="L260" s="310">
        <f>IF(L$134=0,0,L$134/NFM_fec!L$134)</f>
        <v>0</v>
      </c>
      <c r="M260" s="310">
        <f>IF(M$134=0,0,M$134/NFM_fec!M$134)</f>
        <v>0</v>
      </c>
      <c r="N260" s="310">
        <f>IF(N$134=0,0,N$134/NFM_fec!N$134)</f>
        <v>0</v>
      </c>
      <c r="O260" s="310">
        <f>IF(O$134=0,0,O$134/NFM_fec!O$134)</f>
        <v>0</v>
      </c>
      <c r="P260" s="310">
        <f>IF(P$134=0,0,P$134/NFM_fec!P$134)</f>
        <v>0.38511281675010023</v>
      </c>
      <c r="Q260" s="310">
        <f>IF(Q$134=0,0,Q$134/NFM_fec!Q$134)</f>
        <v>0.37785169107671818</v>
      </c>
      <c r="R260" s="310">
        <f>IF(R$134=0,0,R$134/NFM_fec!R$134)</f>
        <v>0.37389293175447352</v>
      </c>
      <c r="S260" s="310">
        <f>IF(S$134=0,0,S$134/NFM_fec!S$134)</f>
        <v>0.38652087586549366</v>
      </c>
      <c r="T260" s="310">
        <f>IF(T$134=0,0,T$134/NFM_fec!T$134)</f>
        <v>0.39621645952765605</v>
      </c>
      <c r="U260" s="310">
        <f>IF(U$134=0,0,U$134/NFM_fec!U$134)</f>
        <v>0.396028498939267</v>
      </c>
      <c r="V260" s="310">
        <f>IF(V$134=0,0,V$134/NFM_fec!V$134)</f>
        <v>0.39677659313112029</v>
      </c>
      <c r="W260" s="310">
        <f>IF(W$134=0,0,W$134/NFM_fec!W$134)</f>
        <v>0.39441327751770205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</v>
      </c>
      <c r="C261" s="311">
        <f>IF(C$141=0,0,C$141/NFM_fec!C$141)</f>
        <v>0</v>
      </c>
      <c r="D261" s="311">
        <f>IF(D$141=0,0,D$141/NFM_fec!D$141)</f>
        <v>0</v>
      </c>
      <c r="E261" s="311">
        <f>IF(E$141=0,0,E$141/NFM_fec!E$141)</f>
        <v>0</v>
      </c>
      <c r="F261" s="311">
        <f>IF(F$141=0,0,F$141/NFM_fec!F$141)</f>
        <v>0</v>
      </c>
      <c r="G261" s="311">
        <f>IF(G$141=0,0,G$141/NFM_fec!G$141)</f>
        <v>0</v>
      </c>
      <c r="H261" s="311">
        <f>IF(H$141=0,0,H$141/NFM_fec!H$141)</f>
        <v>0</v>
      </c>
      <c r="I261" s="311">
        <f>IF(I$141=0,0,I$141/NFM_fec!I$141)</f>
        <v>0</v>
      </c>
      <c r="J261" s="311">
        <f>IF(J$141=0,0,J$141/NFM_fec!J$141)</f>
        <v>0</v>
      </c>
      <c r="K261" s="311">
        <f>IF(K$141=0,0,K$141/NFM_fec!K$141)</f>
        <v>0</v>
      </c>
      <c r="L261" s="311">
        <f>IF(L$141=0,0,L$141/NFM_fec!L$141)</f>
        <v>0</v>
      </c>
      <c r="M261" s="311">
        <f>IF(M$141=0,0,M$141/NFM_fec!M$141)</f>
        <v>0</v>
      </c>
      <c r="N261" s="311">
        <f>IF(N$141=0,0,N$141/NFM_fec!N$141)</f>
        <v>0</v>
      </c>
      <c r="O261" s="311">
        <f>IF(O$141=0,0,O$141/NFM_fec!O$141)</f>
        <v>0</v>
      </c>
      <c r="P261" s="311">
        <f>IF(P$141=0,0,P$141/NFM_fec!P$141)</f>
        <v>0.40289260312791203</v>
      </c>
      <c r="Q261" s="311">
        <f>IF(Q$141=0,0,Q$141/NFM_fec!Q$141)</f>
        <v>0.41699871072139022</v>
      </c>
      <c r="R261" s="311">
        <f>IF(R$141=0,0,R$141/NFM_fec!R$141)</f>
        <v>0.41338961111251654</v>
      </c>
      <c r="S261" s="311">
        <f>IF(S$141=0,0,S$141/NFM_fec!S$141)</f>
        <v>0.42548314382624292</v>
      </c>
      <c r="T261" s="311">
        <f>IF(T$141=0,0,T$141/NFM_fec!T$141)</f>
        <v>0.43557777151355825</v>
      </c>
      <c r="U261" s="311">
        <f>IF(U$141=0,0,U$141/NFM_fec!U$141)</f>
        <v>0.4386590531529248</v>
      </c>
      <c r="V261" s="311">
        <f>IF(V$141=0,0,V$141/NFM_fec!V$141)</f>
        <v>0.43876844893673811</v>
      </c>
      <c r="W261" s="311">
        <f>IF(W$141=0,0,W$141/NFM_fec!W$141)</f>
        <v>0.43917284138098062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HR: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19.254776401342859</v>
      </c>
      <c r="C72" s="225">
        <v>21.210310802214149</v>
      </c>
      <c r="D72" s="225">
        <v>21.624319080803769</v>
      </c>
      <c r="E72" s="225">
        <v>18.101117880914849</v>
      </c>
      <c r="F72" s="225">
        <v>24.442448762368759</v>
      </c>
      <c r="G72" s="225">
        <v>20.906389802800138</v>
      </c>
      <c r="H72" s="225">
        <v>21.311187480374539</v>
      </c>
      <c r="I72" s="225">
        <v>21.83953104032582</v>
      </c>
      <c r="J72" s="225">
        <v>23.988169440436138</v>
      </c>
      <c r="K72" s="225">
        <v>17.696152082134649</v>
      </c>
      <c r="L72" s="225">
        <v>13.057755120923259</v>
      </c>
      <c r="M72" s="225">
        <v>17.52507864239838</v>
      </c>
      <c r="N72" s="225">
        <v>19.689999841282429</v>
      </c>
      <c r="O72" s="225">
        <v>19.975726801232529</v>
      </c>
      <c r="P72" s="225">
        <v>20.232245656391541</v>
      </c>
      <c r="Q72" s="225">
        <v>10.951934260737969</v>
      </c>
      <c r="R72" s="225">
        <v>8.8215625239940714</v>
      </c>
      <c r="S72" s="225">
        <v>19.497908050089709</v>
      </c>
      <c r="T72" s="225">
        <v>24.106597819335839</v>
      </c>
      <c r="U72" s="225">
        <v>24.92949369264295</v>
      </c>
      <c r="V72" s="225">
        <v>23.88432102210751</v>
      </c>
      <c r="W72" s="225">
        <v>28.023596265393131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4.4776362983623669E-2</v>
      </c>
      <c r="C77" s="262">
        <v>4.4778740601291243E-2</v>
      </c>
      <c r="D77" s="262">
        <v>4.4433932889776748E-2</v>
      </c>
      <c r="E77" s="262">
        <v>3.5536749344860209E-2</v>
      </c>
      <c r="F77" s="262">
        <v>4.4090667891659989E-2</v>
      </c>
      <c r="G77" s="262">
        <v>8.4697049393868823E-3</v>
      </c>
      <c r="H77" s="262">
        <v>1.5706554478284521E-2</v>
      </c>
      <c r="I77" s="262">
        <v>1.3989012412440389E-2</v>
      </c>
      <c r="J77" s="262">
        <v>2.4519550280301401E-2</v>
      </c>
      <c r="K77" s="262">
        <v>1.0361796462205209E-2</v>
      </c>
      <c r="L77" s="262">
        <v>4.0062259896413866E-3</v>
      </c>
      <c r="M77" s="262">
        <v>1.015458672645588E-2</v>
      </c>
      <c r="N77" s="262">
        <v>1.90351079815488E-2</v>
      </c>
      <c r="O77" s="262">
        <v>2.0134617342483521E-2</v>
      </c>
      <c r="P77" s="262">
        <v>2.2160490139422371E-2</v>
      </c>
      <c r="Q77" s="262">
        <v>2.5017353294358589E-2</v>
      </c>
      <c r="R77" s="262">
        <v>2.0849974207741841E-2</v>
      </c>
      <c r="S77" s="262">
        <v>4.7853568144392761E-2</v>
      </c>
      <c r="T77" s="262">
        <v>5.8667926902443053E-2</v>
      </c>
      <c r="U77" s="262">
        <v>6.2313283063559231E-2</v>
      </c>
      <c r="V77" s="262">
        <v>5.9296368124225583E-2</v>
      </c>
      <c r="W77" s="262">
        <v>7.0406010973569536E-2</v>
      </c>
      <c r="DA77" s="68" t="s">
        <v>859</v>
      </c>
    </row>
    <row r="78" spans="1:105" ht="12" customHeight="1" x14ac:dyDescent="0.25">
      <c r="A78" s="37" t="s">
        <v>160</v>
      </c>
      <c r="B78" s="228">
        <v>1.8509470475398651E-2</v>
      </c>
      <c r="C78" s="228">
        <v>1.9212086950918961E-2</v>
      </c>
      <c r="D78" s="228">
        <v>2.7145334105322431E-2</v>
      </c>
      <c r="E78" s="228">
        <v>2.8318859497628399E-2</v>
      </c>
      <c r="F78" s="228">
        <v>3.2584028933275958E-2</v>
      </c>
      <c r="G78" s="228">
        <v>9.6515708975244974E-4</v>
      </c>
      <c r="H78" s="228">
        <v>1.351979324518513E-2</v>
      </c>
      <c r="I78" s="228">
        <v>1.162481526497144E-3</v>
      </c>
      <c r="J78" s="228">
        <v>1.479357858311936E-2</v>
      </c>
      <c r="K78" s="228">
        <v>1.1765692136680021E-3</v>
      </c>
      <c r="L78" s="228">
        <v>1.120951323206119E-3</v>
      </c>
      <c r="M78" s="228">
        <v>1.1427235300207001E-3</v>
      </c>
      <c r="N78" s="228">
        <v>1.0982239213515941E-2</v>
      </c>
      <c r="O78" s="228">
        <v>1.346060580958097E-2</v>
      </c>
      <c r="P78" s="228">
        <v>1.3747923993263571E-2</v>
      </c>
      <c r="Q78" s="228">
        <v>1.0226339354083789E-2</v>
      </c>
      <c r="R78" s="228">
        <v>8.4885934717275208E-3</v>
      </c>
      <c r="S78" s="228">
        <v>2.3754842155879752E-3</v>
      </c>
      <c r="T78" s="228">
        <v>1.8283674615868831E-3</v>
      </c>
      <c r="U78" s="228">
        <v>2.8141958836161341E-3</v>
      </c>
      <c r="V78" s="228">
        <v>3.1165454949154199E-3</v>
      </c>
      <c r="W78" s="228">
        <v>3.099877270919454E-3</v>
      </c>
      <c r="DA78" s="69" t="s">
        <v>860</v>
      </c>
    </row>
    <row r="79" spans="1:105" ht="12" customHeight="1" x14ac:dyDescent="0.25">
      <c r="A79" s="37" t="s">
        <v>162</v>
      </c>
      <c r="B79" s="228">
        <v>2.6266892508225021E-2</v>
      </c>
      <c r="C79" s="228">
        <v>2.5566653650372279E-2</v>
      </c>
      <c r="D79" s="228">
        <v>1.728859878445432E-2</v>
      </c>
      <c r="E79" s="228">
        <v>7.2178898472318089E-3</v>
      </c>
      <c r="F79" s="228">
        <v>1.1506638958384019E-2</v>
      </c>
      <c r="G79" s="228">
        <v>7.5045478496344317E-3</v>
      </c>
      <c r="H79" s="228">
        <v>2.186761233099385E-3</v>
      </c>
      <c r="I79" s="228">
        <v>1.282653088594324E-2</v>
      </c>
      <c r="J79" s="228">
        <v>9.7259716971820464E-3</v>
      </c>
      <c r="K79" s="228">
        <v>9.1852272485372036E-3</v>
      </c>
      <c r="L79" s="228">
        <v>2.8852746664352691E-3</v>
      </c>
      <c r="M79" s="228">
        <v>9.0118631964351773E-3</v>
      </c>
      <c r="N79" s="228">
        <v>8.0528687680328642E-3</v>
      </c>
      <c r="O79" s="228">
        <v>6.6740115329025568E-3</v>
      </c>
      <c r="P79" s="228">
        <v>8.4125661461588019E-3</v>
      </c>
      <c r="Q79" s="228">
        <v>1.4791013940274799E-2</v>
      </c>
      <c r="R79" s="228">
        <v>1.2361380736014321E-2</v>
      </c>
      <c r="S79" s="228">
        <v>4.5478083928804793E-2</v>
      </c>
      <c r="T79" s="228">
        <v>5.6839559440856169E-2</v>
      </c>
      <c r="U79" s="228">
        <v>5.9499087179943087E-2</v>
      </c>
      <c r="V79" s="228">
        <v>5.6179822629310157E-2</v>
      </c>
      <c r="W79" s="228">
        <v>6.7306133702650081E-2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4.303847781049523</v>
      </c>
      <c r="C83" s="263">
        <v>4.7380069781817644</v>
      </c>
      <c r="D83" s="263">
        <v>4.6793168977795894</v>
      </c>
      <c r="E83" s="263">
        <v>3.8465335166357151</v>
      </c>
      <c r="F83" s="263">
        <v>5.5205169268074918</v>
      </c>
      <c r="G83" s="263">
        <v>4.6596920848538304</v>
      </c>
      <c r="H83" s="263">
        <v>4.7593805189197216</v>
      </c>
      <c r="I83" s="263">
        <v>4.8843308338761933</v>
      </c>
      <c r="J83" s="263">
        <v>5.5704179808660879</v>
      </c>
      <c r="K83" s="263">
        <v>3.954849664315387</v>
      </c>
      <c r="L83" s="263">
        <v>2.784187243741199</v>
      </c>
      <c r="M83" s="263">
        <v>3.8221140327030958</v>
      </c>
      <c r="N83" s="263">
        <v>4.2762033921769156</v>
      </c>
      <c r="O83" s="263">
        <v>4.3430918645316066</v>
      </c>
      <c r="P83" s="263">
        <v>4.0505351859617589</v>
      </c>
      <c r="Q83" s="263">
        <v>2.4908353027637782</v>
      </c>
      <c r="R83" s="263">
        <v>2.0517531178020021</v>
      </c>
      <c r="S83" s="263">
        <v>4.3315771090255133</v>
      </c>
      <c r="T83" s="263">
        <v>5.2847854992122762</v>
      </c>
      <c r="U83" s="263">
        <v>5.5987660308231648</v>
      </c>
      <c r="V83" s="263">
        <v>5.3427332655089526</v>
      </c>
      <c r="W83" s="263">
        <v>6.3208063534973604</v>
      </c>
      <c r="DA83" s="70" t="s">
        <v>865</v>
      </c>
    </row>
    <row r="84" spans="1:105" ht="12" customHeight="1" x14ac:dyDescent="0.25">
      <c r="A84" s="60" t="s">
        <v>562</v>
      </c>
      <c r="B84" s="264">
        <v>4.303847781049523</v>
      </c>
      <c r="C84" s="264">
        <v>4.7380069781817644</v>
      </c>
      <c r="D84" s="264">
        <v>4.6793168977795894</v>
      </c>
      <c r="E84" s="264">
        <v>3.8465335166357151</v>
      </c>
      <c r="F84" s="264">
        <v>5.5205169268074918</v>
      </c>
      <c r="G84" s="264">
        <v>4.6596920848538304</v>
      </c>
      <c r="H84" s="264">
        <v>4.7593805189197216</v>
      </c>
      <c r="I84" s="264">
        <v>4.8843308338761933</v>
      </c>
      <c r="J84" s="264">
        <v>5.5704179808660879</v>
      </c>
      <c r="K84" s="264">
        <v>3.954849664315387</v>
      </c>
      <c r="L84" s="264">
        <v>2.784187243741199</v>
      </c>
      <c r="M84" s="264">
        <v>3.8221140327030958</v>
      </c>
      <c r="N84" s="264">
        <v>4.2762033921769156</v>
      </c>
      <c r="O84" s="264">
        <v>4.3430918645316066</v>
      </c>
      <c r="P84" s="264">
        <v>4.0505351859617589</v>
      </c>
      <c r="Q84" s="264">
        <v>2.4908353027637782</v>
      </c>
      <c r="R84" s="264">
        <v>2.0517531178020021</v>
      </c>
      <c r="S84" s="264">
        <v>4.3315771090255133</v>
      </c>
      <c r="T84" s="264">
        <v>5.2847854992122762</v>
      </c>
      <c r="U84" s="264">
        <v>5.5987660308231648</v>
      </c>
      <c r="V84" s="264">
        <v>5.3427332655089526</v>
      </c>
      <c r="W84" s="264">
        <v>6.3208063534973604</v>
      </c>
      <c r="DA84" s="72" t="s">
        <v>866</v>
      </c>
    </row>
    <row r="85" spans="1:105" ht="12" customHeight="1" x14ac:dyDescent="0.25">
      <c r="A85" s="59" t="s">
        <v>33</v>
      </c>
      <c r="B85" s="232">
        <v>0.6608448974257316</v>
      </c>
      <c r="C85" s="232">
        <v>0.65186345329493967</v>
      </c>
      <c r="D85" s="232">
        <v>0.56884548575324712</v>
      </c>
      <c r="E85" s="232">
        <v>1.2601700329643011</v>
      </c>
      <c r="F85" s="232">
        <v>1.104966380489397</v>
      </c>
      <c r="G85" s="232">
        <v>1.2213846964306521</v>
      </c>
      <c r="H85" s="232">
        <v>1.893701200341479</v>
      </c>
      <c r="I85" s="232">
        <v>1.888205867153143</v>
      </c>
      <c r="J85" s="232">
        <v>1.9639157707590731</v>
      </c>
      <c r="K85" s="232">
        <v>1.9059372010275411</v>
      </c>
      <c r="L85" s="232">
        <v>1.847034104983593</v>
      </c>
      <c r="M85" s="232">
        <v>2.5348232897895069</v>
      </c>
      <c r="N85" s="232">
        <v>3.2164617515546419</v>
      </c>
      <c r="O85" s="232">
        <v>3.2201725985274048</v>
      </c>
      <c r="P85" s="232">
        <v>2.7553029027598779</v>
      </c>
      <c r="Q85" s="232">
        <v>0.64239616003702649</v>
      </c>
      <c r="R85" s="232">
        <v>0.52620370692735507</v>
      </c>
      <c r="S85" s="232">
        <v>0.36655703875634021</v>
      </c>
      <c r="T85" s="232">
        <v>0.41978806893101878</v>
      </c>
      <c r="U85" s="232">
        <v>0.42256611898723012</v>
      </c>
      <c r="V85" s="232">
        <v>0.42407832315661398</v>
      </c>
      <c r="W85" s="232">
        <v>0.4819422756487648</v>
      </c>
      <c r="DA85" s="71" t="s">
        <v>867</v>
      </c>
    </row>
    <row r="86" spans="1:105" ht="12" customHeight="1" x14ac:dyDescent="0.25">
      <c r="A86" s="59" t="s">
        <v>160</v>
      </c>
      <c r="B86" s="232">
        <v>1.442144622397856</v>
      </c>
      <c r="C86" s="232">
        <v>1.425152119286087</v>
      </c>
      <c r="D86" s="232">
        <v>2.060172775008084</v>
      </c>
      <c r="E86" s="232">
        <v>2.06104569084569</v>
      </c>
      <c r="F86" s="232">
        <v>2.1285965716062978</v>
      </c>
      <c r="G86" s="232">
        <v>5.0730983817666178E-2</v>
      </c>
      <c r="H86" s="232">
        <v>0.72968262619788771</v>
      </c>
      <c r="I86" s="232">
        <v>6.3025076769447005E-2</v>
      </c>
      <c r="J86" s="232">
        <v>0.76135474851864982</v>
      </c>
      <c r="K86" s="232">
        <v>6.2239187805440389E-2</v>
      </c>
      <c r="L86" s="232">
        <v>6.0993365659845887E-2</v>
      </c>
      <c r="M86" s="232">
        <v>6.146056635804921E-2</v>
      </c>
      <c r="N86" s="232">
        <v>0.61141424640821429</v>
      </c>
      <c r="O86" s="232">
        <v>0.75070577893595836</v>
      </c>
      <c r="P86" s="232">
        <v>0.80353615245194365</v>
      </c>
      <c r="Q86" s="232">
        <v>0.75558616159280323</v>
      </c>
      <c r="R86" s="232">
        <v>0.62109279565151154</v>
      </c>
      <c r="S86" s="232">
        <v>0.19682633827834209</v>
      </c>
      <c r="T86" s="232">
        <v>0.1516161124462648</v>
      </c>
      <c r="U86" s="232">
        <v>0.23376782234061999</v>
      </c>
      <c r="V86" s="232">
        <v>0.25851856338852031</v>
      </c>
      <c r="W86" s="232">
        <v>0.25707694261652753</v>
      </c>
      <c r="DA86" s="71" t="s">
        <v>868</v>
      </c>
    </row>
    <row r="87" spans="1:105" ht="12" customHeight="1" x14ac:dyDescent="0.25">
      <c r="A87" s="59" t="s">
        <v>70</v>
      </c>
      <c r="B87" s="232">
        <v>0.15430280583420761</v>
      </c>
      <c r="C87" s="232">
        <v>0.76445769086348547</v>
      </c>
      <c r="D87" s="232">
        <v>0.73819467117364423</v>
      </c>
      <c r="E87" s="232">
        <v>0</v>
      </c>
      <c r="F87" s="232">
        <v>1.535266935405414</v>
      </c>
      <c r="G87" s="232">
        <v>2.9931192747134721</v>
      </c>
      <c r="H87" s="232">
        <v>2.0179740532394819</v>
      </c>
      <c r="I87" s="232">
        <v>2.2376969305550558</v>
      </c>
      <c r="J87" s="232">
        <v>2.3445982067882358</v>
      </c>
      <c r="K87" s="232">
        <v>1.500785087081558</v>
      </c>
      <c r="L87" s="232">
        <v>0.71916579029426553</v>
      </c>
      <c r="M87" s="232">
        <v>0.74113357108340761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2.0465554553917271</v>
      </c>
      <c r="C88" s="232">
        <v>1.896533714737251</v>
      </c>
      <c r="D88" s="232">
        <v>1.312103965844615</v>
      </c>
      <c r="E88" s="232">
        <v>0.52531779282572488</v>
      </c>
      <c r="F88" s="232">
        <v>0.75168703930638259</v>
      </c>
      <c r="G88" s="232">
        <v>0.39445712989204063</v>
      </c>
      <c r="H88" s="232">
        <v>0.11802263914087251</v>
      </c>
      <c r="I88" s="232">
        <v>0.69540295939854813</v>
      </c>
      <c r="J88" s="232">
        <v>0.5005492548001288</v>
      </c>
      <c r="K88" s="232">
        <v>0.48588818840084769</v>
      </c>
      <c r="L88" s="232">
        <v>0.1569939828034948</v>
      </c>
      <c r="M88" s="232">
        <v>0.48469660547213239</v>
      </c>
      <c r="N88" s="232">
        <v>0.44832739421405932</v>
      </c>
      <c r="O88" s="232">
        <v>0.37221348706824298</v>
      </c>
      <c r="P88" s="232">
        <v>0.49169613074993718</v>
      </c>
      <c r="Q88" s="232">
        <v>1.092852981133948</v>
      </c>
      <c r="R88" s="232">
        <v>0.90445661522313525</v>
      </c>
      <c r="S88" s="232">
        <v>3.7681937319908312</v>
      </c>
      <c r="T88" s="232">
        <v>4.713381317834993</v>
      </c>
      <c r="U88" s="232">
        <v>4.9424320894953144</v>
      </c>
      <c r="V88" s="232">
        <v>4.6601363789638182</v>
      </c>
      <c r="W88" s="232">
        <v>5.5817871352320676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8.2544797010155833</v>
      </c>
      <c r="C90" s="296">
        <v>9.0871667434145049</v>
      </c>
      <c r="D90" s="296">
        <v>8.9746032648770395</v>
      </c>
      <c r="E90" s="296">
        <v>7.3773828554417111</v>
      </c>
      <c r="F90" s="296">
        <v>10.587966217600069</v>
      </c>
      <c r="G90" s="296">
        <v>8.9369642431985348</v>
      </c>
      <c r="H90" s="296">
        <v>9.1281597030022379</v>
      </c>
      <c r="I90" s="296">
        <v>9.3678056874594731</v>
      </c>
      <c r="J90" s="296">
        <v>10.68367295695076</v>
      </c>
      <c r="K90" s="296">
        <v>7.5851256678736236</v>
      </c>
      <c r="L90" s="296">
        <v>5.3398768396227849</v>
      </c>
      <c r="M90" s="296">
        <v>7.3305479893670729</v>
      </c>
      <c r="N90" s="296">
        <v>8.2014596923153054</v>
      </c>
      <c r="O90" s="296">
        <v>8.3297471144947917</v>
      </c>
      <c r="P90" s="296">
        <v>7.7686438209990216</v>
      </c>
      <c r="Q90" s="296">
        <v>4.7772482883264953</v>
      </c>
      <c r="R90" s="296">
        <v>3.935119298820104</v>
      </c>
      <c r="S90" s="296">
        <v>8.3076626169886953</v>
      </c>
      <c r="T90" s="296">
        <v>10.135849789936451</v>
      </c>
      <c r="U90" s="296">
        <v>10.738042538506219</v>
      </c>
      <c r="V90" s="296">
        <v>10.246989561821801</v>
      </c>
      <c r="W90" s="296">
        <v>12.12286548997583</v>
      </c>
      <c r="DA90" s="70" t="s">
        <v>872</v>
      </c>
    </row>
    <row r="91" spans="1:105" ht="12" customHeight="1" x14ac:dyDescent="0.25">
      <c r="A91" s="60" t="s">
        <v>521</v>
      </c>
      <c r="B91" s="264">
        <v>8.2544797010155833</v>
      </c>
      <c r="C91" s="264">
        <v>9.0871667434145049</v>
      </c>
      <c r="D91" s="264">
        <v>8.9746032648770395</v>
      </c>
      <c r="E91" s="264">
        <v>7.3773828554417111</v>
      </c>
      <c r="F91" s="264">
        <v>10.587966217600069</v>
      </c>
      <c r="G91" s="264">
        <v>8.9369642431985348</v>
      </c>
      <c r="H91" s="264">
        <v>9.1281597030022379</v>
      </c>
      <c r="I91" s="264">
        <v>9.3678056874594731</v>
      </c>
      <c r="J91" s="264">
        <v>10.68367295695076</v>
      </c>
      <c r="K91" s="264">
        <v>7.5851256678736236</v>
      </c>
      <c r="L91" s="264">
        <v>5.3398768396227849</v>
      </c>
      <c r="M91" s="264">
        <v>7.3305479893670729</v>
      </c>
      <c r="N91" s="264">
        <v>8.2014596923153054</v>
      </c>
      <c r="O91" s="264">
        <v>8.3297471144947917</v>
      </c>
      <c r="P91" s="264">
        <v>7.7686438209990216</v>
      </c>
      <c r="Q91" s="264">
        <v>4.7772482883264953</v>
      </c>
      <c r="R91" s="264">
        <v>3.935119298820104</v>
      </c>
      <c r="S91" s="264">
        <v>8.3076626169886953</v>
      </c>
      <c r="T91" s="264">
        <v>10.135849789936451</v>
      </c>
      <c r="U91" s="264">
        <v>10.738042538506219</v>
      </c>
      <c r="V91" s="264">
        <v>10.246989561821801</v>
      </c>
      <c r="W91" s="264">
        <v>12.12286548997583</v>
      </c>
      <c r="DA91" s="72" t="s">
        <v>873</v>
      </c>
    </row>
    <row r="92" spans="1:105" ht="12" customHeight="1" x14ac:dyDescent="0.25">
      <c r="A92" s="59" t="s">
        <v>33</v>
      </c>
      <c r="B92" s="299">
        <v>1.267454396351863</v>
      </c>
      <c r="C92" s="299">
        <v>1.250228613277037</v>
      </c>
      <c r="D92" s="299">
        <v>1.0910059449220331</v>
      </c>
      <c r="E92" s="299">
        <v>2.416918182546723</v>
      </c>
      <c r="F92" s="299">
        <v>2.1192484079514049</v>
      </c>
      <c r="G92" s="299">
        <v>2.3425306137010642</v>
      </c>
      <c r="H92" s="299">
        <v>3.6319867507478931</v>
      </c>
      <c r="I92" s="299">
        <v>3.621447085183239</v>
      </c>
      <c r="J92" s="299">
        <v>3.7666533969010292</v>
      </c>
      <c r="K92" s="299">
        <v>3.6554545461772401</v>
      </c>
      <c r="L92" s="299">
        <v>3.5424825185040918</v>
      </c>
      <c r="M92" s="299">
        <v>4.8616141777501838</v>
      </c>
      <c r="N92" s="299">
        <v>6.1689491794308688</v>
      </c>
      <c r="O92" s="299">
        <v>6.1760663249640189</v>
      </c>
      <c r="P92" s="299">
        <v>5.2844786893077691</v>
      </c>
      <c r="Q92" s="299">
        <v>1.232071005481264</v>
      </c>
      <c r="R92" s="299">
        <v>1.0092219888807969</v>
      </c>
      <c r="S92" s="299">
        <v>0.70303082023517693</v>
      </c>
      <c r="T92" s="299">
        <v>0.80512422139489093</v>
      </c>
      <c r="U92" s="299">
        <v>0.81045232753711349</v>
      </c>
      <c r="V92" s="299">
        <v>0.81335262960516819</v>
      </c>
      <c r="W92" s="299">
        <v>0.92433165246236437</v>
      </c>
      <c r="DA92" s="71" t="s">
        <v>874</v>
      </c>
    </row>
    <row r="93" spans="1:105" ht="12" customHeight="1" x14ac:dyDescent="0.25">
      <c r="A93" s="59" t="s">
        <v>160</v>
      </c>
      <c r="B93" s="299">
        <v>2.7659327460249949</v>
      </c>
      <c r="C93" s="299">
        <v>2.7333423108745811</v>
      </c>
      <c r="D93" s="299">
        <v>3.951267613777508</v>
      </c>
      <c r="E93" s="299">
        <v>3.952941805437804</v>
      </c>
      <c r="F93" s="299">
        <v>4.082499680713819</v>
      </c>
      <c r="G93" s="299">
        <v>9.729848671212965E-2</v>
      </c>
      <c r="H93" s="299">
        <v>1.39948035631163</v>
      </c>
      <c r="I93" s="299">
        <v>0.120877699053168</v>
      </c>
      <c r="J93" s="299">
        <v>1.460225276691008</v>
      </c>
      <c r="K93" s="299">
        <v>0.1193704188632858</v>
      </c>
      <c r="L93" s="299">
        <v>0.11698101892745021</v>
      </c>
      <c r="M93" s="299">
        <v>0.11787707726310979</v>
      </c>
      <c r="N93" s="299">
        <v>1.1726498572069901</v>
      </c>
      <c r="O93" s="299">
        <v>1.439801296167323</v>
      </c>
      <c r="P93" s="299">
        <v>1.541126265815397</v>
      </c>
      <c r="Q93" s="299">
        <v>1.4491615295267599</v>
      </c>
      <c r="R93" s="299">
        <v>1.19121263924028</v>
      </c>
      <c r="S93" s="299">
        <v>0.37749918133666138</v>
      </c>
      <c r="T93" s="299">
        <v>0.29078912317605232</v>
      </c>
      <c r="U93" s="299">
        <v>0.44835036981505688</v>
      </c>
      <c r="V93" s="299">
        <v>0.49582056392010138</v>
      </c>
      <c r="W93" s="299">
        <v>0.49305563588259649</v>
      </c>
      <c r="DA93" s="71" t="s">
        <v>875</v>
      </c>
    </row>
    <row r="94" spans="1:105" ht="12" customHeight="1" x14ac:dyDescent="0.25">
      <c r="A94" s="59" t="s">
        <v>70</v>
      </c>
      <c r="B94" s="299">
        <v>0.29594201360384043</v>
      </c>
      <c r="C94" s="299">
        <v>1.466176503570277</v>
      </c>
      <c r="D94" s="299">
        <v>1.415805864564011</v>
      </c>
      <c r="E94" s="299">
        <v>0</v>
      </c>
      <c r="F94" s="299">
        <v>2.944534843854083</v>
      </c>
      <c r="G94" s="299">
        <v>5.7405938947533963</v>
      </c>
      <c r="H94" s="299">
        <v>3.8703334102535201</v>
      </c>
      <c r="I94" s="299">
        <v>4.2917465556338277</v>
      </c>
      <c r="J94" s="299">
        <v>4.4967757433678486</v>
      </c>
      <c r="K94" s="299">
        <v>2.878401065076861</v>
      </c>
      <c r="L94" s="299">
        <v>1.3793097989634819</v>
      </c>
      <c r="M94" s="299">
        <v>1.4214424695004759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3.925150545034886</v>
      </c>
      <c r="C95" s="299">
        <v>3.6374193156926111</v>
      </c>
      <c r="D95" s="299">
        <v>2.5165238416134859</v>
      </c>
      <c r="E95" s="299">
        <v>1.007522867457185</v>
      </c>
      <c r="F95" s="299">
        <v>1.441683285080765</v>
      </c>
      <c r="G95" s="299">
        <v>0.75654124803194367</v>
      </c>
      <c r="H95" s="299">
        <v>0.22635918568919519</v>
      </c>
      <c r="I95" s="299">
        <v>1.3337343475892389</v>
      </c>
      <c r="J95" s="299">
        <v>0.9600185399908775</v>
      </c>
      <c r="K95" s="299">
        <v>0.9318996377562373</v>
      </c>
      <c r="L95" s="299">
        <v>0.30110350322776108</v>
      </c>
      <c r="M95" s="299">
        <v>0.92961426485330367</v>
      </c>
      <c r="N95" s="299">
        <v>0.85986065567744596</v>
      </c>
      <c r="O95" s="299">
        <v>0.71387949336344936</v>
      </c>
      <c r="P95" s="299">
        <v>0.94303886587585573</v>
      </c>
      <c r="Q95" s="299">
        <v>2.0960157533184711</v>
      </c>
      <c r="R95" s="299">
        <v>1.734684670699028</v>
      </c>
      <c r="S95" s="299">
        <v>7.2271326154168563</v>
      </c>
      <c r="T95" s="299">
        <v>9.0399364453655036</v>
      </c>
      <c r="U95" s="299">
        <v>9.4792398411540546</v>
      </c>
      <c r="V95" s="299">
        <v>8.9378163682965255</v>
      </c>
      <c r="W95" s="299">
        <v>10.705478201630861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6.6516725562941357</v>
      </c>
      <c r="C97" s="296">
        <f t="shared" si="2"/>
        <v>7.340358340016591</v>
      </c>
      <c r="D97" s="296">
        <f t="shared" si="2"/>
        <v>7.9259649852573633</v>
      </c>
      <c r="E97" s="296">
        <f t="shared" si="2"/>
        <v>6.8416647594925619</v>
      </c>
      <c r="F97" s="296">
        <f t="shared" si="2"/>
        <v>8.2898749500695299</v>
      </c>
      <c r="G97" s="296">
        <f t="shared" si="2"/>
        <v>7.3012637698083918</v>
      </c>
      <c r="H97" s="296">
        <f t="shared" si="2"/>
        <v>7.4079407039742904</v>
      </c>
      <c r="I97" s="296">
        <f t="shared" si="2"/>
        <v>7.5734055065777106</v>
      </c>
      <c r="J97" s="296">
        <f t="shared" si="2"/>
        <v>7.7095589523389902</v>
      </c>
      <c r="K97" s="296">
        <f t="shared" si="2"/>
        <v>6.1458149534834305</v>
      </c>
      <c r="L97" s="296">
        <f t="shared" si="2"/>
        <v>4.9296848115696319</v>
      </c>
      <c r="M97" s="296">
        <f t="shared" si="2"/>
        <v>6.3622620336017501</v>
      </c>
      <c r="N97" s="296">
        <f t="shared" si="2"/>
        <v>7.1933016488086547</v>
      </c>
      <c r="O97" s="296">
        <f t="shared" si="2"/>
        <v>7.2827532048636439</v>
      </c>
      <c r="P97" s="296">
        <f t="shared" si="2"/>
        <v>8.3909061592913403</v>
      </c>
      <c r="Q97" s="296">
        <f t="shared" si="2"/>
        <v>3.6588333163533386</v>
      </c>
      <c r="R97" s="296">
        <f t="shared" si="2"/>
        <v>2.813840133164224</v>
      </c>
      <c r="S97" s="296">
        <f t="shared" si="2"/>
        <v>6.810814755931105</v>
      </c>
      <c r="T97" s="296">
        <f t="shared" si="2"/>
        <v>8.6272946032846747</v>
      </c>
      <c r="U97" s="296">
        <f t="shared" si="2"/>
        <v>8.5303718402500035</v>
      </c>
      <c r="V97" s="296">
        <f t="shared" si="2"/>
        <v>8.2353018266525435</v>
      </c>
      <c r="W97" s="296">
        <f t="shared" si="2"/>
        <v>9.5095184109463773</v>
      </c>
      <c r="DA97" s="70"/>
    </row>
    <row r="98" spans="1:105" ht="12" customHeight="1" x14ac:dyDescent="0.25">
      <c r="A98" s="60" t="s">
        <v>530</v>
      </c>
      <c r="B98" s="264">
        <v>1.763646064112232</v>
      </c>
      <c r="C98" s="264">
        <v>1.7824403549798711</v>
      </c>
      <c r="D98" s="264">
        <v>1.755904329357981</v>
      </c>
      <c r="E98" s="264">
        <v>1.6106476954155771</v>
      </c>
      <c r="F98" s="264">
        <v>1.9079474781072521</v>
      </c>
      <c r="G98" s="264">
        <v>0.93594696385350573</v>
      </c>
      <c r="H98" s="264">
        <v>1.380209450317162</v>
      </c>
      <c r="I98" s="264">
        <v>1.346238690553162</v>
      </c>
      <c r="J98" s="264">
        <v>1.672854382856207</v>
      </c>
      <c r="K98" s="264">
        <v>1.2028728773447941</v>
      </c>
      <c r="L98" s="264">
        <v>0.9452436311516037</v>
      </c>
      <c r="M98" s="264">
        <v>1.3861447441173129</v>
      </c>
      <c r="N98" s="264">
        <v>1.790562101942111</v>
      </c>
      <c r="O98" s="264">
        <v>1.818570115750392</v>
      </c>
      <c r="P98" s="264">
        <v>1.696068715963009</v>
      </c>
      <c r="Q98" s="264">
        <v>1.042980159331907</v>
      </c>
      <c r="R98" s="264">
        <v>0.85912456409319393</v>
      </c>
      <c r="S98" s="264">
        <v>1.8137485759564571</v>
      </c>
      <c r="T98" s="264">
        <v>2.2128827288931778</v>
      </c>
      <c r="U98" s="264">
        <v>2.3443548758164541</v>
      </c>
      <c r="V98" s="264">
        <v>2.2371470270818121</v>
      </c>
      <c r="W98" s="264">
        <v>2.6466927019871349</v>
      </c>
      <c r="DA98" s="72" t="s">
        <v>879</v>
      </c>
    </row>
    <row r="99" spans="1:105" ht="12" customHeight="1" x14ac:dyDescent="0.25">
      <c r="A99" s="59" t="s">
        <v>33</v>
      </c>
      <c r="B99" s="232">
        <v>0.28087332690569689</v>
      </c>
      <c r="C99" s="232">
        <v>0.29241054812072059</v>
      </c>
      <c r="D99" s="232">
        <v>0.25344005938888609</v>
      </c>
      <c r="E99" s="232">
        <v>0.52766730112908156</v>
      </c>
      <c r="F99" s="232">
        <v>0.52900516243557794</v>
      </c>
      <c r="G99" s="232">
        <v>0.68592940636366695</v>
      </c>
      <c r="H99" s="232">
        <v>0.95341727887101591</v>
      </c>
      <c r="I99" s="232">
        <v>0.96045614427489889</v>
      </c>
      <c r="J99" s="232">
        <v>1.0184527762757321</v>
      </c>
      <c r="K99" s="232">
        <v>0.93420531240569604</v>
      </c>
      <c r="L99" s="232">
        <v>0.84546202720620278</v>
      </c>
      <c r="M99" s="232">
        <v>1.1404265701057861</v>
      </c>
      <c r="N99" s="232">
        <v>1.3468195935713361</v>
      </c>
      <c r="O99" s="232">
        <v>1.3483734256382791</v>
      </c>
      <c r="P99" s="232">
        <v>1.1537199016488719</v>
      </c>
      <c r="Q99" s="232">
        <v>0.26898865958989682</v>
      </c>
      <c r="R99" s="232">
        <v>0.22033573455586331</v>
      </c>
      <c r="S99" s="232">
        <v>0.15348735352438389</v>
      </c>
      <c r="T99" s="232">
        <v>0.17577662663344309</v>
      </c>
      <c r="U99" s="232">
        <v>0.17693987138392669</v>
      </c>
      <c r="V99" s="232">
        <v>0.17757307219964361</v>
      </c>
      <c r="W99" s="232">
        <v>0.2018022752797802</v>
      </c>
      <c r="DA99" s="71" t="s">
        <v>880</v>
      </c>
    </row>
    <row r="100" spans="1:105" ht="12" customHeight="1" x14ac:dyDescent="0.25">
      <c r="A100" s="59" t="s">
        <v>160</v>
      </c>
      <c r="B100" s="232">
        <v>0.61294255210250481</v>
      </c>
      <c r="C100" s="232">
        <v>0.63928957859108504</v>
      </c>
      <c r="D100" s="232">
        <v>0.91787721538833489</v>
      </c>
      <c r="E100" s="232">
        <v>0.86301561594353293</v>
      </c>
      <c r="F100" s="232">
        <v>1.0190704396125381</v>
      </c>
      <c r="G100" s="232">
        <v>2.8490510578680978E-2</v>
      </c>
      <c r="H100" s="232">
        <v>0.36737159156027199</v>
      </c>
      <c r="I100" s="232">
        <v>3.2058380539765077E-2</v>
      </c>
      <c r="J100" s="232">
        <v>0.39482541405522131</v>
      </c>
      <c r="K100" s="232">
        <v>3.0506870770092089E-2</v>
      </c>
      <c r="L100" s="232">
        <v>2.7919124199041551E-2</v>
      </c>
      <c r="M100" s="232">
        <v>2.7651340892599081E-2</v>
      </c>
      <c r="N100" s="232">
        <v>0.25601569378315248</v>
      </c>
      <c r="O100" s="232">
        <v>0.3143408285795698</v>
      </c>
      <c r="P100" s="232">
        <v>0.33646233590128138</v>
      </c>
      <c r="Q100" s="232">
        <v>0.31638437689261523</v>
      </c>
      <c r="R100" s="232">
        <v>0.26006836431527292</v>
      </c>
      <c r="S100" s="232">
        <v>8.2416515227032541E-2</v>
      </c>
      <c r="T100" s="232">
        <v>6.3485769990905883E-2</v>
      </c>
      <c r="U100" s="232">
        <v>9.7884914478673354E-2</v>
      </c>
      <c r="V100" s="232">
        <v>0.1082487196700799</v>
      </c>
      <c r="W100" s="232">
        <v>0.1076450740332925</v>
      </c>
      <c r="DA100" s="71" t="s">
        <v>881</v>
      </c>
    </row>
    <row r="101" spans="1:105" ht="12" customHeight="1" x14ac:dyDescent="0.25">
      <c r="A101" s="59" t="s">
        <v>162</v>
      </c>
      <c r="B101" s="232">
        <v>0.86983018510402987</v>
      </c>
      <c r="C101" s="232">
        <v>0.85074022826806528</v>
      </c>
      <c r="D101" s="232">
        <v>0.58458705458075966</v>
      </c>
      <c r="E101" s="232">
        <v>0.2199647783429626</v>
      </c>
      <c r="F101" s="232">
        <v>0.35987187605913551</v>
      </c>
      <c r="G101" s="232">
        <v>0.22152704691115771</v>
      </c>
      <c r="H101" s="232">
        <v>5.9420579885874063E-2</v>
      </c>
      <c r="I101" s="232">
        <v>0.35372416573849841</v>
      </c>
      <c r="J101" s="232">
        <v>0.25957619252525399</v>
      </c>
      <c r="K101" s="232">
        <v>0.23816069416900601</v>
      </c>
      <c r="L101" s="232">
        <v>7.1862479746359342E-2</v>
      </c>
      <c r="M101" s="232">
        <v>0.2180668331189283</v>
      </c>
      <c r="N101" s="232">
        <v>0.18772681458762169</v>
      </c>
      <c r="O101" s="232">
        <v>0.15585586153254299</v>
      </c>
      <c r="P101" s="232">
        <v>0.2058864784128551</v>
      </c>
      <c r="Q101" s="232">
        <v>0.45760712284939542</v>
      </c>
      <c r="R101" s="232">
        <v>0.37872046522205782</v>
      </c>
      <c r="S101" s="232">
        <v>1.577844707205041</v>
      </c>
      <c r="T101" s="232">
        <v>1.973620332268829</v>
      </c>
      <c r="U101" s="232">
        <v>2.069530089953854</v>
      </c>
      <c r="V101" s="232">
        <v>1.951325235212088</v>
      </c>
      <c r="W101" s="232">
        <v>2.3372453526740631</v>
      </c>
      <c r="DA101" s="71" t="s">
        <v>882</v>
      </c>
    </row>
    <row r="102" spans="1:105" ht="12" customHeight="1" x14ac:dyDescent="0.25">
      <c r="A102" s="60" t="s">
        <v>535</v>
      </c>
      <c r="B102" s="264">
        <v>4.8880264921819041</v>
      </c>
      <c r="C102" s="264">
        <v>5.5579179850367204</v>
      </c>
      <c r="D102" s="264">
        <v>6.1700606558993822</v>
      </c>
      <c r="E102" s="264">
        <v>5.2310170640769851</v>
      </c>
      <c r="F102" s="264">
        <v>6.3819274719622783</v>
      </c>
      <c r="G102" s="264">
        <v>6.3653168059548859</v>
      </c>
      <c r="H102" s="264">
        <v>6.0277312536571284</v>
      </c>
      <c r="I102" s="264">
        <v>6.2271668160245488</v>
      </c>
      <c r="J102" s="264">
        <v>6.036704569482783</v>
      </c>
      <c r="K102" s="264">
        <v>4.9429420761386362</v>
      </c>
      <c r="L102" s="264">
        <v>3.984441180418028</v>
      </c>
      <c r="M102" s="264">
        <v>4.9761172894844368</v>
      </c>
      <c r="N102" s="264">
        <v>5.4027395468665436</v>
      </c>
      <c r="O102" s="264">
        <v>5.4641830891132521</v>
      </c>
      <c r="P102" s="264">
        <v>6.6948374433283311</v>
      </c>
      <c r="Q102" s="264">
        <v>2.6158531570214318</v>
      </c>
      <c r="R102" s="264">
        <v>1.9547155690710301</v>
      </c>
      <c r="S102" s="264">
        <v>4.9970661799746479</v>
      </c>
      <c r="T102" s="264">
        <v>6.4144118743914973</v>
      </c>
      <c r="U102" s="264">
        <v>6.1860169644335494</v>
      </c>
      <c r="V102" s="264">
        <v>5.9981547995707318</v>
      </c>
      <c r="W102" s="264">
        <v>6.8628257089592424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0.74958637952255991</v>
      </c>
      <c r="C105" s="231">
        <v>0.76425638560636044</v>
      </c>
      <c r="D105" s="231">
        <v>0.749705190032111</v>
      </c>
      <c r="E105" s="231">
        <v>1.7127624836603661</v>
      </c>
      <c r="F105" s="231">
        <v>1.2767839295735921</v>
      </c>
      <c r="G105" s="231">
        <v>1.6676732841069091</v>
      </c>
      <c r="H105" s="231">
        <v>2.3971717701760649</v>
      </c>
      <c r="I105" s="231">
        <v>2.4061679035027268</v>
      </c>
      <c r="J105" s="231">
        <v>2.1272550561995009</v>
      </c>
      <c r="K105" s="231">
        <v>2.380679941346874</v>
      </c>
      <c r="L105" s="231">
        <v>2.6412983499010281</v>
      </c>
      <c r="M105" s="231">
        <v>3.298171963910844</v>
      </c>
      <c r="N105" s="231">
        <v>4.0615644764102772</v>
      </c>
      <c r="O105" s="231">
        <v>4.0491826517866807</v>
      </c>
      <c r="P105" s="231">
        <v>2.423193966746624</v>
      </c>
      <c r="Q105" s="231">
        <v>0.6738869901862542</v>
      </c>
      <c r="R105" s="231">
        <v>0.50065846298177552</v>
      </c>
      <c r="S105" s="231">
        <v>0.42287364054637561</v>
      </c>
      <c r="T105" s="231">
        <v>0.44156027753304478</v>
      </c>
      <c r="U105" s="231">
        <v>0.46688880482928952</v>
      </c>
      <c r="V105" s="231">
        <v>0.47610226882502588</v>
      </c>
      <c r="W105" s="231">
        <v>0.52326960431663949</v>
      </c>
      <c r="DA105" s="73" t="s">
        <v>886</v>
      </c>
    </row>
    <row r="106" spans="1:105" ht="12" customHeight="1" x14ac:dyDescent="0.25">
      <c r="A106" s="64" t="s">
        <v>160</v>
      </c>
      <c r="B106" s="231">
        <v>1.635802849446419</v>
      </c>
      <c r="C106" s="231">
        <v>1.67087386494733</v>
      </c>
      <c r="D106" s="231">
        <v>2.715187622067897</v>
      </c>
      <c r="E106" s="231">
        <v>2.8012741487643038</v>
      </c>
      <c r="F106" s="231">
        <v>2.4595842399916772</v>
      </c>
      <c r="G106" s="231">
        <v>6.9267861826354055E-2</v>
      </c>
      <c r="H106" s="231">
        <v>0.92368035273679572</v>
      </c>
      <c r="I106" s="231">
        <v>8.0313762114869652E-2</v>
      </c>
      <c r="J106" s="231">
        <v>0.82467678220324458</v>
      </c>
      <c r="K106" s="231">
        <v>7.7742113378263283E-2</v>
      </c>
      <c r="L106" s="231">
        <v>8.7221819909866771E-2</v>
      </c>
      <c r="M106" s="231">
        <v>7.9969091993403976E-2</v>
      </c>
      <c r="N106" s="231">
        <v>0.77205904356937827</v>
      </c>
      <c r="O106" s="231">
        <v>0.94396953071818979</v>
      </c>
      <c r="P106" s="231">
        <v>0.70668235958158654</v>
      </c>
      <c r="Q106" s="231">
        <v>0.79262566611981411</v>
      </c>
      <c r="R106" s="231">
        <v>0.59094103737066339</v>
      </c>
      <c r="S106" s="231">
        <v>0.22706608091763261</v>
      </c>
      <c r="T106" s="231">
        <v>0.15947964614795929</v>
      </c>
      <c r="U106" s="231">
        <v>0.25828757743697861</v>
      </c>
      <c r="V106" s="231">
        <v>0.29023241189624849</v>
      </c>
      <c r="W106" s="231">
        <v>0.27912170572875661</v>
      </c>
      <c r="DA106" s="73" t="s">
        <v>887</v>
      </c>
    </row>
    <row r="107" spans="1:105" ht="12" customHeight="1" x14ac:dyDescent="0.25">
      <c r="A107" s="64" t="s">
        <v>70</v>
      </c>
      <c r="B107" s="231">
        <v>0.1750233406144063</v>
      </c>
      <c r="C107" s="231">
        <v>0.89626388596442463</v>
      </c>
      <c r="D107" s="231">
        <v>0.97289754440100085</v>
      </c>
      <c r="E107" s="231">
        <v>0</v>
      </c>
      <c r="F107" s="231">
        <v>1.7739943814970589</v>
      </c>
      <c r="G107" s="231">
        <v>4.086791872513456</v>
      </c>
      <c r="H107" s="231">
        <v>2.5544845366846429</v>
      </c>
      <c r="I107" s="231">
        <v>2.851529393977597</v>
      </c>
      <c r="J107" s="231">
        <v>2.5395989300594168</v>
      </c>
      <c r="K107" s="231">
        <v>1.8746100087460109</v>
      </c>
      <c r="L107" s="231">
        <v>1.0284224910001789</v>
      </c>
      <c r="M107" s="231">
        <v>0.96432203992547438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6.2370000027998449E-3</v>
      </c>
      <c r="C108" s="231">
        <v>2.9937600019100999E-3</v>
      </c>
      <c r="D108" s="231">
        <v>2.993760000594905E-3</v>
      </c>
      <c r="E108" s="231">
        <v>2.9937600007930408E-3</v>
      </c>
      <c r="F108" s="231">
        <v>2.9937600017653099E-3</v>
      </c>
      <c r="G108" s="231">
        <v>2.9937600017959859E-3</v>
      </c>
      <c r="H108" s="231">
        <v>2.993760000292175E-3</v>
      </c>
      <c r="I108" s="231">
        <v>2.9937600002411971E-3</v>
      </c>
      <c r="J108" s="231">
        <v>2.993760000372082E-3</v>
      </c>
      <c r="K108" s="231">
        <v>2.9937600020609099E-3</v>
      </c>
      <c r="L108" s="231">
        <v>2.993760001043057E-3</v>
      </c>
      <c r="M108" s="231">
        <v>2.9937600022798081E-3</v>
      </c>
      <c r="N108" s="231">
        <v>2.9937600011439489E-3</v>
      </c>
      <c r="O108" s="231">
        <v>2.9937600010896399E-3</v>
      </c>
      <c r="P108" s="231">
        <v>3.1325313118006801</v>
      </c>
      <c r="Q108" s="231">
        <v>2.914896100941027E-3</v>
      </c>
      <c r="R108" s="231">
        <v>2.5674772700924032E-3</v>
      </c>
      <c r="S108" s="231">
        <v>0</v>
      </c>
      <c r="T108" s="231">
        <v>0.85553222905731285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2.3213769225957188</v>
      </c>
      <c r="C109" s="231">
        <v>2.2235300885166951</v>
      </c>
      <c r="D109" s="231">
        <v>1.729276539397778</v>
      </c>
      <c r="E109" s="231">
        <v>0.71398667165152196</v>
      </c>
      <c r="F109" s="231">
        <v>0.86857116089818631</v>
      </c>
      <c r="G109" s="231">
        <v>0.53859002750637031</v>
      </c>
      <c r="H109" s="231">
        <v>0.14940083405933249</v>
      </c>
      <c r="I109" s="231">
        <v>0.88616199642911408</v>
      </c>
      <c r="J109" s="231">
        <v>0.54218004102024819</v>
      </c>
      <c r="K109" s="231">
        <v>0.6069162526654277</v>
      </c>
      <c r="L109" s="231">
        <v>0.22450475960591129</v>
      </c>
      <c r="M109" s="231">
        <v>0.63066043365243518</v>
      </c>
      <c r="N109" s="231">
        <v>0.56612226688574552</v>
      </c>
      <c r="O109" s="231">
        <v>0.46803714660729218</v>
      </c>
      <c r="P109" s="231">
        <v>0.43242980519944052</v>
      </c>
      <c r="Q109" s="231">
        <v>1.146425604614423</v>
      </c>
      <c r="R109" s="231">
        <v>0.86054859144849849</v>
      </c>
      <c r="S109" s="231">
        <v>4.3471264585106404</v>
      </c>
      <c r="T109" s="231">
        <v>4.9578397216531807</v>
      </c>
      <c r="U109" s="231">
        <v>5.4608405821672816</v>
      </c>
      <c r="V109" s="231">
        <v>5.2318201188494573</v>
      </c>
      <c r="W109" s="231">
        <v>6.0604343989138467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0</v>
      </c>
      <c r="C115" s="225">
        <f t="shared" si="3"/>
        <v>0</v>
      </c>
      <c r="D115" s="225">
        <f t="shared" si="3"/>
        <v>0</v>
      </c>
      <c r="E115" s="225">
        <f t="shared" si="3"/>
        <v>0</v>
      </c>
      <c r="F115" s="225">
        <f t="shared" si="3"/>
        <v>0</v>
      </c>
      <c r="G115" s="225">
        <f t="shared" si="3"/>
        <v>0</v>
      </c>
      <c r="H115" s="225">
        <f t="shared" si="3"/>
        <v>0</v>
      </c>
      <c r="I115" s="225">
        <f t="shared" si="3"/>
        <v>0</v>
      </c>
      <c r="J115" s="225">
        <f t="shared" si="3"/>
        <v>0</v>
      </c>
      <c r="K115" s="225">
        <f t="shared" si="3"/>
        <v>0</v>
      </c>
      <c r="L115" s="225">
        <f t="shared" si="3"/>
        <v>0</v>
      </c>
      <c r="M115" s="225">
        <f t="shared" si="3"/>
        <v>0</v>
      </c>
      <c r="N115" s="225">
        <f t="shared" si="3"/>
        <v>0</v>
      </c>
      <c r="O115" s="225">
        <f t="shared" si="3"/>
        <v>0</v>
      </c>
      <c r="P115" s="225">
        <f t="shared" si="3"/>
        <v>0.35253850106422463</v>
      </c>
      <c r="Q115" s="225">
        <f t="shared" si="3"/>
        <v>0.549639859947603</v>
      </c>
      <c r="R115" s="225">
        <f t="shared" si="3"/>
        <v>2.7452608754013146</v>
      </c>
      <c r="S115" s="225">
        <f t="shared" si="3"/>
        <v>1.5317342301678858</v>
      </c>
      <c r="T115" s="225">
        <f t="shared" si="3"/>
        <v>2.9473615029422415</v>
      </c>
      <c r="U115" s="225">
        <f t="shared" si="3"/>
        <v>2.5820313887971071</v>
      </c>
      <c r="V115" s="225">
        <f t="shared" si="3"/>
        <v>2.2750526996502169</v>
      </c>
      <c r="W115" s="225">
        <f t="shared" si="3"/>
        <v>3.0984314553403376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4.0121022060172649E-4</v>
      </c>
      <c r="Q120" s="262">
        <v>1.232024609781672E-3</v>
      </c>
      <c r="R120" s="262">
        <v>6.3011453746620281E-3</v>
      </c>
      <c r="S120" s="262">
        <v>3.7284366968729108E-3</v>
      </c>
      <c r="T120" s="262">
        <v>7.1569506891208754E-3</v>
      </c>
      <c r="U120" s="262">
        <v>6.3692343205915391E-3</v>
      </c>
      <c r="V120" s="262">
        <v>5.5841483020183796E-3</v>
      </c>
      <c r="W120" s="262">
        <v>7.6670603192279356E-3</v>
      </c>
      <c r="DA120" s="68" t="s">
        <v>899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2.4890278073501208E-4</v>
      </c>
      <c r="Q121" s="228">
        <v>5.0361449526521761E-4</v>
      </c>
      <c r="R121" s="228">
        <v>2.5653682330168781E-3</v>
      </c>
      <c r="S121" s="228">
        <v>1.8508217601488031E-4</v>
      </c>
      <c r="T121" s="228">
        <v>2.2304411379542909E-4</v>
      </c>
      <c r="U121" s="228">
        <v>2.8764770728758818E-4</v>
      </c>
      <c r="V121" s="228">
        <v>2.9349609063973782E-4</v>
      </c>
      <c r="W121" s="228">
        <v>3.3756984225771948E-4</v>
      </c>
      <c r="DA121" s="69" t="s">
        <v>900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1.5230743986671441E-4</v>
      </c>
      <c r="Q122" s="228">
        <v>7.2841011451645424E-4</v>
      </c>
      <c r="R122" s="228">
        <v>3.7357771416451509E-3</v>
      </c>
      <c r="S122" s="228">
        <v>3.543354520858031E-3</v>
      </c>
      <c r="T122" s="228">
        <v>6.9339065753254454E-3</v>
      </c>
      <c r="U122" s="228">
        <v>6.081586613303951E-3</v>
      </c>
      <c r="V122" s="228">
        <v>5.2906522113786419E-3</v>
      </c>
      <c r="W122" s="228">
        <v>7.3294904769702169E-3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0.181678892023132</v>
      </c>
      <c r="Q126" s="296">
        <v>0.30389424175000151</v>
      </c>
      <c r="R126" s="296">
        <v>1.5361673021674269</v>
      </c>
      <c r="S126" s="296">
        <v>0.83609944510443468</v>
      </c>
      <c r="T126" s="296">
        <v>1.5971808148612081</v>
      </c>
      <c r="U126" s="296">
        <v>1.417745735779687</v>
      </c>
      <c r="V126" s="296">
        <v>1.246498556396801</v>
      </c>
      <c r="W126" s="296">
        <v>1.705261801235517</v>
      </c>
      <c r="DA126" s="70" t="s">
        <v>905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0.181678892023132</v>
      </c>
      <c r="Q127" s="264">
        <v>0.30389424175000151</v>
      </c>
      <c r="R127" s="264">
        <v>1.5361673021674269</v>
      </c>
      <c r="S127" s="264">
        <v>0.83609944510443468</v>
      </c>
      <c r="T127" s="264">
        <v>1.5971808148612081</v>
      </c>
      <c r="U127" s="264">
        <v>1.417745735779687</v>
      </c>
      <c r="V127" s="264">
        <v>1.246498556396801</v>
      </c>
      <c r="W127" s="264">
        <v>1.705261801235517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0.1235837625349936</v>
      </c>
      <c r="Q129" s="232">
        <v>7.8375512720954388E-2</v>
      </c>
      <c r="R129" s="232">
        <v>0.39397377873954359</v>
      </c>
      <c r="S129" s="232">
        <v>7.0754399376778035E-2</v>
      </c>
      <c r="T129" s="232">
        <v>0.12686937816193211</v>
      </c>
      <c r="U129" s="232">
        <v>0.10700417020123899</v>
      </c>
      <c r="V129" s="232">
        <v>9.894055932502914E-2</v>
      </c>
      <c r="W129" s="232">
        <v>0.13002103008734411</v>
      </c>
      <c r="DA129" s="71" t="s">
        <v>908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3.6041054126366462E-2</v>
      </c>
      <c r="Q130" s="232">
        <v>9.2185253436571857E-2</v>
      </c>
      <c r="R130" s="232">
        <v>0.46501815253178058</v>
      </c>
      <c r="S130" s="232">
        <v>3.7992257340533082E-2</v>
      </c>
      <c r="T130" s="232">
        <v>4.5821792778365102E-2</v>
      </c>
      <c r="U130" s="232">
        <v>5.9195781974334387E-2</v>
      </c>
      <c r="V130" s="232">
        <v>6.0314262391848637E-2</v>
      </c>
      <c r="W130" s="232">
        <v>6.9355627384442439E-2</v>
      </c>
      <c r="DA130" s="71" t="s">
        <v>909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2.2054075361771959E-2</v>
      </c>
      <c r="Q132" s="232">
        <v>0.13333347559247519</v>
      </c>
      <c r="R132" s="232">
        <v>0.67717537089610291</v>
      </c>
      <c r="S132" s="232">
        <v>0.72735278838712358</v>
      </c>
      <c r="T132" s="232">
        <v>1.42448964392091</v>
      </c>
      <c r="U132" s="232">
        <v>1.2515457836041139</v>
      </c>
      <c r="V132" s="232">
        <v>1.0872437346799231</v>
      </c>
      <c r="W132" s="232">
        <v>1.5058851437637299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9.309495319553239E-2</v>
      </c>
      <c r="Q134" s="296">
        <v>0.1557199072333956</v>
      </c>
      <c r="R134" s="296">
        <v>0.78715486154316383</v>
      </c>
      <c r="S134" s="296">
        <v>0.42842973028973302</v>
      </c>
      <c r="T134" s="296">
        <v>0.81841908847272604</v>
      </c>
      <c r="U134" s="296">
        <v>0.72647389823783626</v>
      </c>
      <c r="V134" s="296">
        <v>0.63872430899283494</v>
      </c>
      <c r="W134" s="296">
        <v>0.87380138553430287</v>
      </c>
      <c r="DA134" s="70" t="s">
        <v>913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9.309495319553239E-2</v>
      </c>
      <c r="Q135" s="264">
        <v>0.1557199072333956</v>
      </c>
      <c r="R135" s="264">
        <v>0.78715486154316383</v>
      </c>
      <c r="S135" s="264">
        <v>0.42842973028973302</v>
      </c>
      <c r="T135" s="264">
        <v>0.81841908847272604</v>
      </c>
      <c r="U135" s="264">
        <v>0.72647389823783626</v>
      </c>
      <c r="V135" s="264">
        <v>0.63872430899283494</v>
      </c>
      <c r="W135" s="264">
        <v>0.87380138553430287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6.3326149013822455E-2</v>
      </c>
      <c r="Q136" s="299">
        <v>4.0160772708279759E-2</v>
      </c>
      <c r="R136" s="299">
        <v>0.20187799520130831</v>
      </c>
      <c r="S136" s="299">
        <v>3.6255601435088533E-2</v>
      </c>
      <c r="T136" s="299">
        <v>6.5009747089538453E-2</v>
      </c>
      <c r="U136" s="299">
        <v>5.4830520517170439E-2</v>
      </c>
      <c r="V136" s="299">
        <v>5.069860695941842E-2</v>
      </c>
      <c r="W136" s="299">
        <v>6.6624700181873941E-2</v>
      </c>
      <c r="DA136" s="71" t="s">
        <v>915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1.846796955688465E-2</v>
      </c>
      <c r="Q137" s="299">
        <v>4.7237088240846728E-2</v>
      </c>
      <c r="R137" s="299">
        <v>0.2382821838186194</v>
      </c>
      <c r="S137" s="299">
        <v>1.946779496243967E-2</v>
      </c>
      <c r="T137" s="299">
        <v>2.3479764801153411E-2</v>
      </c>
      <c r="U137" s="299">
        <v>3.0332794805749599E-2</v>
      </c>
      <c r="V137" s="299">
        <v>3.090592072565752E-2</v>
      </c>
      <c r="W137" s="299">
        <v>3.5538849963810723E-2</v>
      </c>
      <c r="DA137" s="71" t="s">
        <v>916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1.130083462482529E-2</v>
      </c>
      <c r="Q139" s="299">
        <v>6.8322046284269064E-2</v>
      </c>
      <c r="R139" s="299">
        <v>0.34699468252323618</v>
      </c>
      <c r="S139" s="299">
        <v>0.37270633389220481</v>
      </c>
      <c r="T139" s="299">
        <v>0.72992957658203417</v>
      </c>
      <c r="U139" s="299">
        <v>0.64131058291491627</v>
      </c>
      <c r="V139" s="299">
        <v>0.55711978130775897</v>
      </c>
      <c r="W139" s="299">
        <v>0.77163783538861819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0</v>
      </c>
      <c r="C141" s="263">
        <f t="shared" si="4"/>
        <v>0</v>
      </c>
      <c r="D141" s="263">
        <f t="shared" si="4"/>
        <v>0</v>
      </c>
      <c r="E141" s="263">
        <f t="shared" si="4"/>
        <v>0</v>
      </c>
      <c r="F141" s="263">
        <f t="shared" si="4"/>
        <v>0</v>
      </c>
      <c r="G141" s="263">
        <f t="shared" si="4"/>
        <v>0</v>
      </c>
      <c r="H141" s="263">
        <f t="shared" si="4"/>
        <v>0</v>
      </c>
      <c r="I141" s="263">
        <f t="shared" si="4"/>
        <v>0</v>
      </c>
      <c r="J141" s="263">
        <f t="shared" si="4"/>
        <v>0</v>
      </c>
      <c r="K141" s="263">
        <f t="shared" si="4"/>
        <v>0</v>
      </c>
      <c r="L141" s="263">
        <f t="shared" si="4"/>
        <v>0</v>
      </c>
      <c r="M141" s="263">
        <f t="shared" si="4"/>
        <v>0</v>
      </c>
      <c r="N141" s="263">
        <f t="shared" si="4"/>
        <v>0</v>
      </c>
      <c r="O141" s="263">
        <f t="shared" si="4"/>
        <v>0</v>
      </c>
      <c r="P141" s="263">
        <f t="shared" si="4"/>
        <v>7.7363445624958491E-2</v>
      </c>
      <c r="Q141" s="263">
        <f t="shared" si="4"/>
        <v>8.8793686354424237E-2</v>
      </c>
      <c r="R141" s="263">
        <f t="shared" si="4"/>
        <v>0.41563756631606202</v>
      </c>
      <c r="S141" s="263">
        <f t="shared" si="4"/>
        <v>0.26347661807684497</v>
      </c>
      <c r="T141" s="263">
        <f t="shared" si="4"/>
        <v>0.52460464891918634</v>
      </c>
      <c r="U141" s="263">
        <f t="shared" si="4"/>
        <v>0.4314425204589924</v>
      </c>
      <c r="V141" s="263">
        <f t="shared" si="4"/>
        <v>0.38424568595856273</v>
      </c>
      <c r="W141" s="263">
        <f t="shared" si="4"/>
        <v>0.51170120825129017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1.077332303331574E-2</v>
      </c>
      <c r="Q142" s="264">
        <v>1.8020535010310718E-2</v>
      </c>
      <c r="R142" s="264">
        <v>9.1092731770731419E-2</v>
      </c>
      <c r="S142" s="264">
        <v>4.9579614394275592E-2</v>
      </c>
      <c r="T142" s="264">
        <v>9.4710754064503022E-2</v>
      </c>
      <c r="U142" s="264">
        <v>8.4070486233016883E-2</v>
      </c>
      <c r="V142" s="264">
        <v>7.39157502508032E-2</v>
      </c>
      <c r="W142" s="264">
        <v>0.1011198165978741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7.3283570845013163E-3</v>
      </c>
      <c r="Q143" s="232">
        <v>4.6475664125972382E-3</v>
      </c>
      <c r="R143" s="232">
        <v>2.3362134906000798E-2</v>
      </c>
      <c r="S143" s="232">
        <v>4.1956442601885184E-3</v>
      </c>
      <c r="T143" s="232">
        <v>7.5231898364965912E-3</v>
      </c>
      <c r="U143" s="232">
        <v>6.3452087287227026E-3</v>
      </c>
      <c r="V143" s="232">
        <v>5.867047045673101E-3</v>
      </c>
      <c r="W143" s="232">
        <v>7.7100787144665887E-3</v>
      </c>
      <c r="DA143" s="71" t="s">
        <v>921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2.1371878386132262E-3</v>
      </c>
      <c r="Q144" s="232">
        <v>5.4664661542179489E-3</v>
      </c>
      <c r="R144" s="232">
        <v>2.7574974273525951E-2</v>
      </c>
      <c r="S144" s="232">
        <v>2.25289166251801E-3</v>
      </c>
      <c r="T144" s="232">
        <v>2.7171729751859562E-3</v>
      </c>
      <c r="U144" s="232">
        <v>3.510233215964542E-3</v>
      </c>
      <c r="V144" s="232">
        <v>3.5765576563556948E-3</v>
      </c>
      <c r="W144" s="232">
        <v>4.1126988923718376E-3</v>
      </c>
      <c r="DA144" s="71" t="s">
        <v>922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1.307778110201197E-3</v>
      </c>
      <c r="Q145" s="232">
        <v>7.9065024434955365E-3</v>
      </c>
      <c r="R145" s="232">
        <v>4.015562259120467E-2</v>
      </c>
      <c r="S145" s="232">
        <v>4.3131078471569058E-2</v>
      </c>
      <c r="T145" s="232">
        <v>8.4470391252820479E-2</v>
      </c>
      <c r="U145" s="232">
        <v>7.4215044288329646E-2</v>
      </c>
      <c r="V145" s="232">
        <v>6.4472145548774409E-2</v>
      </c>
      <c r="W145" s="232">
        <v>8.9297038991035679E-2</v>
      </c>
      <c r="DA145" s="71" t="s">
        <v>923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6.659012259164275E-2</v>
      </c>
      <c r="Q146" s="264">
        <v>7.0773151344113522E-2</v>
      </c>
      <c r="R146" s="264">
        <v>0.32454483454533062</v>
      </c>
      <c r="S146" s="264">
        <v>0.21389700368256939</v>
      </c>
      <c r="T146" s="264">
        <v>0.42989389485468332</v>
      </c>
      <c r="U146" s="264">
        <v>0.34737203422597551</v>
      </c>
      <c r="V146" s="264">
        <v>0.31032993570775952</v>
      </c>
      <c r="W146" s="264">
        <v>0.41058139165341612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2.410227054426679E-2</v>
      </c>
      <c r="Q149" s="231">
        <v>1.8232333041043922E-2</v>
      </c>
      <c r="R149" s="231">
        <v>8.3125197651830574E-2</v>
      </c>
      <c r="S149" s="231">
        <v>1.8100901887528841E-2</v>
      </c>
      <c r="T149" s="231">
        <v>2.959337055976051E-2</v>
      </c>
      <c r="U149" s="231">
        <v>2.6217857924309109E-2</v>
      </c>
      <c r="V149" s="231">
        <v>2.4632373023344221E-2</v>
      </c>
      <c r="W149" s="231">
        <v>3.1305583364849843E-2</v>
      </c>
      <c r="DA149" s="73" t="s">
        <v>927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7.029007852130063E-3</v>
      </c>
      <c r="Q150" s="231">
        <v>2.1444864394223641E-2</v>
      </c>
      <c r="R150" s="231">
        <v>9.8114970911422072E-2</v>
      </c>
      <c r="S150" s="231">
        <v>9.7194538949395854E-3</v>
      </c>
      <c r="T150" s="231">
        <v>1.068832615914562E-2</v>
      </c>
      <c r="U150" s="231">
        <v>1.4503982401832651E-2</v>
      </c>
      <c r="V150" s="231">
        <v>1.5015918850663321E-2</v>
      </c>
      <c r="W150" s="231">
        <v>1.6698978414850019E-2</v>
      </c>
      <c r="DA150" s="73" t="s">
        <v>928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3.1157686178450911E-2</v>
      </c>
      <c r="Q152" s="231">
        <v>7.8863900425957855E-5</v>
      </c>
      <c r="R152" s="231">
        <v>4.2628272829332408E-4</v>
      </c>
      <c r="S152" s="231">
        <v>0</v>
      </c>
      <c r="T152" s="231">
        <v>5.7337771462960117E-2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4.3011580167949901E-3</v>
      </c>
      <c r="Q153" s="231">
        <v>3.1017090008420008E-2</v>
      </c>
      <c r="R153" s="231">
        <v>0.1428783832537846</v>
      </c>
      <c r="S153" s="231">
        <v>0.18607664790010089</v>
      </c>
      <c r="T153" s="231">
        <v>0.33227442667281709</v>
      </c>
      <c r="U153" s="231">
        <v>0.30665019389983378</v>
      </c>
      <c r="V153" s="231">
        <v>0.27068164383375187</v>
      </c>
      <c r="W153" s="231">
        <v>0.36257682987371631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0</v>
      </c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1">
        <v>0</v>
      </c>
      <c r="P158" s="281">
        <v>0</v>
      </c>
      <c r="Q158" s="281">
        <v>0</v>
      </c>
      <c r="R158" s="281">
        <v>0</v>
      </c>
      <c r="S158" s="281">
        <v>0</v>
      </c>
      <c r="T158" s="281">
        <v>0</v>
      </c>
      <c r="U158" s="281">
        <v>0</v>
      </c>
      <c r="V158" s="281">
        <v>0</v>
      </c>
      <c r="W158" s="281">
        <v>0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1.0000000000000002</v>
      </c>
      <c r="C187" s="234">
        <f t="shared" si="28"/>
        <v>1</v>
      </c>
      <c r="D187" s="234">
        <f t="shared" si="28"/>
        <v>1</v>
      </c>
      <c r="E187" s="234">
        <f t="shared" si="28"/>
        <v>1</v>
      </c>
      <c r="F187" s="234">
        <f t="shared" si="28"/>
        <v>0.99999999999999978</v>
      </c>
      <c r="G187" s="234">
        <f t="shared" si="28"/>
        <v>1.0000000000000002</v>
      </c>
      <c r="H187" s="234">
        <f t="shared" si="28"/>
        <v>0.99999999999999989</v>
      </c>
      <c r="I187" s="234">
        <f t="shared" si="28"/>
        <v>0.99999999999999989</v>
      </c>
      <c r="J187" s="234">
        <f t="shared" si="28"/>
        <v>1</v>
      </c>
      <c r="K187" s="234">
        <f t="shared" si="28"/>
        <v>0.99999999999999989</v>
      </c>
      <c r="L187" s="234">
        <f t="shared" si="28"/>
        <v>0.99999999999999978</v>
      </c>
      <c r="M187" s="234">
        <f t="shared" si="28"/>
        <v>0.99999999999999956</v>
      </c>
      <c r="N187" s="234">
        <f t="shared" si="28"/>
        <v>0.99999999999999978</v>
      </c>
      <c r="O187" s="234">
        <f t="shared" si="28"/>
        <v>0.99999999999999978</v>
      </c>
      <c r="P187" s="234">
        <f t="shared" si="28"/>
        <v>1.0000000000000002</v>
      </c>
      <c r="Q187" s="234">
        <f t="shared" si="28"/>
        <v>1.0000000000000002</v>
      </c>
      <c r="R187" s="234">
        <f t="shared" si="28"/>
        <v>1</v>
      </c>
      <c r="S187" s="234">
        <f t="shared" si="28"/>
        <v>0.99999999999999978</v>
      </c>
      <c r="T187" s="234">
        <f t="shared" si="28"/>
        <v>1.0000000000000002</v>
      </c>
      <c r="U187" s="234">
        <f t="shared" si="28"/>
        <v>0.99999999999999989</v>
      </c>
      <c r="V187" s="234">
        <f t="shared" si="28"/>
        <v>1.0000000000000004</v>
      </c>
      <c r="W187" s="234">
        <f t="shared" si="28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2.3254678242070311E-3</v>
      </c>
      <c r="C192" s="302">
        <f t="shared" si="33"/>
        <v>2.1111779557995342E-3</v>
      </c>
      <c r="D192" s="302">
        <f t="shared" si="33"/>
        <v>2.0548130428403367E-3</v>
      </c>
      <c r="E192" s="302">
        <f t="shared" si="33"/>
        <v>1.9632350652955444E-3</v>
      </c>
      <c r="F192" s="302">
        <f t="shared" si="33"/>
        <v>1.803856410636783E-3</v>
      </c>
      <c r="G192" s="302">
        <f t="shared" si="33"/>
        <v>4.0512518035287353E-4</v>
      </c>
      <c r="H192" s="302">
        <f t="shared" si="33"/>
        <v>7.3700982137896718E-4</v>
      </c>
      <c r="I192" s="302">
        <f t="shared" si="33"/>
        <v>6.4053630028090976E-4</v>
      </c>
      <c r="J192" s="302">
        <f t="shared" si="33"/>
        <v>1.0221517878296095E-3</v>
      </c>
      <c r="K192" s="302">
        <f t="shared" si="33"/>
        <v>5.8553952374008347E-4</v>
      </c>
      <c r="L192" s="302">
        <f t="shared" si="33"/>
        <v>3.0680817280927253E-4</v>
      </c>
      <c r="M192" s="302">
        <f t="shared" si="33"/>
        <v>5.7943173515289759E-4</v>
      </c>
      <c r="N192" s="302">
        <f t="shared" si="33"/>
        <v>9.6673987480890835E-4</v>
      </c>
      <c r="O192" s="302">
        <f t="shared" si="33"/>
        <v>1.0079541807330478E-3</v>
      </c>
      <c r="P192" s="302">
        <f t="shared" si="33"/>
        <v>1.095305509619575E-3</v>
      </c>
      <c r="Q192" s="302">
        <f t="shared" si="33"/>
        <v>2.2842862912393755E-3</v>
      </c>
      <c r="R192" s="302">
        <f t="shared" si="33"/>
        <v>2.3635239393283536E-3</v>
      </c>
      <c r="S192" s="302">
        <f t="shared" si="33"/>
        <v>2.4542924308319624E-3</v>
      </c>
      <c r="T192" s="302">
        <f t="shared" si="33"/>
        <v>2.4336875465431982E-3</v>
      </c>
      <c r="U192" s="302">
        <f t="shared" si="33"/>
        <v>2.499580770946374E-3</v>
      </c>
      <c r="V192" s="302">
        <f t="shared" si="33"/>
        <v>2.4826482640783638E-3</v>
      </c>
      <c r="W192" s="302">
        <f t="shared" si="33"/>
        <v>2.5123831469309045E-3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0.22352104700366013</v>
      </c>
      <c r="C193" s="303">
        <f t="shared" si="34"/>
        <v>0.22338225131935185</v>
      </c>
      <c r="D193" s="303">
        <f t="shared" si="34"/>
        <v>0.2163914100737391</v>
      </c>
      <c r="E193" s="303">
        <f t="shared" si="34"/>
        <v>0.21250253945317699</v>
      </c>
      <c r="F193" s="303">
        <f t="shared" si="34"/>
        <v>0.22585776819983766</v>
      </c>
      <c r="G193" s="303">
        <f t="shared" si="34"/>
        <v>0.22288363169377648</v>
      </c>
      <c r="H193" s="303">
        <f t="shared" si="34"/>
        <v>0.22332779547374507</v>
      </c>
      <c r="I193" s="303">
        <f t="shared" si="34"/>
        <v>0.22364632394612649</v>
      </c>
      <c r="J193" s="303">
        <f t="shared" si="34"/>
        <v>0.23221521736778303</v>
      </c>
      <c r="K193" s="303">
        <f t="shared" si="34"/>
        <v>0.2234864193051353</v>
      </c>
      <c r="L193" s="303">
        <f t="shared" si="34"/>
        <v>0.21322097236146825</v>
      </c>
      <c r="M193" s="303">
        <f t="shared" si="34"/>
        <v>0.21809397325363578</v>
      </c>
      <c r="N193" s="303">
        <f t="shared" si="34"/>
        <v>0.21717640561943258</v>
      </c>
      <c r="O193" s="303">
        <f t="shared" si="34"/>
        <v>0.21741846530778705</v>
      </c>
      <c r="P193" s="303">
        <f t="shared" si="34"/>
        <v>0.20020195754603048</v>
      </c>
      <c r="Q193" s="303">
        <f t="shared" si="34"/>
        <v>0.22743336870577047</v>
      </c>
      <c r="R193" s="303">
        <f t="shared" si="34"/>
        <v>0.23258386620526331</v>
      </c>
      <c r="S193" s="303">
        <f t="shared" si="34"/>
        <v>0.22215599221710269</v>
      </c>
      <c r="T193" s="303">
        <f t="shared" si="34"/>
        <v>0.21922568828743488</v>
      </c>
      <c r="U193" s="303">
        <f t="shared" si="34"/>
        <v>0.22458402484425269</v>
      </c>
      <c r="V193" s="303">
        <f t="shared" si="34"/>
        <v>0.22369207232492302</v>
      </c>
      <c r="W193" s="303">
        <f t="shared" si="34"/>
        <v>0.22555300517596466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0.22352104700366013</v>
      </c>
      <c r="C194" s="304">
        <f t="shared" si="35"/>
        <v>0.22338225131935185</v>
      </c>
      <c r="D194" s="304">
        <f t="shared" si="35"/>
        <v>0.2163914100737391</v>
      </c>
      <c r="E194" s="304">
        <f t="shared" si="35"/>
        <v>0.21250253945317699</v>
      </c>
      <c r="F194" s="304">
        <f t="shared" si="35"/>
        <v>0.22585776819983766</v>
      </c>
      <c r="G194" s="304">
        <f t="shared" si="35"/>
        <v>0.22288363169377648</v>
      </c>
      <c r="H194" s="304">
        <f t="shared" si="35"/>
        <v>0.22332779547374507</v>
      </c>
      <c r="I194" s="304">
        <f t="shared" si="35"/>
        <v>0.22364632394612649</v>
      </c>
      <c r="J194" s="304">
        <f t="shared" si="35"/>
        <v>0.23221521736778303</v>
      </c>
      <c r="K194" s="304">
        <f t="shared" si="35"/>
        <v>0.2234864193051353</v>
      </c>
      <c r="L194" s="304">
        <f t="shared" si="35"/>
        <v>0.21322097236146825</v>
      </c>
      <c r="M194" s="304">
        <f t="shared" si="35"/>
        <v>0.21809397325363578</v>
      </c>
      <c r="N194" s="304">
        <f t="shared" si="35"/>
        <v>0.21717640561943258</v>
      </c>
      <c r="O194" s="304">
        <f t="shared" si="35"/>
        <v>0.21741846530778705</v>
      </c>
      <c r="P194" s="304">
        <f t="shared" si="35"/>
        <v>0.20020195754603048</v>
      </c>
      <c r="Q194" s="304">
        <f t="shared" si="35"/>
        <v>0.22743336870577047</v>
      </c>
      <c r="R194" s="304">
        <f t="shared" si="35"/>
        <v>0.23258386620526331</v>
      </c>
      <c r="S194" s="304">
        <f t="shared" si="35"/>
        <v>0.22215599221710269</v>
      </c>
      <c r="T194" s="304">
        <f t="shared" si="35"/>
        <v>0.21922568828743488</v>
      </c>
      <c r="U194" s="304">
        <f t="shared" si="35"/>
        <v>0.22458402484425269</v>
      </c>
      <c r="V194" s="304">
        <f t="shared" si="35"/>
        <v>0.22369207232492302</v>
      </c>
      <c r="W194" s="304">
        <f t="shared" si="35"/>
        <v>0.22555300517596466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0.42869776978765139</v>
      </c>
      <c r="C196" s="303">
        <f t="shared" si="37"/>
        <v>0.4284315693509731</v>
      </c>
      <c r="D196" s="303">
        <f t="shared" si="37"/>
        <v>0.41502362369615275</v>
      </c>
      <c r="E196" s="303">
        <f t="shared" si="37"/>
        <v>0.40756504122986525</v>
      </c>
      <c r="F196" s="303">
        <f t="shared" si="37"/>
        <v>0.43317943797436326</v>
      </c>
      <c r="G196" s="303">
        <f t="shared" si="37"/>
        <v>0.42747525170517697</v>
      </c>
      <c r="H196" s="303">
        <f t="shared" si="37"/>
        <v>0.42832712683928831</v>
      </c>
      <c r="I196" s="303">
        <f t="shared" si="37"/>
        <v>0.42893804222087895</v>
      </c>
      <c r="J196" s="303">
        <f t="shared" si="37"/>
        <v>0.44537258182533984</v>
      </c>
      <c r="K196" s="303">
        <f t="shared" si="37"/>
        <v>0.42863135627836707</v>
      </c>
      <c r="L196" s="303">
        <f t="shared" si="37"/>
        <v>0.40894294541229109</v>
      </c>
      <c r="M196" s="303">
        <f t="shared" si="37"/>
        <v>0.41828902106221055</v>
      </c>
      <c r="N196" s="303">
        <f t="shared" si="37"/>
        <v>0.41652919037205721</v>
      </c>
      <c r="O196" s="303">
        <f t="shared" si="37"/>
        <v>0.41699344396224097</v>
      </c>
      <c r="P196" s="303">
        <f t="shared" si="37"/>
        <v>0.38397338352526578</v>
      </c>
      <c r="Q196" s="303">
        <f t="shared" si="37"/>
        <v>0.43620132979181997</v>
      </c>
      <c r="R196" s="303">
        <f t="shared" si="37"/>
        <v>0.44607962456955191</v>
      </c>
      <c r="S196" s="303">
        <f t="shared" si="37"/>
        <v>0.42607968996707174</v>
      </c>
      <c r="T196" s="303">
        <f t="shared" si="37"/>
        <v>0.42045957152056157</v>
      </c>
      <c r="U196" s="303">
        <f t="shared" si="37"/>
        <v>0.43073648710624113</v>
      </c>
      <c r="V196" s="303">
        <f t="shared" si="37"/>
        <v>0.42902578441887079</v>
      </c>
      <c r="W196" s="303">
        <f t="shared" si="37"/>
        <v>0.43259492376239322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0.42869776978765139</v>
      </c>
      <c r="C197" s="304">
        <f t="shared" si="38"/>
        <v>0.4284315693509731</v>
      </c>
      <c r="D197" s="304">
        <f t="shared" si="38"/>
        <v>0.41502362369615275</v>
      </c>
      <c r="E197" s="304">
        <f t="shared" si="38"/>
        <v>0.40756504122986525</v>
      </c>
      <c r="F197" s="304">
        <f t="shared" si="38"/>
        <v>0.43317943797436326</v>
      </c>
      <c r="G197" s="304">
        <f t="shared" si="38"/>
        <v>0.42747525170517697</v>
      </c>
      <c r="H197" s="304">
        <f t="shared" si="38"/>
        <v>0.42832712683928831</v>
      </c>
      <c r="I197" s="304">
        <f t="shared" si="38"/>
        <v>0.42893804222087895</v>
      </c>
      <c r="J197" s="304">
        <f t="shared" si="38"/>
        <v>0.44537258182533984</v>
      </c>
      <c r="K197" s="304">
        <f t="shared" si="38"/>
        <v>0.42863135627836707</v>
      </c>
      <c r="L197" s="304">
        <f t="shared" si="38"/>
        <v>0.40894294541229109</v>
      </c>
      <c r="M197" s="304">
        <f t="shared" si="38"/>
        <v>0.41828902106221055</v>
      </c>
      <c r="N197" s="304">
        <f t="shared" si="38"/>
        <v>0.41652919037205721</v>
      </c>
      <c r="O197" s="304">
        <f t="shared" si="38"/>
        <v>0.41699344396224097</v>
      </c>
      <c r="P197" s="304">
        <f t="shared" si="38"/>
        <v>0.38397338352526578</v>
      </c>
      <c r="Q197" s="304">
        <f t="shared" si="38"/>
        <v>0.43620132979181997</v>
      </c>
      <c r="R197" s="304">
        <f t="shared" si="38"/>
        <v>0.44607962456955191</v>
      </c>
      <c r="S197" s="304">
        <f t="shared" si="38"/>
        <v>0.42607968996707174</v>
      </c>
      <c r="T197" s="304">
        <f t="shared" si="38"/>
        <v>0.42045957152056157</v>
      </c>
      <c r="U197" s="304">
        <f t="shared" si="38"/>
        <v>0.43073648710624113</v>
      </c>
      <c r="V197" s="304">
        <f t="shared" si="38"/>
        <v>0.42902578441887079</v>
      </c>
      <c r="W197" s="304">
        <f t="shared" si="38"/>
        <v>0.43259492376239322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0.34545571538448183</v>
      </c>
      <c r="C199" s="303">
        <f t="shared" si="40"/>
        <v>0.34607500137387565</v>
      </c>
      <c r="D199" s="303">
        <f t="shared" si="40"/>
        <v>0.36653015318726778</v>
      </c>
      <c r="E199" s="303">
        <f t="shared" si="40"/>
        <v>0.3779691842516622</v>
      </c>
      <c r="F199" s="303">
        <f t="shared" si="40"/>
        <v>0.33915893741516201</v>
      </c>
      <c r="G199" s="303">
        <f t="shared" si="40"/>
        <v>0.34923599142069389</v>
      </c>
      <c r="H199" s="303">
        <f t="shared" si="40"/>
        <v>0.34760806786558746</v>
      </c>
      <c r="I199" s="303">
        <f t="shared" si="40"/>
        <v>0.34677509753271352</v>
      </c>
      <c r="J199" s="303">
        <f t="shared" si="40"/>
        <v>0.32139004901904761</v>
      </c>
      <c r="K199" s="303">
        <f t="shared" si="40"/>
        <v>0.34729668489275745</v>
      </c>
      <c r="L199" s="303">
        <f t="shared" si="40"/>
        <v>0.37752927405343123</v>
      </c>
      <c r="M199" s="303">
        <f t="shared" si="40"/>
        <v>0.36303757394900044</v>
      </c>
      <c r="N199" s="303">
        <f t="shared" si="40"/>
        <v>0.3653276641337011</v>
      </c>
      <c r="O199" s="303">
        <f t="shared" si="40"/>
        <v>0.36458013654923876</v>
      </c>
      <c r="P199" s="303">
        <f t="shared" si="40"/>
        <v>0.41472935341908429</v>
      </c>
      <c r="Q199" s="303">
        <f t="shared" si="40"/>
        <v>0.33408101521117028</v>
      </c>
      <c r="R199" s="303">
        <f t="shared" si="40"/>
        <v>0.31897298528585649</v>
      </c>
      <c r="S199" s="303">
        <f t="shared" si="40"/>
        <v>0.34931002538499351</v>
      </c>
      <c r="T199" s="303">
        <f t="shared" si="40"/>
        <v>0.35788105264546061</v>
      </c>
      <c r="U199" s="303">
        <f t="shared" si="40"/>
        <v>0.34217990727855968</v>
      </c>
      <c r="V199" s="303">
        <f t="shared" si="40"/>
        <v>0.34479949499212831</v>
      </c>
      <c r="W199" s="303">
        <f t="shared" si="40"/>
        <v>0.33933968791471142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9.1595250308345963E-2</v>
      </c>
      <c r="C200" s="304">
        <f t="shared" si="41"/>
        <v>8.4036503359196491E-2</v>
      </c>
      <c r="D200" s="304">
        <f t="shared" si="41"/>
        <v>8.1200444869347285E-2</v>
      </c>
      <c r="E200" s="304">
        <f t="shared" si="41"/>
        <v>8.898056495802309E-2</v>
      </c>
      <c r="F200" s="304">
        <f t="shared" si="41"/>
        <v>7.8058769669784492E-2</v>
      </c>
      <c r="G200" s="304">
        <f t="shared" si="41"/>
        <v>4.476846421987922E-2</v>
      </c>
      <c r="H200" s="304">
        <f t="shared" si="41"/>
        <v>6.476454921098114E-2</v>
      </c>
      <c r="I200" s="304">
        <f t="shared" si="41"/>
        <v>6.1642289299499435E-2</v>
      </c>
      <c r="J200" s="304">
        <f t="shared" si="41"/>
        <v>6.973664193134832E-2</v>
      </c>
      <c r="K200" s="304">
        <f t="shared" si="41"/>
        <v>6.7973696867081518E-2</v>
      </c>
      <c r="L200" s="304">
        <f t="shared" si="41"/>
        <v>7.2389443851415214E-2</v>
      </c>
      <c r="M200" s="304">
        <f t="shared" si="41"/>
        <v>7.9094922904586362E-2</v>
      </c>
      <c r="N200" s="304">
        <f t="shared" si="41"/>
        <v>9.0937639226790865E-2</v>
      </c>
      <c r="O200" s="304">
        <f t="shared" si="41"/>
        <v>9.1038996170000872E-2</v>
      </c>
      <c r="P200" s="304">
        <f t="shared" si="41"/>
        <v>8.3829978380437778E-2</v>
      </c>
      <c r="Q200" s="304">
        <f t="shared" si="41"/>
        <v>9.5232507290600579E-2</v>
      </c>
      <c r="R200" s="304">
        <f t="shared" si="41"/>
        <v>9.738915999931208E-2</v>
      </c>
      <c r="S200" s="304">
        <f t="shared" si="41"/>
        <v>9.302272691495804E-2</v>
      </c>
      <c r="T200" s="304">
        <f t="shared" si="41"/>
        <v>9.1795729346686589E-2</v>
      </c>
      <c r="U200" s="304">
        <f t="shared" si="41"/>
        <v>9.4039409894165107E-2</v>
      </c>
      <c r="V200" s="304">
        <f t="shared" si="41"/>
        <v>9.366592523233512E-2</v>
      </c>
      <c r="W200" s="304">
        <f t="shared" si="41"/>
        <v>9.4445148185908809E-2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0.25386046507613585</v>
      </c>
      <c r="C201" s="304">
        <f t="shared" si="42"/>
        <v>0.26203849801467916</v>
      </c>
      <c r="D201" s="304">
        <f t="shared" si="42"/>
        <v>0.28532970831792048</v>
      </c>
      <c r="E201" s="304">
        <f t="shared" si="42"/>
        <v>0.28898861929363912</v>
      </c>
      <c r="F201" s="304">
        <f t="shared" si="42"/>
        <v>0.26110016774537753</v>
      </c>
      <c r="G201" s="304">
        <f t="shared" si="42"/>
        <v>0.30446752720081471</v>
      </c>
      <c r="H201" s="304">
        <f t="shared" si="42"/>
        <v>0.28284351865460633</v>
      </c>
      <c r="I201" s="304">
        <f t="shared" si="42"/>
        <v>0.28513280823321407</v>
      </c>
      <c r="J201" s="304">
        <f t="shared" si="42"/>
        <v>0.25165340708769929</v>
      </c>
      <c r="K201" s="304">
        <f t="shared" si="42"/>
        <v>0.2793229880256759</v>
      </c>
      <c r="L201" s="304">
        <f t="shared" si="42"/>
        <v>0.30513983020201596</v>
      </c>
      <c r="M201" s="304">
        <f t="shared" si="42"/>
        <v>0.28394265104441402</v>
      </c>
      <c r="N201" s="304">
        <f t="shared" si="42"/>
        <v>0.27439002490691022</v>
      </c>
      <c r="O201" s="304">
        <f t="shared" si="42"/>
        <v>0.27354114037923788</v>
      </c>
      <c r="P201" s="304">
        <f t="shared" si="42"/>
        <v>0.33089937503864647</v>
      </c>
      <c r="Q201" s="304">
        <f t="shared" si="42"/>
        <v>0.23884850792056972</v>
      </c>
      <c r="R201" s="304">
        <f t="shared" si="42"/>
        <v>0.22158382528654441</v>
      </c>
      <c r="S201" s="304">
        <f t="shared" si="42"/>
        <v>0.25628729847003545</v>
      </c>
      <c r="T201" s="304">
        <f t="shared" si="42"/>
        <v>0.26608532329877399</v>
      </c>
      <c r="U201" s="304">
        <f t="shared" si="42"/>
        <v>0.24814049738439459</v>
      </c>
      <c r="V201" s="304">
        <f t="shared" si="42"/>
        <v>0.25113356975979323</v>
      </c>
      <c r="W201" s="304">
        <f t="shared" si="42"/>
        <v>0.2448945397288026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</v>
      </c>
      <c r="C204" s="234">
        <f t="shared" si="44"/>
        <v>0</v>
      </c>
      <c r="D204" s="234">
        <f t="shared" si="44"/>
        <v>0</v>
      </c>
      <c r="E204" s="234">
        <f t="shared" si="44"/>
        <v>0</v>
      </c>
      <c r="F204" s="234">
        <f t="shared" si="44"/>
        <v>0</v>
      </c>
      <c r="G204" s="234">
        <f t="shared" si="44"/>
        <v>0</v>
      </c>
      <c r="H204" s="234">
        <f t="shared" si="44"/>
        <v>0</v>
      </c>
      <c r="I204" s="234">
        <f t="shared" si="44"/>
        <v>0</v>
      </c>
      <c r="J204" s="234">
        <f t="shared" si="44"/>
        <v>0</v>
      </c>
      <c r="K204" s="234">
        <f t="shared" si="44"/>
        <v>0</v>
      </c>
      <c r="L204" s="234">
        <f t="shared" si="44"/>
        <v>0</v>
      </c>
      <c r="M204" s="234">
        <f t="shared" si="44"/>
        <v>0</v>
      </c>
      <c r="N204" s="234">
        <f t="shared" si="44"/>
        <v>0</v>
      </c>
      <c r="O204" s="234">
        <f t="shared" si="44"/>
        <v>0</v>
      </c>
      <c r="P204" s="234">
        <f t="shared" si="44"/>
        <v>0.99999999999999989</v>
      </c>
      <c r="Q204" s="234">
        <f t="shared" si="44"/>
        <v>1</v>
      </c>
      <c r="R204" s="234">
        <f t="shared" si="44"/>
        <v>1</v>
      </c>
      <c r="S204" s="234">
        <f t="shared" si="44"/>
        <v>0.99999999999999978</v>
      </c>
      <c r="T204" s="234">
        <f t="shared" si="44"/>
        <v>1</v>
      </c>
      <c r="U204" s="234">
        <f t="shared" si="44"/>
        <v>1</v>
      </c>
      <c r="V204" s="234">
        <f t="shared" si="44"/>
        <v>1.0000000000000002</v>
      </c>
      <c r="W204" s="234">
        <f t="shared" si="44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0</v>
      </c>
      <c r="C209" s="302">
        <f t="shared" si="49"/>
        <v>0</v>
      </c>
      <c r="D209" s="302">
        <f t="shared" si="49"/>
        <v>0</v>
      </c>
      <c r="E209" s="302">
        <f t="shared" si="49"/>
        <v>0</v>
      </c>
      <c r="F209" s="302">
        <f t="shared" si="49"/>
        <v>0</v>
      </c>
      <c r="G209" s="302">
        <f t="shared" si="49"/>
        <v>0</v>
      </c>
      <c r="H209" s="302">
        <f t="shared" si="49"/>
        <v>0</v>
      </c>
      <c r="I209" s="302">
        <f t="shared" si="49"/>
        <v>0</v>
      </c>
      <c r="J209" s="302">
        <f t="shared" si="49"/>
        <v>0</v>
      </c>
      <c r="K209" s="302">
        <f t="shared" si="49"/>
        <v>0</v>
      </c>
      <c r="L209" s="302">
        <f t="shared" si="49"/>
        <v>0</v>
      </c>
      <c r="M209" s="302">
        <f t="shared" si="49"/>
        <v>0</v>
      </c>
      <c r="N209" s="302">
        <f t="shared" si="49"/>
        <v>0</v>
      </c>
      <c r="O209" s="302">
        <f t="shared" si="49"/>
        <v>0</v>
      </c>
      <c r="P209" s="302">
        <f t="shared" si="49"/>
        <v>1.1380607207172387E-3</v>
      </c>
      <c r="Q209" s="302">
        <f t="shared" si="49"/>
        <v>2.2415124876480402E-3</v>
      </c>
      <c r="R209" s="302">
        <f t="shared" si="49"/>
        <v>2.2952810900861648E-3</v>
      </c>
      <c r="S209" s="302">
        <f t="shared" si="49"/>
        <v>2.4341276857567226E-3</v>
      </c>
      <c r="T209" s="302">
        <f t="shared" si="49"/>
        <v>2.4282568263093475E-3</v>
      </c>
      <c r="U209" s="302">
        <f t="shared" si="49"/>
        <v>2.4667532502611359E-3</v>
      </c>
      <c r="V209" s="302">
        <f t="shared" si="49"/>
        <v>2.4545138241751177E-3</v>
      </c>
      <c r="W209" s="302">
        <f t="shared" si="49"/>
        <v>2.4744973157348003E-3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</v>
      </c>
      <c r="C210" s="303">
        <f t="shared" si="50"/>
        <v>0</v>
      </c>
      <c r="D210" s="303">
        <f t="shared" si="50"/>
        <v>0</v>
      </c>
      <c r="E210" s="303">
        <f t="shared" si="50"/>
        <v>0</v>
      </c>
      <c r="F210" s="303">
        <f t="shared" si="50"/>
        <v>0</v>
      </c>
      <c r="G210" s="303">
        <f t="shared" si="50"/>
        <v>0</v>
      </c>
      <c r="H210" s="303">
        <f t="shared" si="50"/>
        <v>0</v>
      </c>
      <c r="I210" s="303">
        <f t="shared" si="50"/>
        <v>0</v>
      </c>
      <c r="J210" s="303">
        <f t="shared" si="50"/>
        <v>0</v>
      </c>
      <c r="K210" s="303">
        <f t="shared" si="50"/>
        <v>0</v>
      </c>
      <c r="L210" s="303">
        <f t="shared" si="50"/>
        <v>0</v>
      </c>
      <c r="M210" s="303">
        <f t="shared" si="50"/>
        <v>0</v>
      </c>
      <c r="N210" s="303">
        <f t="shared" si="50"/>
        <v>0</v>
      </c>
      <c r="O210" s="303">
        <f t="shared" si="50"/>
        <v>0</v>
      </c>
      <c r="P210" s="303">
        <f t="shared" si="50"/>
        <v>0.51534482467784182</v>
      </c>
      <c r="Q210" s="303">
        <f t="shared" si="50"/>
        <v>0.55289702202269619</v>
      </c>
      <c r="R210" s="303">
        <f t="shared" si="50"/>
        <v>0.55957060982150308</v>
      </c>
      <c r="S210" s="303">
        <f t="shared" si="50"/>
        <v>0.54585151172915547</v>
      </c>
      <c r="T210" s="303">
        <f t="shared" si="50"/>
        <v>0.54190190557446105</v>
      </c>
      <c r="U210" s="303">
        <f t="shared" si="50"/>
        <v>0.5490815262475075</v>
      </c>
      <c r="V210" s="303">
        <f t="shared" si="50"/>
        <v>0.54789876146097483</v>
      </c>
      <c r="W210" s="303">
        <f t="shared" si="50"/>
        <v>0.55036292582699975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</v>
      </c>
      <c r="C211" s="304">
        <f t="shared" si="51"/>
        <v>0</v>
      </c>
      <c r="D211" s="304">
        <f t="shared" si="51"/>
        <v>0</v>
      </c>
      <c r="E211" s="304">
        <f t="shared" si="51"/>
        <v>0</v>
      </c>
      <c r="F211" s="304">
        <f t="shared" si="51"/>
        <v>0</v>
      </c>
      <c r="G211" s="304">
        <f t="shared" si="51"/>
        <v>0</v>
      </c>
      <c r="H211" s="304">
        <f t="shared" si="51"/>
        <v>0</v>
      </c>
      <c r="I211" s="304">
        <f t="shared" si="51"/>
        <v>0</v>
      </c>
      <c r="J211" s="304">
        <f t="shared" si="51"/>
        <v>0</v>
      </c>
      <c r="K211" s="304">
        <f t="shared" si="51"/>
        <v>0</v>
      </c>
      <c r="L211" s="304">
        <f t="shared" si="51"/>
        <v>0</v>
      </c>
      <c r="M211" s="304">
        <f t="shared" si="51"/>
        <v>0</v>
      </c>
      <c r="N211" s="304">
        <f t="shared" si="51"/>
        <v>0</v>
      </c>
      <c r="O211" s="304">
        <f t="shared" si="51"/>
        <v>0</v>
      </c>
      <c r="P211" s="304">
        <f t="shared" si="51"/>
        <v>0.51534482467784182</v>
      </c>
      <c r="Q211" s="304">
        <f t="shared" si="51"/>
        <v>0.55289702202269619</v>
      </c>
      <c r="R211" s="304">
        <f t="shared" si="51"/>
        <v>0.55957060982150308</v>
      </c>
      <c r="S211" s="304">
        <f t="shared" si="51"/>
        <v>0.54585151172915547</v>
      </c>
      <c r="T211" s="304">
        <f t="shared" si="51"/>
        <v>0.54190190557446105</v>
      </c>
      <c r="U211" s="304">
        <f t="shared" si="51"/>
        <v>0.5490815262475075</v>
      </c>
      <c r="V211" s="304">
        <f t="shared" si="51"/>
        <v>0.54789876146097483</v>
      </c>
      <c r="W211" s="304">
        <f t="shared" si="51"/>
        <v>0.55036292582699975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</v>
      </c>
      <c r="C213" s="303">
        <f t="shared" si="53"/>
        <v>0</v>
      </c>
      <c r="D213" s="303">
        <f t="shared" si="53"/>
        <v>0</v>
      </c>
      <c r="E213" s="303">
        <f t="shared" si="53"/>
        <v>0</v>
      </c>
      <c r="F213" s="303">
        <f t="shared" si="53"/>
        <v>0</v>
      </c>
      <c r="G213" s="303">
        <f t="shared" si="53"/>
        <v>0</v>
      </c>
      <c r="H213" s="303">
        <f t="shared" si="53"/>
        <v>0</v>
      </c>
      <c r="I213" s="303">
        <f t="shared" si="53"/>
        <v>0</v>
      </c>
      <c r="J213" s="303">
        <f t="shared" si="53"/>
        <v>0</v>
      </c>
      <c r="K213" s="303">
        <f t="shared" si="53"/>
        <v>0</v>
      </c>
      <c r="L213" s="303">
        <f t="shared" si="53"/>
        <v>0</v>
      </c>
      <c r="M213" s="303">
        <f t="shared" si="53"/>
        <v>0</v>
      </c>
      <c r="N213" s="303">
        <f t="shared" si="53"/>
        <v>0</v>
      </c>
      <c r="O213" s="303">
        <f t="shared" si="53"/>
        <v>0</v>
      </c>
      <c r="P213" s="303">
        <f t="shared" si="53"/>
        <v>0.26407031548186155</v>
      </c>
      <c r="Q213" s="303">
        <f t="shared" si="53"/>
        <v>0.28331261718944534</v>
      </c>
      <c r="R213" s="303">
        <f t="shared" si="53"/>
        <v>0.28673226234941845</v>
      </c>
      <c r="S213" s="303">
        <f t="shared" si="53"/>
        <v>0.2797023934385634</v>
      </c>
      <c r="T213" s="303">
        <f t="shared" si="53"/>
        <v>0.27767855678909042</v>
      </c>
      <c r="U213" s="303">
        <f t="shared" si="53"/>
        <v>0.28135750068332022</v>
      </c>
      <c r="V213" s="303">
        <f t="shared" si="53"/>
        <v>0.28075143450129181</v>
      </c>
      <c r="W213" s="303">
        <f t="shared" si="53"/>
        <v>0.28201410879309669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</v>
      </c>
      <c r="C214" s="304">
        <f t="shared" si="54"/>
        <v>0</v>
      </c>
      <c r="D214" s="304">
        <f t="shared" si="54"/>
        <v>0</v>
      </c>
      <c r="E214" s="304">
        <f t="shared" si="54"/>
        <v>0</v>
      </c>
      <c r="F214" s="304">
        <f t="shared" si="54"/>
        <v>0</v>
      </c>
      <c r="G214" s="304">
        <f t="shared" si="54"/>
        <v>0</v>
      </c>
      <c r="H214" s="304">
        <f t="shared" si="54"/>
        <v>0</v>
      </c>
      <c r="I214" s="304">
        <f t="shared" si="54"/>
        <v>0</v>
      </c>
      <c r="J214" s="304">
        <f t="shared" si="54"/>
        <v>0</v>
      </c>
      <c r="K214" s="304">
        <f t="shared" si="54"/>
        <v>0</v>
      </c>
      <c r="L214" s="304">
        <f t="shared" si="54"/>
        <v>0</v>
      </c>
      <c r="M214" s="304">
        <f t="shared" si="54"/>
        <v>0</v>
      </c>
      <c r="N214" s="304">
        <f t="shared" si="54"/>
        <v>0</v>
      </c>
      <c r="O214" s="304">
        <f t="shared" si="54"/>
        <v>0</v>
      </c>
      <c r="P214" s="304">
        <f t="shared" si="54"/>
        <v>0.26407031548186155</v>
      </c>
      <c r="Q214" s="304">
        <f t="shared" si="54"/>
        <v>0.28331261718944534</v>
      </c>
      <c r="R214" s="304">
        <f t="shared" si="54"/>
        <v>0.28673226234941845</v>
      </c>
      <c r="S214" s="304">
        <f t="shared" si="54"/>
        <v>0.2797023934385634</v>
      </c>
      <c r="T214" s="304">
        <f t="shared" si="54"/>
        <v>0.27767855678909042</v>
      </c>
      <c r="U214" s="304">
        <f t="shared" si="54"/>
        <v>0.28135750068332022</v>
      </c>
      <c r="V214" s="304">
        <f t="shared" si="54"/>
        <v>0.28075143450129181</v>
      </c>
      <c r="W214" s="304">
        <f t="shared" si="54"/>
        <v>0.28201410879309669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</v>
      </c>
      <c r="C216" s="303">
        <f t="shared" si="56"/>
        <v>0</v>
      </c>
      <c r="D216" s="303">
        <f t="shared" si="56"/>
        <v>0</v>
      </c>
      <c r="E216" s="303">
        <f t="shared" si="56"/>
        <v>0</v>
      </c>
      <c r="F216" s="303">
        <f t="shared" si="56"/>
        <v>0</v>
      </c>
      <c r="G216" s="303">
        <f t="shared" si="56"/>
        <v>0</v>
      </c>
      <c r="H216" s="303">
        <f t="shared" si="56"/>
        <v>0</v>
      </c>
      <c r="I216" s="303">
        <f t="shared" si="56"/>
        <v>0</v>
      </c>
      <c r="J216" s="303">
        <f t="shared" si="56"/>
        <v>0</v>
      </c>
      <c r="K216" s="303">
        <f t="shared" si="56"/>
        <v>0</v>
      </c>
      <c r="L216" s="303">
        <f t="shared" si="56"/>
        <v>0</v>
      </c>
      <c r="M216" s="303">
        <f t="shared" si="56"/>
        <v>0</v>
      </c>
      <c r="N216" s="303">
        <f t="shared" si="56"/>
        <v>0</v>
      </c>
      <c r="O216" s="303">
        <f t="shared" si="56"/>
        <v>0</v>
      </c>
      <c r="P216" s="303">
        <f t="shared" si="56"/>
        <v>0.21944679911957929</v>
      </c>
      <c r="Q216" s="303">
        <f t="shared" si="56"/>
        <v>0.16154884830021046</v>
      </c>
      <c r="R216" s="303">
        <f t="shared" si="56"/>
        <v>0.15140184673899243</v>
      </c>
      <c r="S216" s="303">
        <f t="shared" si="56"/>
        <v>0.17201196714652425</v>
      </c>
      <c r="T216" s="303">
        <f t="shared" si="56"/>
        <v>0.17799128081013918</v>
      </c>
      <c r="U216" s="303">
        <f t="shared" si="56"/>
        <v>0.1670942198189112</v>
      </c>
      <c r="V216" s="303">
        <f t="shared" si="56"/>
        <v>0.16889529021355831</v>
      </c>
      <c r="W216" s="303">
        <f t="shared" si="56"/>
        <v>0.16514846806416891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0</v>
      </c>
      <c r="C217" s="304">
        <f t="shared" si="57"/>
        <v>0</v>
      </c>
      <c r="D217" s="304">
        <f t="shared" si="57"/>
        <v>0</v>
      </c>
      <c r="E217" s="304">
        <f t="shared" si="57"/>
        <v>0</v>
      </c>
      <c r="F217" s="304">
        <f t="shared" si="57"/>
        <v>0</v>
      </c>
      <c r="G217" s="304">
        <f t="shared" si="57"/>
        <v>0</v>
      </c>
      <c r="H217" s="304">
        <f t="shared" si="57"/>
        <v>0</v>
      </c>
      <c r="I217" s="304">
        <f t="shared" si="57"/>
        <v>0</v>
      </c>
      <c r="J217" s="304">
        <f t="shared" si="57"/>
        <v>0</v>
      </c>
      <c r="K217" s="304">
        <f t="shared" si="57"/>
        <v>0</v>
      </c>
      <c r="L217" s="304">
        <f t="shared" si="57"/>
        <v>0</v>
      </c>
      <c r="M217" s="304">
        <f t="shared" si="57"/>
        <v>0</v>
      </c>
      <c r="N217" s="304">
        <f t="shared" si="57"/>
        <v>0</v>
      </c>
      <c r="O217" s="304">
        <f t="shared" si="57"/>
        <v>0</v>
      </c>
      <c r="P217" s="304">
        <f t="shared" si="57"/>
        <v>3.0559280761658092E-2</v>
      </c>
      <c r="Q217" s="304">
        <f t="shared" si="57"/>
        <v>3.2786077436284568E-2</v>
      </c>
      <c r="R217" s="304">
        <f t="shared" si="57"/>
        <v>3.3181812550843667E-2</v>
      </c>
      <c r="S217" s="304">
        <f t="shared" si="57"/>
        <v>3.2368287799405919E-2</v>
      </c>
      <c r="T217" s="304">
        <f t="shared" si="57"/>
        <v>3.2134081268944036E-2</v>
      </c>
      <c r="U217" s="304">
        <f t="shared" si="57"/>
        <v>3.2559823477662238E-2</v>
      </c>
      <c r="V217" s="304">
        <f t="shared" si="57"/>
        <v>3.2489687057432798E-2</v>
      </c>
      <c r="W217" s="304">
        <f t="shared" si="57"/>
        <v>3.2635808813387776E-2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</v>
      </c>
      <c r="C218" s="304">
        <f t="shared" si="58"/>
        <v>0</v>
      </c>
      <c r="D218" s="304">
        <f t="shared" si="58"/>
        <v>0</v>
      </c>
      <c r="E218" s="304">
        <f t="shared" si="58"/>
        <v>0</v>
      </c>
      <c r="F218" s="304">
        <f t="shared" si="58"/>
        <v>0</v>
      </c>
      <c r="G218" s="304">
        <f t="shared" si="58"/>
        <v>0</v>
      </c>
      <c r="H218" s="304">
        <f t="shared" si="58"/>
        <v>0</v>
      </c>
      <c r="I218" s="304">
        <f t="shared" si="58"/>
        <v>0</v>
      </c>
      <c r="J218" s="304">
        <f t="shared" si="58"/>
        <v>0</v>
      </c>
      <c r="K218" s="304">
        <f t="shared" si="58"/>
        <v>0</v>
      </c>
      <c r="L218" s="304">
        <f t="shared" si="58"/>
        <v>0</v>
      </c>
      <c r="M218" s="304">
        <f t="shared" si="58"/>
        <v>0</v>
      </c>
      <c r="N218" s="304">
        <f t="shared" si="58"/>
        <v>0</v>
      </c>
      <c r="O218" s="304">
        <f t="shared" si="58"/>
        <v>0</v>
      </c>
      <c r="P218" s="304">
        <f t="shared" si="58"/>
        <v>0.1888875183579212</v>
      </c>
      <c r="Q218" s="304">
        <f t="shared" si="58"/>
        <v>0.1287627708639259</v>
      </c>
      <c r="R218" s="304">
        <f t="shared" si="58"/>
        <v>0.11822003418814876</v>
      </c>
      <c r="S218" s="304">
        <f t="shared" si="58"/>
        <v>0.13964367934711833</v>
      </c>
      <c r="T218" s="304">
        <f t="shared" si="58"/>
        <v>0.14585719954119514</v>
      </c>
      <c r="U218" s="304">
        <f t="shared" si="58"/>
        <v>0.13453439634124897</v>
      </c>
      <c r="V218" s="304">
        <f t="shared" si="58"/>
        <v>0.13640560315612552</v>
      </c>
      <c r="W218" s="304">
        <f t="shared" si="58"/>
        <v>0.13251265925078115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</v>
      </c>
      <c r="C220" s="312">
        <f t="shared" si="60"/>
        <v>0</v>
      </c>
      <c r="D220" s="312">
        <f t="shared" si="60"/>
        <v>0</v>
      </c>
      <c r="E220" s="312">
        <f t="shared" si="60"/>
        <v>0</v>
      </c>
      <c r="F220" s="312">
        <f t="shared" si="60"/>
        <v>0</v>
      </c>
      <c r="G220" s="312">
        <f t="shared" si="60"/>
        <v>0</v>
      </c>
      <c r="H220" s="312">
        <f t="shared" si="60"/>
        <v>0</v>
      </c>
      <c r="I220" s="312">
        <f t="shared" si="60"/>
        <v>0</v>
      </c>
      <c r="J220" s="312">
        <f t="shared" si="60"/>
        <v>0</v>
      </c>
      <c r="K220" s="312">
        <f t="shared" si="60"/>
        <v>0</v>
      </c>
      <c r="L220" s="312">
        <f t="shared" si="60"/>
        <v>0</v>
      </c>
      <c r="M220" s="312">
        <f t="shared" si="60"/>
        <v>0</v>
      </c>
      <c r="N220" s="312">
        <f t="shared" si="60"/>
        <v>0</v>
      </c>
      <c r="O220" s="312">
        <f t="shared" si="60"/>
        <v>0</v>
      </c>
      <c r="P220" s="312">
        <f t="shared" si="60"/>
        <v>0</v>
      </c>
      <c r="Q220" s="312">
        <f t="shared" si="60"/>
        <v>0</v>
      </c>
      <c r="R220" s="312">
        <f t="shared" si="60"/>
        <v>0</v>
      </c>
      <c r="S220" s="312">
        <f t="shared" si="60"/>
        <v>0</v>
      </c>
      <c r="T220" s="312">
        <f t="shared" si="60"/>
        <v>0</v>
      </c>
      <c r="U220" s="312">
        <f t="shared" si="60"/>
        <v>0</v>
      </c>
      <c r="V220" s="312">
        <f t="shared" si="60"/>
        <v>0</v>
      </c>
      <c r="W220" s="312">
        <f t="shared" si="60"/>
        <v>0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1.4823327875368539</v>
      </c>
      <c r="C243" s="274">
        <f>IF(C$72=0,0,C$72/NFM_fec!C$72)</f>
        <v>1.4741882186682043</v>
      </c>
      <c r="D243" s="274">
        <f>IF(D$72=0,0,D$72/NFM_fec!D$72)</f>
        <v>1.3840002141274859</v>
      </c>
      <c r="E243" s="274">
        <f>IF(E$72=0,0,E$72/NFM_fec!E$72)</f>
        <v>1.3608103540103018</v>
      </c>
      <c r="F243" s="274">
        <f>IF(F$72=0,0,F$72/NFM_fec!F$72)</f>
        <v>1.5965945637695447</v>
      </c>
      <c r="G243" s="274">
        <f>IF(G$72=0,0,G$72/NFM_fec!G$72)</f>
        <v>1.3854363776599483</v>
      </c>
      <c r="H243" s="274">
        <f>IF(H$72=0,0,H$72/NFM_fec!H$72)</f>
        <v>1.392778488683843</v>
      </c>
      <c r="I243" s="274">
        <f>IF(I$72=0,0,I$72/NFM_fec!I$72)</f>
        <v>1.3525701915956958</v>
      </c>
      <c r="J243" s="274">
        <f>IF(J$72=0,0,J$72/NFM_fec!J$72)</f>
        <v>1.5770360626573459</v>
      </c>
      <c r="K243" s="274">
        <f>IF(K$72=0,0,K$72/NFM_fec!K$72)</f>
        <v>1.3492041295355675</v>
      </c>
      <c r="L243" s="274">
        <f>IF(L$72=0,0,L$72/NFM_fec!L$72)</f>
        <v>1.1905958562170236</v>
      </c>
      <c r="M243" s="274">
        <f>IF(M$72=0,0,M$72/NFM_fec!M$72)</f>
        <v>1.2814386689411275</v>
      </c>
      <c r="N243" s="274">
        <f>IF(N$72=0,0,N$72/NFM_fec!N$72)</f>
        <v>1.3230493130621765</v>
      </c>
      <c r="O243" s="274">
        <f>IF(O$72=0,0,O$72/NFM_fec!O$72)</f>
        <v>1.3372573215351349</v>
      </c>
      <c r="P243" s="274">
        <f>IF(P$72=0,0,P$72/NFM_fec!P$72)</f>
        <v>1.4279971070533974</v>
      </c>
      <c r="Q243" s="274">
        <f>IF(Q$72=0,0,Q$72/NFM_fec!Q$72)</f>
        <v>1.5293450060650413</v>
      </c>
      <c r="R243" s="274">
        <f>IF(R$72=0,0,R$72/NFM_fec!R$72)</f>
        <v>1.6055359980769788</v>
      </c>
      <c r="S243" s="274">
        <f>IF(S$72=0,0,S$72/NFM_fec!S$72)</f>
        <v>1.2986460634905188</v>
      </c>
      <c r="T243" s="274">
        <f>IF(T$72=0,0,T$72/NFM_fec!T$72)</f>
        <v>1.3813059875888569</v>
      </c>
      <c r="U243" s="274">
        <f>IF(U$72=0,0,U$72/NFM_fec!U$72)</f>
        <v>1.3611367411233981</v>
      </c>
      <c r="V243" s="274">
        <f>IF(V$72=0,0,V$72/NFM_fec!V$72)</f>
        <v>1.344206030212272</v>
      </c>
      <c r="W243" s="274">
        <f>IF(W$72=0,0,W$72/NFM_fec!W$72)</f>
        <v>1.4049414163987755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1.1916583311442668</v>
      </c>
      <c r="C248" s="277">
        <f>IF(C$77=0,0,C$77/NFM_fec!C$77)</f>
        <v>1.0746889206628636</v>
      </c>
      <c r="D248" s="277">
        <f>IF(D$77=0,0,D$77/NFM_fec!D$77)</f>
        <v>0.97860955566091934</v>
      </c>
      <c r="E248" s="277">
        <f>IF(E$77=0,0,E$77/NFM_fec!E$77)</f>
        <v>0.91129254543115368</v>
      </c>
      <c r="F248" s="277">
        <f>IF(F$77=0,0,F$77/NFM_fec!F$77)</f>
        <v>0.99063387658423252</v>
      </c>
      <c r="G248" s="277">
        <f>IF(G$77=0,0,G$77/NFM_fec!G$77)</f>
        <v>0.18859433364924255</v>
      </c>
      <c r="H248" s="277">
        <f>IF(H$77=0,0,H$77/NFM_fec!H$77)</f>
        <v>0.34639692088137836</v>
      </c>
      <c r="I248" s="277">
        <f>IF(I$77=0,0,I$77/NFM_fec!I$77)</f>
        <v>0.29244175641004738</v>
      </c>
      <c r="J248" s="277">
        <f>IF(J$77=0,0,J$77/NFM_fec!J$77)</f>
        <v>0.55145497088654472</v>
      </c>
      <c r="K248" s="277">
        <f>IF(K$77=0,0,K$77/NFM_fec!K$77)</f>
        <v>0.26587248150715154</v>
      </c>
      <c r="L248" s="277">
        <f>IF(L$77=0,0,L$77/NFM_fec!L$77)</f>
        <v>0.12094555414185551</v>
      </c>
      <c r="M248" s="277">
        <f>IF(M$77=0,0,M$77/NFM_fec!M$77)</f>
        <v>0.24772389859894001</v>
      </c>
      <c r="N248" s="277">
        <f>IF(N$77=0,0,N$77/NFM_fec!N$77)</f>
        <v>0.42766727106804775</v>
      </c>
      <c r="O248" s="277">
        <f>IF(O$77=0,0,O$77/NFM_fec!O$77)</f>
        <v>0.45096122917418324</v>
      </c>
      <c r="P248" s="277">
        <f>IF(P$77=0,0,P$77/NFM_fec!P$77)</f>
        <v>0.55131528527634899</v>
      </c>
      <c r="Q248" s="277">
        <f>IF(Q$77=0,0,Q$77/NFM_fec!Q$77)</f>
        <v>1.2093280192987128</v>
      </c>
      <c r="R248" s="277">
        <f>IF(R$77=0,0,R$77/NFM_fec!R$77)</f>
        <v>1.3232026262635848</v>
      </c>
      <c r="S248" s="277">
        <f>IF(S$77=0,0,S$77/NFM_fec!S$77)</f>
        <v>1.1065226597003468</v>
      </c>
      <c r="T248" s="277">
        <f>IF(T$77=0,0,T$77/NFM_fec!T$77)</f>
        <v>1.1738194378179594</v>
      </c>
      <c r="U248" s="277">
        <f>IF(U$77=0,0,U$77/NFM_fec!U$77)</f>
        <v>1.1818402954333089</v>
      </c>
      <c r="V248" s="277">
        <f>IF(V$77=0,0,V$77/NFM_fec!V$77)</f>
        <v>1.1587299988835944</v>
      </c>
      <c r="W248" s="277">
        <f>IF(W$77=0,0,W$77/NFM_fec!W$77)</f>
        <v>1.2252251663516787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1.3343777003191406</v>
      </c>
      <c r="C249" s="278">
        <f>IF(C$83=0,0,C$83/NFM_fec!C$83)</f>
        <v>1.3258806956053011</v>
      </c>
      <c r="D249" s="278">
        <f>IF(D$83=0,0,D$83/NFM_fec!D$83)</f>
        <v>1.2031863618410283</v>
      </c>
      <c r="E249" s="278">
        <f>IF(E$83=0,0,E$83/NFM_fec!E$83)</f>
        <v>1.1602979835360245</v>
      </c>
      <c r="F249" s="278">
        <f>IF(F$83=0,0,F$83/NFM_fec!F$83)</f>
        <v>1.4529474000765685</v>
      </c>
      <c r="G249" s="278">
        <f>IF(G$83=0,0,G$83/NFM_fec!G$83)</f>
        <v>1.2437409289579695</v>
      </c>
      <c r="H249" s="278">
        <f>IF(H$83=0,0,H$83/NFM_fec!H$83)</f>
        <v>1.2568575138783165</v>
      </c>
      <c r="I249" s="278">
        <f>IF(I$83=0,0,I$83/NFM_fec!I$83)</f>
        <v>1.2214861961535994</v>
      </c>
      <c r="J249" s="278">
        <f>IF(J$83=0,0,J$83/NFM_fec!J$83)</f>
        <v>1.4833841611825851</v>
      </c>
      <c r="K249" s="278">
        <f>IF(K$83=0,0,K$83/NFM_fec!K$83)</f>
        <v>1.2183109986217504</v>
      </c>
      <c r="L249" s="278">
        <f>IF(L$83=0,0,L$83/NFM_fec!L$83)</f>
        <v>1.0223117796396766</v>
      </c>
      <c r="M249" s="278">
        <f>IF(M$83=0,0,M$83/NFM_fec!M$83)</f>
        <v>1.1265084520372686</v>
      </c>
      <c r="N249" s="278">
        <f>IF(N$83=0,0,N$83/NFM_fec!N$83)</f>
        <v>1.157152941069107</v>
      </c>
      <c r="O249" s="278">
        <f>IF(O$83=0,0,O$83/NFM_fec!O$83)</f>
        <v>1.1709742798443861</v>
      </c>
      <c r="P249" s="278">
        <f>IF(P$83=0,0,P$83/NFM_fec!P$83)</f>
        <v>1.1940430328377925</v>
      </c>
      <c r="Q249" s="278">
        <f>IF(Q$83=0,0,Q$83/NFM_fec!Q$83)</f>
        <v>1.4059456623507782</v>
      </c>
      <c r="R249" s="278">
        <f>IF(R$83=0,0,R$83/NFM_fec!R$83)</f>
        <v>1.5174561476875279</v>
      </c>
      <c r="S249" s="278">
        <f>IF(S$83=0,0,S$83/NFM_fec!S$83)</f>
        <v>1.1637565053127199</v>
      </c>
      <c r="T249" s="278">
        <f>IF(T$83=0,0,T$83/NFM_fec!T$83)</f>
        <v>1.2280244459929996</v>
      </c>
      <c r="U249" s="278">
        <f>IF(U$83=0,0,U$83/NFM_fec!U$83)</f>
        <v>1.2332819691864085</v>
      </c>
      <c r="V249" s="278">
        <f>IF(V$83=0,0,V$83/NFM_fec!V$83)</f>
        <v>1.2127721469783586</v>
      </c>
      <c r="W249" s="278">
        <f>IF(W$83=0,0,W$83/NFM_fec!W$83)</f>
        <v>1.2774548945696964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1.3343777003191397</v>
      </c>
      <c r="C250" s="278">
        <f>IF(C$90=0,0,C$90/NFM_fec!C$90)</f>
        <v>1.3258806956053002</v>
      </c>
      <c r="D250" s="278">
        <f>IF(D$90=0,0,D$90/NFM_fec!D$90)</f>
        <v>1.2031863618410288</v>
      </c>
      <c r="E250" s="278">
        <f>IF(E$90=0,0,E$90/NFM_fec!E$90)</f>
        <v>1.1602979835360243</v>
      </c>
      <c r="F250" s="278">
        <f>IF(F$90=0,0,F$90/NFM_fec!F$90)</f>
        <v>1.4529474000765681</v>
      </c>
      <c r="G250" s="278">
        <f>IF(G$90=0,0,G$90/NFM_fec!G$90)</f>
        <v>1.2437409289579697</v>
      </c>
      <c r="H250" s="278">
        <f>IF(H$90=0,0,H$90/NFM_fec!H$90)</f>
        <v>1.2568575138783162</v>
      </c>
      <c r="I250" s="278">
        <f>IF(I$90=0,0,I$90/NFM_fec!I$90)</f>
        <v>1.2214861961535994</v>
      </c>
      <c r="J250" s="278">
        <f>IF(J$90=0,0,J$90/NFM_fec!J$90)</f>
        <v>1.4833841611825844</v>
      </c>
      <c r="K250" s="278">
        <f>IF(K$90=0,0,K$90/NFM_fec!K$90)</f>
        <v>1.2183109986217506</v>
      </c>
      <c r="L250" s="278">
        <f>IF(L$90=0,0,L$90/NFM_fec!L$90)</f>
        <v>1.0223117796396768</v>
      </c>
      <c r="M250" s="278">
        <f>IF(M$90=0,0,M$90/NFM_fec!M$90)</f>
        <v>1.1265084520372683</v>
      </c>
      <c r="N250" s="278">
        <f>IF(N$90=0,0,N$90/NFM_fec!N$90)</f>
        <v>1.1571529410691068</v>
      </c>
      <c r="O250" s="278">
        <f>IF(O$90=0,0,O$90/NFM_fec!O$90)</f>
        <v>1.1709742798443858</v>
      </c>
      <c r="P250" s="278">
        <f>IF(P$90=0,0,P$90/NFM_fec!P$90)</f>
        <v>1.1940430328377927</v>
      </c>
      <c r="Q250" s="278">
        <f>IF(Q$90=0,0,Q$90/NFM_fec!Q$90)</f>
        <v>1.4059456623507782</v>
      </c>
      <c r="R250" s="278">
        <f>IF(R$90=0,0,R$90/NFM_fec!R$90)</f>
        <v>1.5174561476875275</v>
      </c>
      <c r="S250" s="278">
        <f>IF(S$90=0,0,S$90/NFM_fec!S$90)</f>
        <v>1.1637565053127199</v>
      </c>
      <c r="T250" s="278">
        <f>IF(T$90=0,0,T$90/NFM_fec!T$90)</f>
        <v>1.2280244459929999</v>
      </c>
      <c r="U250" s="278">
        <f>IF(U$90=0,0,U$90/NFM_fec!U$90)</f>
        <v>1.2332819691864074</v>
      </c>
      <c r="V250" s="278">
        <f>IF(V$90=0,0,V$90/NFM_fec!V$90)</f>
        <v>1.2127721469783599</v>
      </c>
      <c r="W250" s="278">
        <f>IF(W$90=0,0,W$90/NFM_fec!W$90)</f>
        <v>1.2774548945696973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2.0746953998318216</v>
      </c>
      <c r="C251" s="279">
        <f>IF(C$97=0,0,C$97/NFM_fec!C$97)</f>
        <v>2.0681195032338202</v>
      </c>
      <c r="D251" s="279">
        <f>IF(D$97=0,0,D$97/NFM_fec!D$97)</f>
        <v>2.0706892116524798</v>
      </c>
      <c r="E251" s="279">
        <f>IF(E$97=0,0,E$97/NFM_fec!E$97)</f>
        <v>2.1087669067651893</v>
      </c>
      <c r="F251" s="279">
        <f>IF(F$97=0,0,F$97/NFM_fec!F$97)</f>
        <v>2.1892898404112757</v>
      </c>
      <c r="G251" s="279">
        <f>IF(G$97=0,0,G$97/NFM_fec!G$97)</f>
        <v>1.9572509310870598</v>
      </c>
      <c r="H251" s="279">
        <f>IF(H$97=0,0,H$97/NFM_fec!H$97)</f>
        <v>1.9401884305454951</v>
      </c>
      <c r="I251" s="279">
        <f>IF(I$97=0,0,I$97/NFM_fec!I$97)</f>
        <v>1.8834663956604556</v>
      </c>
      <c r="J251" s="279">
        <f>IF(J$97=0,0,J$97/NFM_fec!J$97)</f>
        <v>2.0150882856083423</v>
      </c>
      <c r="K251" s="279">
        <f>IF(K$97=0,0,K$97/NFM_fec!K$97)</f>
        <v>1.8785564337735701</v>
      </c>
      <c r="L251" s="279">
        <f>IF(L$97=0,0,L$97/NFM_fec!L$97)</f>
        <v>1.8215329573787167</v>
      </c>
      <c r="M251" s="279">
        <f>IF(M$97=0,0,M$97/NFM_fec!M$97)</f>
        <v>1.8799225488263323</v>
      </c>
      <c r="N251" s="279">
        <f>IF(N$97=0,0,N$97/NFM_fec!N$97)</f>
        <v>1.9593804800577599</v>
      </c>
      <c r="O251" s="279">
        <f>IF(O$97=0,0,O$97/NFM_fec!O$97)</f>
        <v>1.9758777826475786</v>
      </c>
      <c r="P251" s="279">
        <f>IF(P$97=0,0,P$97/NFM_fec!P$97)</f>
        <v>2.1599404233695374</v>
      </c>
      <c r="Q251" s="279">
        <f>IF(Q$97=0,0,Q$97/NFM_fec!Q$97)</f>
        <v>2.0462760924534056</v>
      </c>
      <c r="R251" s="279">
        <f>IF(R$97=0,0,R$97/NFM_fec!R$97)</f>
        <v>2.01660147748371</v>
      </c>
      <c r="S251" s="279">
        <f>IF(S$97=0,0,S$97/NFM_fec!S$97)</f>
        <v>1.8283916432562834</v>
      </c>
      <c r="T251" s="279">
        <f>IF(T$97=0,0,T$97/NFM_fec!T$97)</f>
        <v>1.9598881962797177</v>
      </c>
      <c r="U251" s="279">
        <f>IF(U$97=0,0,U$97/NFM_fec!U$97)</f>
        <v>1.8760845602348291</v>
      </c>
      <c r="V251" s="279">
        <f>IF(V$97=0,0,V$97/NFM_fec!V$97)</f>
        <v>1.8686081803787047</v>
      </c>
      <c r="W251" s="279">
        <f>IF(W$97=0,0,W$97/NFM_fec!W$97)</f>
        <v>1.9249582617791894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0</v>
      </c>
      <c r="C253" s="274">
        <f>IF(C$115=0,0,(C$115-C$158)/NFM_fec!C$115)</f>
        <v>0</v>
      </c>
      <c r="D253" s="274">
        <f>IF(D$115=0,0,(D$115-D$158)/NFM_fec!D$115)</f>
        <v>0</v>
      </c>
      <c r="E253" s="274">
        <f>IF(E$115=0,0,(E$115-E$158)/NFM_fec!E$115)</f>
        <v>0</v>
      </c>
      <c r="F253" s="274">
        <f>IF(F$115=0,0,(F$115-F$158)/NFM_fec!F$115)</f>
        <v>0</v>
      </c>
      <c r="G253" s="274">
        <f>IF(G$115=0,0,(G$115-G$158)/NFM_fec!G$115)</f>
        <v>0</v>
      </c>
      <c r="H253" s="274">
        <f>IF(H$115=0,0,(H$115-H$158)/NFM_fec!H$115)</f>
        <v>0</v>
      </c>
      <c r="I253" s="274">
        <f>IF(I$115=0,0,(I$115-I$158)/NFM_fec!I$115)</f>
        <v>0</v>
      </c>
      <c r="J253" s="274">
        <f>IF(J$115=0,0,(J$115-J$158)/NFM_fec!J$115)</f>
        <v>0</v>
      </c>
      <c r="K253" s="274">
        <f>IF(K$115=0,0,(K$115-K$158)/NFM_fec!K$115)</f>
        <v>0</v>
      </c>
      <c r="L253" s="274">
        <f>IF(L$115=0,0,(L$115-L$158)/NFM_fec!L$115)</f>
        <v>0</v>
      </c>
      <c r="M253" s="274">
        <f>IF(M$115=0,0,(M$115-M$158)/NFM_fec!M$115)</f>
        <v>0</v>
      </c>
      <c r="N253" s="274">
        <f>IF(N$115=0,0,(N$115-N$158)/NFM_fec!N$115)</f>
        <v>0</v>
      </c>
      <c r="O253" s="274">
        <f>IF(O$115=0,0,(O$115-O$158)/NFM_fec!O$115)</f>
        <v>0</v>
      </c>
      <c r="P253" s="274">
        <f>IF(P$115=0,0,(P$115-P$158)/NFM_fec!P$115)</f>
        <v>1.3024034065517203</v>
      </c>
      <c r="Q253" s="274">
        <f>IF(Q$115=0,0,(Q$115-Q$158)/NFM_fec!Q$115)</f>
        <v>1.4546729111209185</v>
      </c>
      <c r="R253" s="274">
        <f>IF(R$115=0,0,(R$115-R$158)/NFM_fec!R$115)</f>
        <v>1.5467671956795457</v>
      </c>
      <c r="S253" s="274">
        <f>IF(S$115=0,0,(S$115-S$158)/NFM_fec!S$115)</f>
        <v>1.2209899616419568</v>
      </c>
      <c r="T253" s="274">
        <f>IF(T$115=0,0,(T$115-T$158)/NFM_fec!T$115)</f>
        <v>1.2940955108629806</v>
      </c>
      <c r="U253" s="274">
        <f>IF(U$115=0,0,(U$115-U$158)/NFM_fec!U$115)</f>
        <v>1.2861934934240506</v>
      </c>
      <c r="V253" s="274">
        <f>IF(V$115=0,0,(V$115-V$158)/NFM_fec!V$115)</f>
        <v>1.2677267673800068</v>
      </c>
      <c r="W253" s="274">
        <f>IF(W$115=0,0,(W$115-W$158)/NFM_fec!W$115)</f>
        <v>1.3297073723049451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</v>
      </c>
      <c r="C258" s="277">
        <f>IF(C$120=0,0,C$120/NFM_fec!C$120)</f>
        <v>0</v>
      </c>
      <c r="D258" s="277">
        <f>IF(D$120=0,0,D$120/NFM_fec!D$120)</f>
        <v>0</v>
      </c>
      <c r="E258" s="277">
        <f>IF(E$120=0,0,E$120/NFM_fec!E$120)</f>
        <v>0</v>
      </c>
      <c r="F258" s="277">
        <f>IF(F$120=0,0,F$120/NFM_fec!F$120)</f>
        <v>0</v>
      </c>
      <c r="G258" s="277">
        <f>IF(G$120=0,0,G$120/NFM_fec!G$120)</f>
        <v>0</v>
      </c>
      <c r="H258" s="277">
        <f>IF(H$120=0,0,H$120/NFM_fec!H$120)</f>
        <v>0</v>
      </c>
      <c r="I258" s="277">
        <f>IF(I$120=0,0,I$120/NFM_fec!I$120)</f>
        <v>0</v>
      </c>
      <c r="J258" s="277">
        <f>IF(J$120=0,0,J$120/NFM_fec!J$120)</f>
        <v>0</v>
      </c>
      <c r="K258" s="277">
        <f>IF(K$120=0,0,K$120/NFM_fec!K$120)</f>
        <v>0</v>
      </c>
      <c r="L258" s="277">
        <f>IF(L$120=0,0,L$120/NFM_fec!L$120)</f>
        <v>0</v>
      </c>
      <c r="M258" s="277">
        <f>IF(M$120=0,0,M$120/NFM_fec!M$120)</f>
        <v>0</v>
      </c>
      <c r="N258" s="277">
        <f>IF(N$120=0,0,N$120/NFM_fec!N$120)</f>
        <v>0</v>
      </c>
      <c r="O258" s="277">
        <f>IF(O$120=0,0,O$120/NFM_fec!O$120)</f>
        <v>0</v>
      </c>
      <c r="P258" s="277">
        <f>IF(P$120=0,0,P$120/NFM_fec!P$120)</f>
        <v>0.5513152852763491</v>
      </c>
      <c r="Q258" s="277">
        <f>IF(Q$120=0,0,Q$120/NFM_fec!Q$120)</f>
        <v>1.209328019298713</v>
      </c>
      <c r="R258" s="277">
        <f>IF(R$120=0,0,R$120/NFM_fec!R$120)</f>
        <v>1.3232026262635852</v>
      </c>
      <c r="S258" s="277">
        <f>IF(S$120=0,0,S$120/NFM_fec!S$120)</f>
        <v>1.1065226597003468</v>
      </c>
      <c r="T258" s="277">
        <f>IF(T$120=0,0,T$120/NFM_fec!T$120)</f>
        <v>1.1738194378179596</v>
      </c>
      <c r="U258" s="277">
        <f>IF(U$120=0,0,U$120/NFM_fec!U$120)</f>
        <v>1.1818402954333087</v>
      </c>
      <c r="V258" s="277">
        <f>IF(V$120=0,0,V$120/NFM_fec!V$120)</f>
        <v>1.1587299988835944</v>
      </c>
      <c r="W258" s="277">
        <f>IF(W$120=0,0,W$120/NFM_fec!W$120)</f>
        <v>1.2252251663516784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0</v>
      </c>
      <c r="C259" s="278">
        <f>IF(C$126=0,0,C$126/NFM_fec!C$126)</f>
        <v>0</v>
      </c>
      <c r="D259" s="278">
        <f>IF(D$126=0,0,D$126/NFM_fec!D$126)</f>
        <v>0</v>
      </c>
      <c r="E259" s="278">
        <f>IF(E$126=0,0,E$126/NFM_fec!E$126)</f>
        <v>0</v>
      </c>
      <c r="F259" s="278">
        <f>IF(F$126=0,0,F$126/NFM_fec!F$126)</f>
        <v>0</v>
      </c>
      <c r="G259" s="278">
        <f>IF(G$126=0,0,G$126/NFM_fec!G$126)</f>
        <v>0</v>
      </c>
      <c r="H259" s="278">
        <f>IF(H$126=0,0,H$126/NFM_fec!H$126)</f>
        <v>0</v>
      </c>
      <c r="I259" s="278">
        <f>IF(I$126=0,0,I$126/NFM_fec!I$126)</f>
        <v>0</v>
      </c>
      <c r="J259" s="278">
        <f>IF(J$126=0,0,J$126/NFM_fec!J$126)</f>
        <v>0</v>
      </c>
      <c r="K259" s="278">
        <f>IF(K$126=0,0,K$126/NFM_fec!K$126)</f>
        <v>0</v>
      </c>
      <c r="L259" s="278">
        <f>IF(L$126=0,0,L$126/NFM_fec!L$126)</f>
        <v>0</v>
      </c>
      <c r="M259" s="278">
        <f>IF(M$126=0,0,M$126/NFM_fec!M$126)</f>
        <v>0</v>
      </c>
      <c r="N259" s="278">
        <f>IF(N$126=0,0,N$126/NFM_fec!N$126)</f>
        <v>0</v>
      </c>
      <c r="O259" s="278">
        <f>IF(O$126=0,0,O$126/NFM_fec!O$126)</f>
        <v>0</v>
      </c>
      <c r="P259" s="278">
        <f>IF(P$126=0,0,P$126/NFM_fec!P$126)</f>
        <v>1.1940430328377922</v>
      </c>
      <c r="Q259" s="278">
        <f>IF(Q$126=0,0,Q$126/NFM_fec!Q$126)</f>
        <v>1.4059456623507782</v>
      </c>
      <c r="R259" s="278">
        <f>IF(R$126=0,0,R$126/NFM_fec!R$126)</f>
        <v>1.5174561476875281</v>
      </c>
      <c r="S259" s="278">
        <f>IF(S$126=0,0,S$126/NFM_fec!S$126)</f>
        <v>1.1637565053127195</v>
      </c>
      <c r="T259" s="278">
        <f>IF(T$126=0,0,T$126/NFM_fec!T$126)</f>
        <v>1.2280244459930003</v>
      </c>
      <c r="U259" s="278">
        <f>IF(U$126=0,0,U$126/NFM_fec!U$126)</f>
        <v>1.2332819691864085</v>
      </c>
      <c r="V259" s="278">
        <f>IF(V$126=0,0,V$126/NFM_fec!V$126)</f>
        <v>1.2127721469783597</v>
      </c>
      <c r="W259" s="278">
        <f>IF(W$126=0,0,W$126/NFM_fec!W$126)</f>
        <v>1.2774548945696971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</v>
      </c>
      <c r="C260" s="278">
        <f>IF(C$134=0,0,C$134/NFM_fec!C$134)</f>
        <v>0</v>
      </c>
      <c r="D260" s="278">
        <f>IF(D$134=0,0,D$134/NFM_fec!D$134)</f>
        <v>0</v>
      </c>
      <c r="E260" s="278">
        <f>IF(E$134=0,0,E$134/NFM_fec!E$134)</f>
        <v>0</v>
      </c>
      <c r="F260" s="278">
        <f>IF(F$134=0,0,F$134/NFM_fec!F$134)</f>
        <v>0</v>
      </c>
      <c r="G260" s="278">
        <f>IF(G$134=0,0,G$134/NFM_fec!G$134)</f>
        <v>0</v>
      </c>
      <c r="H260" s="278">
        <f>IF(H$134=0,0,H$134/NFM_fec!H$134)</f>
        <v>0</v>
      </c>
      <c r="I260" s="278">
        <f>IF(I$134=0,0,I$134/NFM_fec!I$134)</f>
        <v>0</v>
      </c>
      <c r="J260" s="278">
        <f>IF(J$134=0,0,J$134/NFM_fec!J$134)</f>
        <v>0</v>
      </c>
      <c r="K260" s="278">
        <f>IF(K$134=0,0,K$134/NFM_fec!K$134)</f>
        <v>0</v>
      </c>
      <c r="L260" s="278">
        <f>IF(L$134=0,0,L$134/NFM_fec!L$134)</f>
        <v>0</v>
      </c>
      <c r="M260" s="278">
        <f>IF(M$134=0,0,M$134/NFM_fec!M$134)</f>
        <v>0</v>
      </c>
      <c r="N260" s="278">
        <f>IF(N$134=0,0,N$134/NFM_fec!N$134)</f>
        <v>0</v>
      </c>
      <c r="O260" s="278">
        <f>IF(O$134=0,0,O$134/NFM_fec!O$134)</f>
        <v>0</v>
      </c>
      <c r="P260" s="278">
        <f>IF(P$134=0,0,P$134/NFM_fec!P$134)</f>
        <v>1.1940430328377922</v>
      </c>
      <c r="Q260" s="278">
        <f>IF(Q$134=0,0,Q$134/NFM_fec!Q$134)</f>
        <v>1.4059456623507784</v>
      </c>
      <c r="R260" s="278">
        <f>IF(R$134=0,0,R$134/NFM_fec!R$134)</f>
        <v>1.5174561476875275</v>
      </c>
      <c r="S260" s="278">
        <f>IF(S$134=0,0,S$134/NFM_fec!S$134)</f>
        <v>1.1637565053127197</v>
      </c>
      <c r="T260" s="278">
        <f>IF(T$134=0,0,T$134/NFM_fec!T$134)</f>
        <v>1.2280244459929996</v>
      </c>
      <c r="U260" s="278">
        <f>IF(U$134=0,0,U$134/NFM_fec!U$134)</f>
        <v>1.2332819691864079</v>
      </c>
      <c r="V260" s="278">
        <f>IF(V$134=0,0,V$134/NFM_fec!V$134)</f>
        <v>1.212772146978359</v>
      </c>
      <c r="W260" s="278">
        <f>IF(W$134=0,0,W$134/NFM_fec!W$134)</f>
        <v>1.2774548945696966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0</v>
      </c>
      <c r="C261" s="279">
        <f>IF(C$141=0,0,C$141/NFM_fec!C$141)</f>
        <v>0</v>
      </c>
      <c r="D261" s="279">
        <f>IF(D$141=0,0,D$141/NFM_fec!D$141)</f>
        <v>0</v>
      </c>
      <c r="E261" s="279">
        <f>IF(E$141=0,0,E$141/NFM_fec!E$141)</f>
        <v>0</v>
      </c>
      <c r="F261" s="279">
        <f>IF(F$141=0,0,F$141/NFM_fec!F$141)</f>
        <v>0</v>
      </c>
      <c r="G261" s="279">
        <f>IF(G$141=0,0,G$141/NFM_fec!G$141)</f>
        <v>0</v>
      </c>
      <c r="H261" s="279">
        <f>IF(H$141=0,0,H$141/NFM_fec!H$141)</f>
        <v>0</v>
      </c>
      <c r="I261" s="279">
        <f>IF(I$141=0,0,I$141/NFM_fec!I$141)</f>
        <v>0</v>
      </c>
      <c r="J261" s="279">
        <f>IF(J$141=0,0,J$141/NFM_fec!J$141)</f>
        <v>0</v>
      </c>
      <c r="K261" s="279">
        <f>IF(K$141=0,0,K$141/NFM_fec!K$141)</f>
        <v>0</v>
      </c>
      <c r="L261" s="279">
        <f>IF(L$141=0,0,L$141/NFM_fec!L$141)</f>
        <v>0</v>
      </c>
      <c r="M261" s="279">
        <f>IF(M$141=0,0,M$141/NFM_fec!M$141)</f>
        <v>0</v>
      </c>
      <c r="N261" s="279">
        <f>IF(N$141=0,0,N$141/NFM_fec!N$141)</f>
        <v>0</v>
      </c>
      <c r="O261" s="279">
        <f>IF(O$141=0,0,O$141/NFM_fec!O$141)</f>
        <v>0</v>
      </c>
      <c r="P261" s="279">
        <f>IF(P$141=0,0,P$141/NFM_fec!P$141)</f>
        <v>2.3070063395348113</v>
      </c>
      <c r="Q261" s="279">
        <f>IF(Q$141=0,0,Q$141/NFM_fec!Q$141)</f>
        <v>2.1592182539270008</v>
      </c>
      <c r="R261" s="279">
        <f>IF(R$141=0,0,R$141/NFM_fec!R$141)</f>
        <v>2.1023698703924052</v>
      </c>
      <c r="S261" s="279">
        <f>IF(S$141=0,0,S$141/NFM_fec!S$141)</f>
        <v>1.9467882657430495</v>
      </c>
      <c r="T261" s="279">
        <f>IF(T$141=0,0,T$141/NFM_fec!T$141)</f>
        <v>2.0869580270536958</v>
      </c>
      <c r="U261" s="279">
        <f>IF(U$141=0,0,U$141/NFM_fec!U$141)</f>
        <v>1.9904865146738593</v>
      </c>
      <c r="V261" s="279">
        <f>IF(V$141=0,0,V$141/NFM_fec!V$141)</f>
        <v>1.985490898543085</v>
      </c>
      <c r="W261" s="279">
        <f>IF(W$141=0,0,W$141/NFM_fec!W$141)</f>
        <v>2.0406276411539945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HR: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828.93983671256001</v>
      </c>
      <c r="C3" s="205">
        <f t="shared" si="0"/>
        <v>843.48269415963307</v>
      </c>
      <c r="D3" s="205">
        <f t="shared" si="0"/>
        <v>661.32183520851572</v>
      </c>
      <c r="E3" s="205">
        <f t="shared" si="0"/>
        <v>579.92516247620301</v>
      </c>
      <c r="F3" s="205">
        <f t="shared" si="0"/>
        <v>571.81662990791619</v>
      </c>
      <c r="G3" s="205">
        <f t="shared" si="0"/>
        <v>549.84700013097267</v>
      </c>
      <c r="H3" s="205">
        <f t="shared" si="0"/>
        <v>411.4358293924858</v>
      </c>
      <c r="I3" s="205">
        <f t="shared" si="0"/>
        <v>461.65011210883762</v>
      </c>
      <c r="J3" s="205">
        <f t="shared" si="0"/>
        <v>557.82367921096238</v>
      </c>
      <c r="K3" s="205">
        <f t="shared" si="0"/>
        <v>463.89592769209287</v>
      </c>
      <c r="L3" s="205">
        <f t="shared" si="0"/>
        <v>544.90393880400359</v>
      </c>
      <c r="M3" s="205">
        <f t="shared" si="0"/>
        <v>526.09290828335349</v>
      </c>
      <c r="N3" s="205">
        <f t="shared" si="0"/>
        <v>563.10985516093774</v>
      </c>
      <c r="O3" s="205">
        <f t="shared" si="0"/>
        <v>529.23217224083578</v>
      </c>
      <c r="P3" s="205">
        <f t="shared" si="0"/>
        <v>550.21223470661664</v>
      </c>
      <c r="Q3" s="205">
        <f t="shared" si="0"/>
        <v>555.20000000000005</v>
      </c>
      <c r="R3" s="205">
        <f t="shared" si="0"/>
        <v>539.22588442753693</v>
      </c>
      <c r="S3" s="205">
        <f t="shared" si="0"/>
        <v>509.39998838312454</v>
      </c>
      <c r="T3" s="205">
        <f t="shared" si="0"/>
        <v>484.33937811580631</v>
      </c>
      <c r="U3" s="205">
        <f t="shared" si="0"/>
        <v>489.88780769159212</v>
      </c>
      <c r="V3" s="205">
        <f t="shared" si="0"/>
        <v>579.6234317446665</v>
      </c>
      <c r="W3" s="205">
        <f t="shared" si="0"/>
        <v>528.5896039468023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320.09761094206613</v>
      </c>
      <c r="C4" s="243">
        <f t="shared" si="1"/>
        <v>324.0242451707926</v>
      </c>
      <c r="D4" s="243">
        <f t="shared" si="1"/>
        <v>247.11985447685768</v>
      </c>
      <c r="E4" s="243">
        <f t="shared" si="1"/>
        <v>208.10083371627388</v>
      </c>
      <c r="F4" s="243">
        <f t="shared" si="1"/>
        <v>209.08875680659915</v>
      </c>
      <c r="G4" s="243">
        <f t="shared" si="1"/>
        <v>222.2963077619155</v>
      </c>
      <c r="H4" s="243">
        <f t="shared" si="1"/>
        <v>175.89221923587249</v>
      </c>
      <c r="I4" s="243">
        <f t="shared" si="1"/>
        <v>197.67983449052764</v>
      </c>
      <c r="J4" s="243">
        <f t="shared" si="1"/>
        <v>207.46594446016417</v>
      </c>
      <c r="K4" s="243">
        <f t="shared" si="1"/>
        <v>184.76027055607656</v>
      </c>
      <c r="L4" s="243">
        <f t="shared" si="1"/>
        <v>206.87078441783174</v>
      </c>
      <c r="M4" s="243">
        <f t="shared" si="1"/>
        <v>203.56309274086331</v>
      </c>
      <c r="N4" s="243">
        <f t="shared" si="1"/>
        <v>203.42454288555649</v>
      </c>
      <c r="O4" s="243">
        <f t="shared" si="1"/>
        <v>169.80234333181335</v>
      </c>
      <c r="P4" s="243">
        <f t="shared" si="1"/>
        <v>164.39450686641695</v>
      </c>
      <c r="Q4" s="243">
        <f t="shared" si="1"/>
        <v>179.80000000000004</v>
      </c>
      <c r="R4" s="243">
        <f t="shared" si="1"/>
        <v>166.1366540850596</v>
      </c>
      <c r="S4" s="243">
        <f t="shared" si="1"/>
        <v>157.21504772599661</v>
      </c>
      <c r="T4" s="243">
        <f t="shared" si="1"/>
        <v>130.16620786862291</v>
      </c>
      <c r="U4" s="243">
        <f t="shared" si="1"/>
        <v>200.94144789476618</v>
      </c>
      <c r="V4" s="243">
        <f t="shared" si="1"/>
        <v>226.05313838041991</v>
      </c>
      <c r="W4" s="243">
        <f t="shared" si="1"/>
        <v>184.61735604514291</v>
      </c>
      <c r="DA4" s="83"/>
    </row>
    <row r="5" spans="1:105" ht="12" customHeight="1" x14ac:dyDescent="0.25">
      <c r="A5" s="99" t="s">
        <v>57</v>
      </c>
      <c r="B5" s="284">
        <v>54.0187232124415</v>
      </c>
      <c r="C5" s="284">
        <v>54.349036883269783</v>
      </c>
      <c r="D5" s="284">
        <v>47.463189407159497</v>
      </c>
      <c r="E5" s="284">
        <v>43.555199633727362</v>
      </c>
      <c r="F5" s="284">
        <v>54.573078313401851</v>
      </c>
      <c r="G5" s="284">
        <v>56.270300738289301</v>
      </c>
      <c r="H5" s="284">
        <v>58.886738356722589</v>
      </c>
      <c r="I5" s="284">
        <v>62.427417626246623</v>
      </c>
      <c r="J5" s="284">
        <v>63.95398262520645</v>
      </c>
      <c r="K5" s="284">
        <v>59.752626102382663</v>
      </c>
      <c r="L5" s="284">
        <v>56.018086970983738</v>
      </c>
      <c r="M5" s="284">
        <v>50.92553360998523</v>
      </c>
      <c r="N5" s="284">
        <v>24.129332956698999</v>
      </c>
      <c r="O5" s="284">
        <v>22.404838852937949</v>
      </c>
      <c r="P5" s="284">
        <v>10.80893500412655</v>
      </c>
      <c r="Q5" s="284">
        <v>20.134313197950839</v>
      </c>
      <c r="R5" s="284">
        <v>23.817614319793591</v>
      </c>
      <c r="S5" s="284">
        <v>16.745211905139211</v>
      </c>
      <c r="T5" s="284">
        <v>1.9440931266090069</v>
      </c>
      <c r="U5" s="284">
        <v>31.497198261932009</v>
      </c>
      <c r="V5" s="284">
        <v>40.486709623798028</v>
      </c>
      <c r="W5" s="284">
        <v>30.75958410131453</v>
      </c>
      <c r="DA5" s="94" t="s">
        <v>940</v>
      </c>
    </row>
    <row r="6" spans="1:105" ht="12" customHeight="1" x14ac:dyDescent="0.25">
      <c r="A6" s="99" t="s">
        <v>47</v>
      </c>
      <c r="B6" s="284">
        <v>266.07888772962463</v>
      </c>
      <c r="C6" s="284">
        <v>269.67520828752282</v>
      </c>
      <c r="D6" s="284">
        <v>199.65666506969819</v>
      </c>
      <c r="E6" s="284">
        <v>164.54563408254651</v>
      </c>
      <c r="F6" s="284">
        <v>154.5156784931973</v>
      </c>
      <c r="G6" s="284">
        <v>166.02600702362619</v>
      </c>
      <c r="H6" s="284">
        <v>117.0054808791499</v>
      </c>
      <c r="I6" s="284">
        <v>135.252416864281</v>
      </c>
      <c r="J6" s="284">
        <v>143.5119618349577</v>
      </c>
      <c r="K6" s="284">
        <v>125.0076444536939</v>
      </c>
      <c r="L6" s="284">
        <v>150.852697446848</v>
      </c>
      <c r="M6" s="284">
        <v>152.63755913087809</v>
      </c>
      <c r="N6" s="284">
        <v>179.2952099288575</v>
      </c>
      <c r="O6" s="284">
        <v>147.39750447887539</v>
      </c>
      <c r="P6" s="284">
        <v>153.58557186229041</v>
      </c>
      <c r="Q6" s="284">
        <v>159.66568680204921</v>
      </c>
      <c r="R6" s="284">
        <v>142.31903976526601</v>
      </c>
      <c r="S6" s="284">
        <v>140.46983582085741</v>
      </c>
      <c r="T6" s="284">
        <v>128.2221147420139</v>
      </c>
      <c r="U6" s="284">
        <v>169.44424963283419</v>
      </c>
      <c r="V6" s="284">
        <v>185.56642875662189</v>
      </c>
      <c r="W6" s="284">
        <v>153.8577719438284</v>
      </c>
      <c r="DA6" s="94" t="s">
        <v>941</v>
      </c>
    </row>
    <row r="7" spans="1:105" ht="12" customHeight="1" x14ac:dyDescent="0.25">
      <c r="A7" s="49" t="s">
        <v>48</v>
      </c>
      <c r="B7" s="244">
        <v>508.84222577049383</v>
      </c>
      <c r="C7" s="244">
        <v>519.45844898884047</v>
      </c>
      <c r="D7" s="244">
        <v>414.20198073165801</v>
      </c>
      <c r="E7" s="244">
        <v>371.82432875992907</v>
      </c>
      <c r="F7" s="244">
        <v>362.72787310131707</v>
      </c>
      <c r="G7" s="244">
        <v>327.55069236905717</v>
      </c>
      <c r="H7" s="244">
        <v>235.54361015661331</v>
      </c>
      <c r="I7" s="244">
        <v>263.97027761830998</v>
      </c>
      <c r="J7" s="244">
        <v>350.35773475079827</v>
      </c>
      <c r="K7" s="244">
        <v>279.13565713601628</v>
      </c>
      <c r="L7" s="244">
        <v>338.03315438617187</v>
      </c>
      <c r="M7" s="244">
        <v>322.52981554249021</v>
      </c>
      <c r="N7" s="244">
        <v>359.68531227538119</v>
      </c>
      <c r="O7" s="244">
        <v>359.42982890902238</v>
      </c>
      <c r="P7" s="244">
        <v>385.81772784019972</v>
      </c>
      <c r="Q7" s="244">
        <v>375.4</v>
      </c>
      <c r="R7" s="244">
        <v>373.08923034247732</v>
      </c>
      <c r="S7" s="244">
        <v>352.18494065712792</v>
      </c>
      <c r="T7" s="244">
        <v>354.17317024718341</v>
      </c>
      <c r="U7" s="244">
        <v>288.9463597968259</v>
      </c>
      <c r="V7" s="244">
        <v>353.5702933642466</v>
      </c>
      <c r="W7" s="244">
        <v>343.97224790165939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149.33533062815869</v>
      </c>
      <c r="C10" s="243">
        <v>127.75266105205181</v>
      </c>
      <c r="D10" s="243">
        <v>117.1194620672028</v>
      </c>
      <c r="E10" s="243">
        <v>123.43762627613189</v>
      </c>
      <c r="F10" s="243">
        <v>154.46398403417041</v>
      </c>
      <c r="G10" s="243">
        <v>129.14337153512739</v>
      </c>
      <c r="H10" s="243">
        <v>164.26834413796479</v>
      </c>
      <c r="I10" s="243">
        <v>172.47712146350051</v>
      </c>
      <c r="J10" s="243">
        <v>171.65470216675081</v>
      </c>
      <c r="K10" s="243">
        <v>132.52571779142201</v>
      </c>
      <c r="L10" s="243">
        <v>134.9307123670645</v>
      </c>
      <c r="M10" s="243">
        <v>144.9976446099854</v>
      </c>
      <c r="N10" s="243">
        <v>123.6328757827886</v>
      </c>
      <c r="O10" s="243">
        <v>116.30609450688149</v>
      </c>
      <c r="P10" s="243">
        <v>128.34432063423239</v>
      </c>
      <c r="Q10" s="243">
        <v>119.28855735432769</v>
      </c>
      <c r="R10" s="243">
        <v>122.1280270995217</v>
      </c>
      <c r="S10" s="243">
        <v>123.7898145024613</v>
      </c>
      <c r="T10" s="243">
        <v>121.3292828800239</v>
      </c>
      <c r="U10" s="243">
        <v>151.82718715546079</v>
      </c>
      <c r="V10" s="243">
        <v>152.21087321489119</v>
      </c>
      <c r="W10" s="243">
        <v>115.87456609694441</v>
      </c>
      <c r="DA10" s="83" t="s">
        <v>944</v>
      </c>
    </row>
    <row r="11" spans="1:105" ht="12" customHeight="1" x14ac:dyDescent="0.25">
      <c r="A11" s="107" t="s">
        <v>945</v>
      </c>
      <c r="B11" s="284">
        <v>207.5725210479479</v>
      </c>
      <c r="C11" s="284">
        <v>169.7741322881339</v>
      </c>
      <c r="D11" s="284">
        <v>136.69222072091861</v>
      </c>
      <c r="E11" s="284">
        <v>159.38016738919509</v>
      </c>
      <c r="F11" s="284">
        <v>183.87558445360611</v>
      </c>
      <c r="G11" s="284">
        <v>135.13227849800941</v>
      </c>
      <c r="H11" s="284">
        <v>161.82416011270669</v>
      </c>
      <c r="I11" s="284">
        <v>173.01715790562929</v>
      </c>
      <c r="J11" s="284">
        <v>139.6252245539375</v>
      </c>
      <c r="K11" s="284">
        <v>162.95844329650029</v>
      </c>
      <c r="L11" s="284">
        <v>161.85734441031809</v>
      </c>
      <c r="M11" s="284">
        <v>135.15422722453789</v>
      </c>
      <c r="N11" s="284">
        <v>92.288575555700717</v>
      </c>
      <c r="O11" s="284">
        <v>60.194771831979892</v>
      </c>
      <c r="P11" s="284">
        <v>101.73678583293579</v>
      </c>
      <c r="Q11" s="284">
        <v>116.4333379876596</v>
      </c>
      <c r="R11" s="284">
        <v>137.1719613050233</v>
      </c>
      <c r="S11" s="284">
        <v>221.6536817976054</v>
      </c>
      <c r="T11" s="284">
        <v>275.05861704818523</v>
      </c>
      <c r="U11" s="284">
        <v>188.76235665622801</v>
      </c>
      <c r="V11" s="284">
        <v>85.341767850598799</v>
      </c>
      <c r="W11" s="284">
        <v>58.237549097852757</v>
      </c>
      <c r="DA11" s="94" t="s">
        <v>946</v>
      </c>
    </row>
    <row r="12" spans="1:105" ht="12" customHeight="1" x14ac:dyDescent="0.25">
      <c r="A12" s="49" t="s">
        <v>947</v>
      </c>
      <c r="B12" s="244">
        <v>49.48176767847562</v>
      </c>
      <c r="C12" s="244">
        <v>43.49794808555415</v>
      </c>
      <c r="D12" s="244">
        <v>36.100180959072418</v>
      </c>
      <c r="E12" s="244">
        <v>35.386314124333012</v>
      </c>
      <c r="F12" s="244">
        <v>32.788953490489178</v>
      </c>
      <c r="G12" s="244">
        <v>25.019207893482719</v>
      </c>
      <c r="H12" s="244">
        <v>20.163314621939762</v>
      </c>
      <c r="I12" s="244">
        <v>22.754268378672879</v>
      </c>
      <c r="J12" s="244">
        <v>31.131590814744062</v>
      </c>
      <c r="K12" s="244">
        <v>18.620784617816671</v>
      </c>
      <c r="L12" s="244">
        <v>23.19958675164958</v>
      </c>
      <c r="M12" s="244">
        <v>26.35762139026491</v>
      </c>
      <c r="N12" s="244">
        <v>30.64868017888012</v>
      </c>
      <c r="O12" s="244">
        <v>30.209754696878701</v>
      </c>
      <c r="P12" s="244">
        <v>40.806035826619308</v>
      </c>
      <c r="Q12" s="244">
        <v>39.267889877450187</v>
      </c>
      <c r="R12" s="244">
        <v>55.435716086242152</v>
      </c>
      <c r="S12" s="244">
        <v>77.947696823261296</v>
      </c>
      <c r="T12" s="244">
        <v>131.40439611927781</v>
      </c>
      <c r="U12" s="244">
        <v>33.268867818055469</v>
      </c>
      <c r="V12" s="244">
        <v>20.735368894593229</v>
      </c>
      <c r="W12" s="244">
        <v>20.782405502150059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165.92814514239851</v>
      </c>
      <c r="C15" s="243">
        <v>165.92814514239851</v>
      </c>
      <c r="D15" s="243">
        <v>149.03501515642881</v>
      </c>
      <c r="E15" s="243">
        <v>149.03501515642881</v>
      </c>
      <c r="F15" s="243">
        <v>165.92814514239851</v>
      </c>
      <c r="G15" s="243">
        <v>165.92814514239851</v>
      </c>
      <c r="H15" s="243">
        <v>182.82127512836831</v>
      </c>
      <c r="I15" s="243">
        <v>182.82127512836831</v>
      </c>
      <c r="J15" s="243">
        <v>182.82127512836831</v>
      </c>
      <c r="K15" s="243">
        <v>182.82127512836831</v>
      </c>
      <c r="L15" s="243">
        <v>165.92814514239851</v>
      </c>
      <c r="M15" s="243">
        <v>165.92814514239851</v>
      </c>
      <c r="N15" s="243">
        <v>149.03501515642881</v>
      </c>
      <c r="O15" s="243">
        <v>149.03501515642881</v>
      </c>
      <c r="P15" s="243">
        <v>149.03501515642881</v>
      </c>
      <c r="Q15" s="243">
        <v>149.03501515642881</v>
      </c>
      <c r="R15" s="243">
        <v>132.14188517045901</v>
      </c>
      <c r="S15" s="243">
        <v>132.14188517045901</v>
      </c>
      <c r="T15" s="243">
        <v>132.14188517045901</v>
      </c>
      <c r="U15" s="243">
        <v>165.92814514239851</v>
      </c>
      <c r="V15" s="243">
        <v>165.92814514239851</v>
      </c>
      <c r="W15" s="243">
        <v>165.92814514239851</v>
      </c>
      <c r="DA15" s="83" t="s">
        <v>949</v>
      </c>
    </row>
    <row r="16" spans="1:105" ht="12" customHeight="1" x14ac:dyDescent="0.25">
      <c r="A16" s="107" t="s">
        <v>945</v>
      </c>
      <c r="B16" s="284">
        <v>230.63613449771989</v>
      </c>
      <c r="C16" s="284">
        <v>213.7015526086129</v>
      </c>
      <c r="D16" s="284">
        <v>213.7015526086129</v>
      </c>
      <c r="E16" s="284">
        <v>196.76697071950579</v>
      </c>
      <c r="F16" s="284">
        <v>196.76697071950579</v>
      </c>
      <c r="G16" s="284">
        <v>196.76697071950579</v>
      </c>
      <c r="H16" s="284">
        <v>179.8323888303988</v>
      </c>
      <c r="I16" s="284">
        <v>196.76697071950579</v>
      </c>
      <c r="J16" s="284">
        <v>196.76697071950579</v>
      </c>
      <c r="K16" s="284">
        <v>179.8323888303988</v>
      </c>
      <c r="L16" s="284">
        <v>179.8323888303988</v>
      </c>
      <c r="M16" s="284">
        <v>179.8323888303988</v>
      </c>
      <c r="N16" s="284">
        <v>162.8978069412918</v>
      </c>
      <c r="O16" s="284">
        <v>145.96322505218481</v>
      </c>
      <c r="P16" s="284">
        <v>145.96322505218481</v>
      </c>
      <c r="Q16" s="284">
        <v>129.02864316307779</v>
      </c>
      <c r="R16" s="284">
        <v>145.96322505218481</v>
      </c>
      <c r="S16" s="284">
        <v>247.570716386827</v>
      </c>
      <c r="T16" s="284">
        <v>298.37446205414813</v>
      </c>
      <c r="U16" s="284">
        <v>281.43988016504102</v>
      </c>
      <c r="V16" s="284">
        <v>281.43988016504102</v>
      </c>
      <c r="W16" s="284">
        <v>264.50529827593402</v>
      </c>
      <c r="DA16" s="94" t="s">
        <v>950</v>
      </c>
    </row>
    <row r="17" spans="1:105" ht="12" customHeight="1" x14ac:dyDescent="0.25">
      <c r="A17" s="49" t="s">
        <v>947</v>
      </c>
      <c r="B17" s="244">
        <v>54.979741864972908</v>
      </c>
      <c r="C17" s="244">
        <v>49.108795338791452</v>
      </c>
      <c r="D17" s="244">
        <v>49.108795338791452</v>
      </c>
      <c r="E17" s="244">
        <v>43.237848812609997</v>
      </c>
      <c r="F17" s="244">
        <v>43.237848812609997</v>
      </c>
      <c r="G17" s="244">
        <v>37.366902286428541</v>
      </c>
      <c r="H17" s="244">
        <v>37.366902286428541</v>
      </c>
      <c r="I17" s="244">
        <v>31.495955760247089</v>
      </c>
      <c r="J17" s="244">
        <v>37.366902286428541</v>
      </c>
      <c r="K17" s="244">
        <v>31.495955760247089</v>
      </c>
      <c r="L17" s="244">
        <v>31.495955760247089</v>
      </c>
      <c r="M17" s="244">
        <v>31.495955760247089</v>
      </c>
      <c r="N17" s="244">
        <v>37.366902286428541</v>
      </c>
      <c r="O17" s="244">
        <v>37.366902286428541</v>
      </c>
      <c r="P17" s="244">
        <v>43.237848812609997</v>
      </c>
      <c r="Q17" s="244">
        <v>43.237848812609997</v>
      </c>
      <c r="R17" s="244">
        <v>60.850688391154357</v>
      </c>
      <c r="S17" s="244">
        <v>84.334474495880173</v>
      </c>
      <c r="T17" s="244">
        <v>143.04393975769469</v>
      </c>
      <c r="U17" s="244">
        <v>143.04393975769469</v>
      </c>
      <c r="V17" s="244">
        <v>137.17299323151329</v>
      </c>
      <c r="W17" s="244">
        <v>137.17299323151329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0</v>
      </c>
      <c r="F19" s="243">
        <v>33.786259971939501</v>
      </c>
      <c r="G19" s="243">
        <v>0</v>
      </c>
      <c r="H19" s="243">
        <v>33.786259971939501</v>
      </c>
      <c r="I19" s="243">
        <v>0</v>
      </c>
      <c r="J19" s="243">
        <v>16.89312998596975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16.89312998596975</v>
      </c>
      <c r="Q19" s="243">
        <v>0</v>
      </c>
      <c r="R19" s="243">
        <v>0</v>
      </c>
      <c r="S19" s="243">
        <v>0</v>
      </c>
      <c r="T19" s="243">
        <v>16.89312998596975</v>
      </c>
      <c r="U19" s="243">
        <v>33.786259971939501</v>
      </c>
      <c r="V19" s="243">
        <v>16.89312998596975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0</v>
      </c>
      <c r="E20" s="284">
        <v>0</v>
      </c>
      <c r="F20" s="284">
        <v>16.934581889107029</v>
      </c>
      <c r="G20" s="284">
        <v>0</v>
      </c>
      <c r="H20" s="284">
        <v>0</v>
      </c>
      <c r="I20" s="284">
        <v>33.869163778214073</v>
      </c>
      <c r="J20" s="284">
        <v>0</v>
      </c>
      <c r="K20" s="284">
        <v>0</v>
      </c>
      <c r="L20" s="284">
        <v>16.934581889107029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33.869163778214073</v>
      </c>
      <c r="S20" s="284">
        <v>101.60749133464221</v>
      </c>
      <c r="T20" s="284">
        <v>67.738327556428132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0</v>
      </c>
      <c r="D21" s="244">
        <v>0</v>
      </c>
      <c r="E21" s="244">
        <v>0</v>
      </c>
      <c r="F21" s="244">
        <v>0</v>
      </c>
      <c r="G21" s="244">
        <v>0</v>
      </c>
      <c r="H21" s="244">
        <v>0</v>
      </c>
      <c r="I21" s="244">
        <v>0</v>
      </c>
      <c r="J21" s="244">
        <v>5.8709465261814531</v>
      </c>
      <c r="K21" s="244">
        <v>0</v>
      </c>
      <c r="L21" s="244">
        <v>0</v>
      </c>
      <c r="M21" s="244">
        <v>5.8709465261814531</v>
      </c>
      <c r="N21" s="244">
        <v>5.8709465261814531</v>
      </c>
      <c r="O21" s="244">
        <v>5.8709465261814531</v>
      </c>
      <c r="P21" s="244">
        <v>5.8709465261814531</v>
      </c>
      <c r="Q21" s="244">
        <v>0</v>
      </c>
      <c r="R21" s="244">
        <v>23.483786104725809</v>
      </c>
      <c r="S21" s="244">
        <v>23.483786104725809</v>
      </c>
      <c r="T21" s="244">
        <v>64.580411787995985</v>
      </c>
      <c r="U21" s="244">
        <v>0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16.893129985969694</v>
      </c>
      <c r="E23" s="243">
        <f t="shared" si="2"/>
        <v>0</v>
      </c>
      <c r="F23" s="243">
        <f t="shared" si="2"/>
        <v>16.893129985969807</v>
      </c>
      <c r="G23" s="243">
        <f t="shared" si="2"/>
        <v>0</v>
      </c>
      <c r="H23" s="243">
        <f t="shared" si="2"/>
        <v>16.893129985969694</v>
      </c>
      <c r="I23" s="243">
        <f t="shared" si="2"/>
        <v>0</v>
      </c>
      <c r="J23" s="243">
        <f t="shared" si="2"/>
        <v>16.89312998596975</v>
      </c>
      <c r="K23" s="243">
        <f t="shared" si="2"/>
        <v>0</v>
      </c>
      <c r="L23" s="243">
        <f t="shared" si="2"/>
        <v>16.893129985969807</v>
      </c>
      <c r="M23" s="243">
        <f t="shared" si="2"/>
        <v>0</v>
      </c>
      <c r="N23" s="243">
        <f t="shared" si="2"/>
        <v>16.893129985969694</v>
      </c>
      <c r="O23" s="243">
        <f t="shared" si="2"/>
        <v>0</v>
      </c>
      <c r="P23" s="243">
        <f t="shared" si="2"/>
        <v>16.89312998596975</v>
      </c>
      <c r="Q23" s="243">
        <f t="shared" si="2"/>
        <v>0</v>
      </c>
      <c r="R23" s="243">
        <f t="shared" si="2"/>
        <v>16.893129985969807</v>
      </c>
      <c r="S23" s="243">
        <f t="shared" si="2"/>
        <v>0</v>
      </c>
      <c r="T23" s="243">
        <f t="shared" si="2"/>
        <v>16.89312998596975</v>
      </c>
      <c r="U23" s="243">
        <f t="shared" si="2"/>
        <v>0</v>
      </c>
      <c r="V23" s="243">
        <f t="shared" si="2"/>
        <v>16.89312998596975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16.934581889106994</v>
      </c>
      <c r="D24" s="284">
        <f t="shared" si="3"/>
        <v>0</v>
      </c>
      <c r="E24" s="284">
        <f t="shared" si="3"/>
        <v>16.934581889107108</v>
      </c>
      <c r="F24" s="284">
        <f t="shared" si="3"/>
        <v>16.934581889107022</v>
      </c>
      <c r="G24" s="284">
        <f t="shared" si="3"/>
        <v>0</v>
      </c>
      <c r="H24" s="284">
        <f t="shared" si="3"/>
        <v>16.934581889106994</v>
      </c>
      <c r="I24" s="284">
        <f t="shared" si="3"/>
        <v>16.934581889107079</v>
      </c>
      <c r="J24" s="284">
        <f t="shared" si="3"/>
        <v>0</v>
      </c>
      <c r="K24" s="284">
        <f t="shared" si="3"/>
        <v>16.934581889106994</v>
      </c>
      <c r="L24" s="284">
        <f t="shared" si="3"/>
        <v>16.934581889107022</v>
      </c>
      <c r="M24" s="284">
        <f t="shared" si="3"/>
        <v>0</v>
      </c>
      <c r="N24" s="284">
        <f t="shared" si="3"/>
        <v>16.934581889106994</v>
      </c>
      <c r="O24" s="284">
        <f t="shared" si="3"/>
        <v>16.934581889106994</v>
      </c>
      <c r="P24" s="284">
        <f t="shared" si="3"/>
        <v>0</v>
      </c>
      <c r="Q24" s="284">
        <f t="shared" si="3"/>
        <v>16.934581889107022</v>
      </c>
      <c r="R24" s="284">
        <f t="shared" si="3"/>
        <v>16.934581889107051</v>
      </c>
      <c r="S24" s="284">
        <f t="shared" si="3"/>
        <v>0</v>
      </c>
      <c r="T24" s="284">
        <f t="shared" si="3"/>
        <v>16.934581889106994</v>
      </c>
      <c r="U24" s="284">
        <f t="shared" si="3"/>
        <v>16.934581889107108</v>
      </c>
      <c r="V24" s="284">
        <f t="shared" si="3"/>
        <v>0</v>
      </c>
      <c r="W24" s="284">
        <f t="shared" si="3"/>
        <v>16.934581889106994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5.8709465261814557</v>
      </c>
      <c r="D25" s="244">
        <f t="shared" si="4"/>
        <v>0</v>
      </c>
      <c r="E25" s="244">
        <f t="shared" si="4"/>
        <v>5.8709465261814557</v>
      </c>
      <c r="F25" s="244">
        <f t="shared" si="4"/>
        <v>0</v>
      </c>
      <c r="G25" s="244">
        <f t="shared" si="4"/>
        <v>5.8709465261814557</v>
      </c>
      <c r="H25" s="244">
        <f t="shared" si="4"/>
        <v>0</v>
      </c>
      <c r="I25" s="244">
        <f t="shared" si="4"/>
        <v>5.8709465261814522</v>
      </c>
      <c r="J25" s="244">
        <f t="shared" si="4"/>
        <v>0</v>
      </c>
      <c r="K25" s="244">
        <f t="shared" si="4"/>
        <v>5.8709465261814522</v>
      </c>
      <c r="L25" s="244">
        <f t="shared" si="4"/>
        <v>0</v>
      </c>
      <c r="M25" s="244">
        <f t="shared" si="4"/>
        <v>5.8709465261814522</v>
      </c>
      <c r="N25" s="244">
        <f t="shared" si="4"/>
        <v>0</v>
      </c>
      <c r="O25" s="244">
        <f t="shared" si="4"/>
        <v>5.8709465261814557</v>
      </c>
      <c r="P25" s="244">
        <f t="shared" si="4"/>
        <v>0</v>
      </c>
      <c r="Q25" s="244">
        <f t="shared" si="4"/>
        <v>0</v>
      </c>
      <c r="R25" s="244">
        <f t="shared" si="4"/>
        <v>5.8709465261814486</v>
      </c>
      <c r="S25" s="244">
        <f t="shared" si="4"/>
        <v>0</v>
      </c>
      <c r="T25" s="244">
        <f t="shared" si="4"/>
        <v>5.8709465261814842</v>
      </c>
      <c r="U25" s="244">
        <f t="shared" si="4"/>
        <v>0</v>
      </c>
      <c r="V25" s="244">
        <f t="shared" si="4"/>
        <v>5.8709465261813989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16.592814514239819</v>
      </c>
      <c r="C27" s="243">
        <f t="shared" si="5"/>
        <v>38.1754840903467</v>
      </c>
      <c r="D27" s="243">
        <f t="shared" si="5"/>
        <v>31.915553089226009</v>
      </c>
      <c r="E27" s="243">
        <f t="shared" si="5"/>
        <v>25.597388880296919</v>
      </c>
      <c r="F27" s="243">
        <f t="shared" si="5"/>
        <v>11.464161108228097</v>
      </c>
      <c r="G27" s="243">
        <f t="shared" si="5"/>
        <v>36.78477360727112</v>
      </c>
      <c r="H27" s="243">
        <f t="shared" si="5"/>
        <v>18.552930990403524</v>
      </c>
      <c r="I27" s="243">
        <f t="shared" si="5"/>
        <v>10.344153664867804</v>
      </c>
      <c r="J27" s="243">
        <f t="shared" si="5"/>
        <v>11.166572961617504</v>
      </c>
      <c r="K27" s="243">
        <f t="shared" si="5"/>
        <v>50.295557336946302</v>
      </c>
      <c r="L27" s="243">
        <f t="shared" si="5"/>
        <v>30.997432775334005</v>
      </c>
      <c r="M27" s="243">
        <f t="shared" si="5"/>
        <v>20.930500532413106</v>
      </c>
      <c r="N27" s="243">
        <f t="shared" si="5"/>
        <v>25.40213937364021</v>
      </c>
      <c r="O27" s="243">
        <f t="shared" si="5"/>
        <v>32.728920649547319</v>
      </c>
      <c r="P27" s="243">
        <f t="shared" si="5"/>
        <v>20.690694522196424</v>
      </c>
      <c r="Q27" s="243">
        <f t="shared" si="5"/>
        <v>29.746457802101119</v>
      </c>
      <c r="R27" s="243">
        <f t="shared" si="5"/>
        <v>10.013858070937303</v>
      </c>
      <c r="S27" s="243">
        <f t="shared" si="5"/>
        <v>8.3520706679977081</v>
      </c>
      <c r="T27" s="243">
        <f t="shared" si="5"/>
        <v>10.812602290435109</v>
      </c>
      <c r="U27" s="243">
        <f t="shared" si="5"/>
        <v>14.100957986937715</v>
      </c>
      <c r="V27" s="243">
        <f t="shared" si="5"/>
        <v>13.717271927507312</v>
      </c>
      <c r="W27" s="243">
        <f t="shared" si="5"/>
        <v>50.0535790454541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23.063613449771992</v>
      </c>
      <c r="C28" s="284">
        <f t="shared" si="6"/>
        <v>43.927420320479001</v>
      </c>
      <c r="D28" s="284">
        <f t="shared" si="6"/>
        <v>77.009331887694287</v>
      </c>
      <c r="E28" s="284">
        <f t="shared" si="6"/>
        <v>37.386803330310698</v>
      </c>
      <c r="F28" s="284">
        <f t="shared" si="6"/>
        <v>12.891386265899683</v>
      </c>
      <c r="G28" s="284">
        <f t="shared" si="6"/>
        <v>61.63469222149638</v>
      </c>
      <c r="H28" s="284">
        <f t="shared" si="6"/>
        <v>18.008228717692106</v>
      </c>
      <c r="I28" s="284">
        <f t="shared" si="6"/>
        <v>23.749812813876503</v>
      </c>
      <c r="J28" s="284">
        <f t="shared" si="6"/>
        <v>57.141746165568293</v>
      </c>
      <c r="K28" s="284">
        <f t="shared" si="6"/>
        <v>16.873945533898507</v>
      </c>
      <c r="L28" s="284">
        <f t="shared" si="6"/>
        <v>17.975044420080707</v>
      </c>
      <c r="M28" s="284">
        <f t="shared" si="6"/>
        <v>44.678161605860907</v>
      </c>
      <c r="N28" s="284">
        <f t="shared" si="6"/>
        <v>70.609231385591087</v>
      </c>
      <c r="O28" s="284">
        <f t="shared" si="6"/>
        <v>85.768453220204918</v>
      </c>
      <c r="P28" s="284">
        <f t="shared" si="6"/>
        <v>44.226439219249016</v>
      </c>
      <c r="Q28" s="284">
        <f t="shared" si="6"/>
        <v>12.59530517541819</v>
      </c>
      <c r="R28" s="284">
        <f t="shared" si="6"/>
        <v>8.7912637471615085</v>
      </c>
      <c r="S28" s="284">
        <f t="shared" si="6"/>
        <v>25.917034589221601</v>
      </c>
      <c r="T28" s="284">
        <f t="shared" si="6"/>
        <v>23.315845005962899</v>
      </c>
      <c r="U28" s="284">
        <f t="shared" si="6"/>
        <v>92.67752350881301</v>
      </c>
      <c r="V28" s="284">
        <f t="shared" si="6"/>
        <v>196.09811231444223</v>
      </c>
      <c r="W28" s="284">
        <f t="shared" si="6"/>
        <v>206.26774917808126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5.497974186497288</v>
      </c>
      <c r="C29" s="244">
        <f t="shared" si="7"/>
        <v>5.6108472532373028</v>
      </c>
      <c r="D29" s="244">
        <f t="shared" si="7"/>
        <v>13.008614379719035</v>
      </c>
      <c r="E29" s="244">
        <f t="shared" si="7"/>
        <v>7.8515346882769848</v>
      </c>
      <c r="F29" s="244">
        <f t="shared" si="7"/>
        <v>10.448895322120819</v>
      </c>
      <c r="G29" s="244">
        <f t="shared" si="7"/>
        <v>12.347694392945822</v>
      </c>
      <c r="H29" s="244">
        <f t="shared" si="7"/>
        <v>17.203587664488779</v>
      </c>
      <c r="I29" s="244">
        <f t="shared" si="7"/>
        <v>8.7416873815742093</v>
      </c>
      <c r="J29" s="244">
        <f t="shared" si="7"/>
        <v>6.2353114716844793</v>
      </c>
      <c r="K29" s="244">
        <f t="shared" si="7"/>
        <v>12.875171142430418</v>
      </c>
      <c r="L29" s="244">
        <f t="shared" si="7"/>
        <v>8.2963690085975088</v>
      </c>
      <c r="M29" s="244">
        <f t="shared" si="7"/>
        <v>5.1383343699821786</v>
      </c>
      <c r="N29" s="244">
        <f t="shared" si="7"/>
        <v>6.7182221075484208</v>
      </c>
      <c r="O29" s="244">
        <f t="shared" si="7"/>
        <v>7.1571475895498402</v>
      </c>
      <c r="P29" s="244">
        <f t="shared" si="7"/>
        <v>2.431812985990689</v>
      </c>
      <c r="Q29" s="244">
        <f t="shared" si="7"/>
        <v>3.9699589351598092</v>
      </c>
      <c r="R29" s="244">
        <f t="shared" si="7"/>
        <v>5.4149723049122045</v>
      </c>
      <c r="S29" s="244">
        <f t="shared" si="7"/>
        <v>6.3867776726188765</v>
      </c>
      <c r="T29" s="244">
        <f t="shared" si="7"/>
        <v>11.639543638416882</v>
      </c>
      <c r="U29" s="244">
        <f t="shared" si="7"/>
        <v>109.77507193963922</v>
      </c>
      <c r="V29" s="244">
        <f t="shared" si="7"/>
        <v>116.43762433692007</v>
      </c>
      <c r="W29" s="244">
        <f t="shared" si="7"/>
        <v>116.39058772936323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257.08013757523639</v>
      </c>
      <c r="C32" s="212">
        <v>245.15279449699059</v>
      </c>
      <c r="D32" s="212">
        <v>200.82777300085979</v>
      </c>
      <c r="E32" s="212">
        <v>228.17626827171111</v>
      </c>
      <c r="F32" s="212">
        <v>291.01126397248493</v>
      </c>
      <c r="G32" s="212">
        <v>226.50507308684439</v>
      </c>
      <c r="H32" s="212">
        <v>256.97850386930361</v>
      </c>
      <c r="I32" s="212">
        <v>264.84840928632838</v>
      </c>
      <c r="J32" s="212">
        <v>236.1191745485813</v>
      </c>
      <c r="K32" s="212">
        <v>222.86569217540841</v>
      </c>
      <c r="L32" s="212">
        <v>210.5873602751505</v>
      </c>
      <c r="M32" s="212">
        <v>191.42699914015469</v>
      </c>
      <c r="N32" s="212">
        <v>130.26380051590709</v>
      </c>
      <c r="O32" s="212">
        <v>131.11633705932931</v>
      </c>
      <c r="P32" s="212">
        <v>131.83938091143591</v>
      </c>
      <c r="Q32" s="212">
        <v>140.5914875322442</v>
      </c>
      <c r="R32" s="212">
        <v>140.48237317282889</v>
      </c>
      <c r="S32" s="212">
        <v>155.97876182287189</v>
      </c>
      <c r="T32" s="212">
        <v>144.07592433361989</v>
      </c>
      <c r="U32" s="212">
        <v>150.88830610490109</v>
      </c>
      <c r="V32" s="212">
        <v>162.73422184006881</v>
      </c>
      <c r="W32" s="212">
        <v>127.8702493551161</v>
      </c>
      <c r="DA32" s="109" t="s">
        <v>955</v>
      </c>
    </row>
    <row r="33" spans="1:105" ht="12" customHeight="1" x14ac:dyDescent="0.25">
      <c r="A33" s="24" t="s">
        <v>30</v>
      </c>
      <c r="B33" s="215">
        <v>0.74514187446259672</v>
      </c>
      <c r="C33" s="215">
        <v>0</v>
      </c>
      <c r="D33" s="215">
        <v>0</v>
      </c>
      <c r="E33" s="215">
        <v>0</v>
      </c>
      <c r="F33" s="215">
        <v>0.92863284608770424</v>
      </c>
      <c r="G33" s="215">
        <v>0.13190025795356841</v>
      </c>
      <c r="H33" s="215">
        <v>0</v>
      </c>
      <c r="I33" s="215">
        <v>2.141014617368874</v>
      </c>
      <c r="J33" s="215">
        <v>0</v>
      </c>
      <c r="K33" s="215">
        <v>0</v>
      </c>
      <c r="L33" s="215">
        <v>0.70963026655202055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90.742648323301793</v>
      </c>
      <c r="C34" s="206">
        <f t="shared" si="8"/>
        <v>96.956491831470331</v>
      </c>
      <c r="D34" s="206">
        <f t="shared" si="8"/>
        <v>72.349699054170244</v>
      </c>
      <c r="E34" s="206">
        <f t="shared" si="8"/>
        <v>78.99226139294926</v>
      </c>
      <c r="F34" s="206">
        <f t="shared" si="8"/>
        <v>101.27919174548576</v>
      </c>
      <c r="G34" s="206">
        <f t="shared" si="8"/>
        <v>56.281599312123809</v>
      </c>
      <c r="H34" s="206">
        <f t="shared" si="8"/>
        <v>100.18624247635424</v>
      </c>
      <c r="I34" s="206">
        <f t="shared" si="8"/>
        <v>52.109716251074801</v>
      </c>
      <c r="J34" s="206">
        <f t="shared" si="8"/>
        <v>49.26999140154772</v>
      </c>
      <c r="K34" s="206">
        <f t="shared" si="8"/>
        <v>23.161564918314703</v>
      </c>
      <c r="L34" s="206">
        <f t="shared" si="8"/>
        <v>3.9179707652622531</v>
      </c>
      <c r="M34" s="206">
        <f t="shared" si="8"/>
        <v>5.8478073946689602</v>
      </c>
      <c r="N34" s="206">
        <f t="shared" si="8"/>
        <v>1.5800515907136714</v>
      </c>
      <c r="O34" s="206">
        <f t="shared" si="8"/>
        <v>2.9529664660361141</v>
      </c>
      <c r="P34" s="206">
        <f t="shared" si="8"/>
        <v>4.0029234737747208</v>
      </c>
      <c r="Q34" s="206">
        <f t="shared" si="8"/>
        <v>4.173000859845228</v>
      </c>
      <c r="R34" s="206">
        <f t="shared" si="8"/>
        <v>4.2029234737747201</v>
      </c>
      <c r="S34" s="206">
        <f t="shared" si="8"/>
        <v>2.9349957007738601</v>
      </c>
      <c r="T34" s="206">
        <f t="shared" si="8"/>
        <v>3.5555460017196907</v>
      </c>
      <c r="U34" s="206">
        <f t="shared" si="8"/>
        <v>2.0951848667239901</v>
      </c>
      <c r="V34" s="206">
        <f t="shared" si="8"/>
        <v>2.0489251934651755</v>
      </c>
      <c r="W34" s="206">
        <f t="shared" si="8"/>
        <v>2.3939810834049871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7.8396388650042983</v>
      </c>
      <c r="C36" s="206">
        <v>6.7196904557179709</v>
      </c>
      <c r="D36" s="206">
        <v>5.7117798796216679</v>
      </c>
      <c r="E36" s="206">
        <v>5.5997420464316416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958</v>
      </c>
    </row>
    <row r="37" spans="1:105" ht="12" customHeight="1" x14ac:dyDescent="0.25">
      <c r="A37" s="18" t="s">
        <v>69</v>
      </c>
      <c r="B37" s="206">
        <v>2.041272570937231</v>
      </c>
      <c r="C37" s="206">
        <v>9.1820292347377475</v>
      </c>
      <c r="D37" s="206">
        <v>1.022184006878762</v>
      </c>
      <c r="E37" s="206">
        <v>1.022184006878762</v>
      </c>
      <c r="F37" s="206">
        <v>1.022184006878762</v>
      </c>
      <c r="G37" s="206">
        <v>1.022184006878762</v>
      </c>
      <c r="H37" s="206">
        <v>1.022184006878762</v>
      </c>
      <c r="I37" s="206">
        <v>3.095442820292347E-3</v>
      </c>
      <c r="J37" s="206">
        <v>1.023129836629407</v>
      </c>
      <c r="K37" s="206">
        <v>3.095442820292347E-3</v>
      </c>
      <c r="L37" s="206">
        <v>1.023129836629407</v>
      </c>
      <c r="M37" s="206">
        <v>1.023129836629407</v>
      </c>
      <c r="N37" s="206">
        <v>0.61513327601031809</v>
      </c>
      <c r="O37" s="206">
        <v>1.023129836629407</v>
      </c>
      <c r="P37" s="206">
        <v>1.023129836629407</v>
      </c>
      <c r="Q37" s="206">
        <v>1.023129836629407</v>
      </c>
      <c r="R37" s="206">
        <v>3.095442820292347E-3</v>
      </c>
      <c r="S37" s="206">
        <v>0.20507308684436801</v>
      </c>
      <c r="T37" s="206">
        <v>0.41418744625967319</v>
      </c>
      <c r="U37" s="206">
        <v>0.41521926053310398</v>
      </c>
      <c r="V37" s="206">
        <v>0.37747205503009451</v>
      </c>
      <c r="W37" s="206">
        <v>0.40808254514187448</v>
      </c>
      <c r="DA37" s="71" t="s">
        <v>959</v>
      </c>
    </row>
    <row r="38" spans="1:105" ht="12" customHeight="1" x14ac:dyDescent="0.25">
      <c r="A38" s="18" t="s">
        <v>70</v>
      </c>
      <c r="B38" s="206">
        <v>80.861736887360266</v>
      </c>
      <c r="C38" s="206">
        <v>81.05477214101461</v>
      </c>
      <c r="D38" s="206">
        <v>65.615735167669811</v>
      </c>
      <c r="E38" s="206">
        <v>72.370335339638856</v>
      </c>
      <c r="F38" s="206">
        <v>100.257007738607</v>
      </c>
      <c r="G38" s="206">
        <v>54.51900257953568</v>
      </c>
      <c r="H38" s="206">
        <v>98.423645743766102</v>
      </c>
      <c r="I38" s="206">
        <v>52.106620808254512</v>
      </c>
      <c r="J38" s="206">
        <v>48.246861564918312</v>
      </c>
      <c r="K38" s="206">
        <v>23.15846947549441</v>
      </c>
      <c r="L38" s="206">
        <v>2.894840928632846</v>
      </c>
      <c r="M38" s="206">
        <v>4.8246775580395527</v>
      </c>
      <c r="N38" s="206">
        <v>0.96491831470335332</v>
      </c>
      <c r="O38" s="206">
        <v>1.9298366294067071</v>
      </c>
      <c r="P38" s="206">
        <v>1.9298366294067071</v>
      </c>
      <c r="Q38" s="206">
        <v>0</v>
      </c>
      <c r="R38" s="206">
        <v>0</v>
      </c>
      <c r="S38" s="206">
        <v>0</v>
      </c>
      <c r="T38" s="206">
        <v>9.6474634565778164E-2</v>
      </c>
      <c r="U38" s="206">
        <v>0</v>
      </c>
      <c r="V38" s="206">
        <v>9.6474634565778164E-2</v>
      </c>
      <c r="W38" s="206">
        <v>9.5958727429062765E-2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0.74041272570937233</v>
      </c>
      <c r="H39" s="206">
        <v>0.74041272570937233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1.0499570077386069</v>
      </c>
      <c r="Q39" s="206">
        <v>3.1498710232158209</v>
      </c>
      <c r="R39" s="206">
        <v>4.1998280309544276</v>
      </c>
      <c r="S39" s="206">
        <v>2.7299226139294919</v>
      </c>
      <c r="T39" s="206">
        <v>3.0448839208942391</v>
      </c>
      <c r="U39" s="206">
        <v>1.6799656061908861</v>
      </c>
      <c r="V39" s="206">
        <v>1.5749785038693029</v>
      </c>
      <c r="W39" s="206">
        <v>1.8899398108340499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116.8959587274291</v>
      </c>
      <c r="C40" s="206">
        <f t="shared" si="9"/>
        <v>101.61650902837491</v>
      </c>
      <c r="D40" s="206">
        <f t="shared" si="9"/>
        <v>82.330180567497848</v>
      </c>
      <c r="E40" s="206">
        <f t="shared" si="9"/>
        <v>99.656061908856401</v>
      </c>
      <c r="F40" s="206">
        <f t="shared" si="9"/>
        <v>144.66895958727429</v>
      </c>
      <c r="G40" s="206">
        <f t="shared" si="9"/>
        <v>125.8736887360275</v>
      </c>
      <c r="H40" s="206">
        <f t="shared" si="9"/>
        <v>112.2312983662941</v>
      </c>
      <c r="I40" s="206">
        <f t="shared" si="9"/>
        <v>155.8469475494411</v>
      </c>
      <c r="J40" s="206">
        <f t="shared" si="9"/>
        <v>140.86414445399831</v>
      </c>
      <c r="K40" s="206">
        <f t="shared" si="9"/>
        <v>157.13671539122959</v>
      </c>
      <c r="L40" s="206">
        <f t="shared" si="9"/>
        <v>161.19948409286329</v>
      </c>
      <c r="M40" s="206">
        <f t="shared" si="9"/>
        <v>146.49613069647461</v>
      </c>
      <c r="N40" s="206">
        <f t="shared" si="9"/>
        <v>102.9664660361135</v>
      </c>
      <c r="O40" s="206">
        <f t="shared" si="9"/>
        <v>101.41874462596731</v>
      </c>
      <c r="P40" s="206">
        <f t="shared" si="9"/>
        <v>100.816852966466</v>
      </c>
      <c r="Q40" s="206">
        <f t="shared" si="9"/>
        <v>105.7824591573517</v>
      </c>
      <c r="R40" s="206">
        <f t="shared" si="9"/>
        <v>104.945399828031</v>
      </c>
      <c r="S40" s="206">
        <f t="shared" si="9"/>
        <v>120.9212381771281</v>
      </c>
      <c r="T40" s="206">
        <f t="shared" si="9"/>
        <v>107.8052450558899</v>
      </c>
      <c r="U40" s="206">
        <f t="shared" si="9"/>
        <v>113.8450558899398</v>
      </c>
      <c r="V40" s="206">
        <f t="shared" si="9"/>
        <v>120.9159931212382</v>
      </c>
      <c r="W40" s="206">
        <f t="shared" si="9"/>
        <v>86.521926053310395</v>
      </c>
      <c r="DA40" s="71"/>
    </row>
    <row r="41" spans="1:105" ht="12" customHeight="1" x14ac:dyDescent="0.25">
      <c r="A41" s="18" t="s">
        <v>72</v>
      </c>
      <c r="B41" s="206">
        <v>116.8959587274291</v>
      </c>
      <c r="C41" s="206">
        <v>101.61650902837491</v>
      </c>
      <c r="D41" s="206">
        <v>82.330180567497848</v>
      </c>
      <c r="E41" s="206">
        <v>99.656061908856401</v>
      </c>
      <c r="F41" s="206">
        <v>144.66895958727429</v>
      </c>
      <c r="G41" s="206">
        <v>125.8736887360275</v>
      </c>
      <c r="H41" s="206">
        <v>112.2312983662941</v>
      </c>
      <c r="I41" s="206">
        <v>155.8469475494411</v>
      </c>
      <c r="J41" s="206">
        <v>140.86414445399831</v>
      </c>
      <c r="K41" s="206">
        <v>157.13671539122959</v>
      </c>
      <c r="L41" s="206">
        <v>161.19948409286329</v>
      </c>
      <c r="M41" s="206">
        <v>146.49613069647461</v>
      </c>
      <c r="N41" s="206">
        <v>102.9664660361135</v>
      </c>
      <c r="O41" s="206">
        <v>101.41874462596731</v>
      </c>
      <c r="P41" s="206">
        <v>100.816852966466</v>
      </c>
      <c r="Q41" s="206">
        <v>105.7824591573517</v>
      </c>
      <c r="R41" s="206">
        <v>104.945399828031</v>
      </c>
      <c r="S41" s="206">
        <v>120.9212381771281</v>
      </c>
      <c r="T41" s="206">
        <v>107.8052450558899</v>
      </c>
      <c r="U41" s="206">
        <v>113.8450558899398</v>
      </c>
      <c r="V41" s="206">
        <v>120.9159931212382</v>
      </c>
      <c r="W41" s="206">
        <v>86.521926053310395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4.7807394668959592E-2</v>
      </c>
      <c r="I43" s="206">
        <f t="shared" si="10"/>
        <v>2.3903697334479789E-2</v>
      </c>
      <c r="J43" s="206">
        <f t="shared" si="10"/>
        <v>2.3903697334479789E-2</v>
      </c>
      <c r="K43" s="206">
        <f t="shared" si="10"/>
        <v>4.7807394668959592E-2</v>
      </c>
      <c r="L43" s="206">
        <f t="shared" si="10"/>
        <v>2.3903697334479789E-2</v>
      </c>
      <c r="M43" s="206">
        <f t="shared" si="10"/>
        <v>2.3903697334479789E-2</v>
      </c>
      <c r="N43" s="206">
        <f t="shared" si="10"/>
        <v>2.3903697334479789E-2</v>
      </c>
      <c r="O43" s="206">
        <f t="shared" si="10"/>
        <v>0</v>
      </c>
      <c r="P43" s="206">
        <f t="shared" si="10"/>
        <v>0</v>
      </c>
      <c r="Q43" s="206">
        <f t="shared" si="10"/>
        <v>0</v>
      </c>
      <c r="R43" s="206">
        <f t="shared" si="10"/>
        <v>0</v>
      </c>
      <c r="S43" s="206">
        <f t="shared" si="10"/>
        <v>0</v>
      </c>
      <c r="T43" s="206">
        <f t="shared" si="10"/>
        <v>2.407566638005159E-3</v>
      </c>
      <c r="U43" s="206">
        <f t="shared" si="10"/>
        <v>4.815133276010318E-3</v>
      </c>
      <c r="V43" s="206">
        <f t="shared" si="10"/>
        <v>4.815133276010318E-3</v>
      </c>
      <c r="W43" s="206">
        <f t="shared" si="10"/>
        <v>4.815133276010318E-3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4.7807394668959592E-2</v>
      </c>
      <c r="I44" s="206">
        <v>2.3903697334479789E-2</v>
      </c>
      <c r="J44" s="206">
        <v>2.3903697334479789E-2</v>
      </c>
      <c r="K44" s="206">
        <v>4.7807394668959592E-2</v>
      </c>
      <c r="L44" s="206">
        <v>2.3903697334479789E-2</v>
      </c>
      <c r="M44" s="206">
        <v>2.3903697334479789E-2</v>
      </c>
      <c r="N44" s="206">
        <v>2.3903697334479789E-2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2.407566638005159E-3</v>
      </c>
      <c r="U44" s="206">
        <v>4.815133276010318E-3</v>
      </c>
      <c r="V44" s="206">
        <v>4.815133276010318E-3</v>
      </c>
      <c r="W44" s="206">
        <v>4.815133276010318E-3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3.0386070507308678</v>
      </c>
      <c r="C50" s="206">
        <v>3.1576096302665522</v>
      </c>
      <c r="D50" s="206">
        <v>3.5855546001719691</v>
      </c>
      <c r="E50" s="206">
        <v>3.9561478933791911</v>
      </c>
      <c r="F50" s="206">
        <v>3.7217540842648318</v>
      </c>
      <c r="G50" s="206">
        <v>3.4612209802235592</v>
      </c>
      <c r="H50" s="206">
        <v>3.49853826311264</v>
      </c>
      <c r="I50" s="206">
        <v>3.823989681857265</v>
      </c>
      <c r="J50" s="206">
        <v>4.0006878761822868</v>
      </c>
      <c r="K50" s="206">
        <v>3.7405846947549439</v>
      </c>
      <c r="L50" s="206">
        <v>3.8077386070507311</v>
      </c>
      <c r="M50" s="206">
        <v>3.805503009458298</v>
      </c>
      <c r="N50" s="206">
        <v>3.5953568357695609</v>
      </c>
      <c r="O50" s="206">
        <v>3.614789337919174</v>
      </c>
      <c r="P50" s="206">
        <v>3.6318142734307819</v>
      </c>
      <c r="Q50" s="206">
        <v>4.3247635425623381</v>
      </c>
      <c r="R50" s="206">
        <v>5.1087704213241611</v>
      </c>
      <c r="S50" s="206">
        <v>5.6822871883061037</v>
      </c>
      <c r="T50" s="206">
        <v>5.8769561478933792</v>
      </c>
      <c r="U50" s="206">
        <v>7.3680137575236451</v>
      </c>
      <c r="V50" s="206">
        <v>10.736113499570081</v>
      </c>
      <c r="W50" s="206">
        <v>12.689853826311261</v>
      </c>
      <c r="DA50" s="71" t="s">
        <v>970</v>
      </c>
    </row>
    <row r="51" spans="1:105" ht="12" customHeight="1" x14ac:dyDescent="0.25">
      <c r="A51" s="21" t="s">
        <v>38</v>
      </c>
      <c r="B51" s="209">
        <v>45.657781599312123</v>
      </c>
      <c r="C51" s="209">
        <v>43.422184006878759</v>
      </c>
      <c r="D51" s="209">
        <v>42.562338779019782</v>
      </c>
      <c r="E51" s="209">
        <v>45.571797076526217</v>
      </c>
      <c r="F51" s="209">
        <v>40.41272570937231</v>
      </c>
      <c r="G51" s="209">
        <v>40.756663800515902</v>
      </c>
      <c r="H51" s="209">
        <v>41.014617368873601</v>
      </c>
      <c r="I51" s="209">
        <v>50.90283748925193</v>
      </c>
      <c r="J51" s="209">
        <v>41.960447119518477</v>
      </c>
      <c r="K51" s="209">
        <v>38.779019776440236</v>
      </c>
      <c r="L51" s="209">
        <v>40.928632846087702</v>
      </c>
      <c r="M51" s="209">
        <v>35.253654342218397</v>
      </c>
      <c r="N51" s="209">
        <v>22.098022355975921</v>
      </c>
      <c r="O51" s="209">
        <v>23.1298366294067</v>
      </c>
      <c r="P51" s="209">
        <v>23.387790197764399</v>
      </c>
      <c r="Q51" s="209">
        <v>26.311263972484952</v>
      </c>
      <c r="R51" s="209">
        <v>26.225279449699048</v>
      </c>
      <c r="S51" s="209">
        <v>26.440240756663801</v>
      </c>
      <c r="T51" s="209">
        <v>26.83576956147893</v>
      </c>
      <c r="U51" s="209">
        <v>27.575236457437661</v>
      </c>
      <c r="V51" s="209">
        <v>29.028374892519341</v>
      </c>
      <c r="W51" s="209">
        <v>26.259673258813411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257.08013757523634</v>
      </c>
      <c r="C52" s="286">
        <f t="shared" si="11"/>
        <v>245.15279449699071</v>
      </c>
      <c r="D52" s="286">
        <f t="shared" si="11"/>
        <v>200.82777300085993</v>
      </c>
      <c r="E52" s="286">
        <f t="shared" si="11"/>
        <v>228.17626827171119</v>
      </c>
      <c r="F52" s="286">
        <f t="shared" si="11"/>
        <v>291.01126397248493</v>
      </c>
      <c r="G52" s="286">
        <f t="shared" si="11"/>
        <v>226.50507308684422</v>
      </c>
      <c r="H52" s="286">
        <f t="shared" si="11"/>
        <v>256.97850386930372</v>
      </c>
      <c r="I52" s="286">
        <f t="shared" si="11"/>
        <v>264.84840928632843</v>
      </c>
      <c r="J52" s="286">
        <f t="shared" si="11"/>
        <v>236.11917454858116</v>
      </c>
      <c r="K52" s="286">
        <f t="shared" si="11"/>
        <v>222.86569217540838</v>
      </c>
      <c r="L52" s="286">
        <f t="shared" si="11"/>
        <v>210.58736027515056</v>
      </c>
      <c r="M52" s="286">
        <f t="shared" si="11"/>
        <v>191.42699914015478</v>
      </c>
      <c r="N52" s="286">
        <f t="shared" si="11"/>
        <v>130.26380051590709</v>
      </c>
      <c r="O52" s="286">
        <f t="shared" si="11"/>
        <v>131.11633705932942</v>
      </c>
      <c r="P52" s="286">
        <f t="shared" si="11"/>
        <v>131.83938091143597</v>
      </c>
      <c r="Q52" s="286">
        <f t="shared" si="11"/>
        <v>140.5914875322442</v>
      </c>
      <c r="R52" s="286">
        <f t="shared" si="11"/>
        <v>140.48237317282886</v>
      </c>
      <c r="S52" s="286">
        <f t="shared" si="11"/>
        <v>155.97876182287189</v>
      </c>
      <c r="T52" s="286">
        <f t="shared" si="11"/>
        <v>144.07592433361992</v>
      </c>
      <c r="U52" s="286">
        <f t="shared" si="11"/>
        <v>150.88830610490109</v>
      </c>
      <c r="V52" s="286">
        <f t="shared" si="11"/>
        <v>162.73422184006884</v>
      </c>
      <c r="W52" s="286">
        <f t="shared" si="11"/>
        <v>127.87024935511613</v>
      </c>
      <c r="DA52" s="118"/>
    </row>
    <row r="53" spans="1:105" ht="12" customHeight="1" x14ac:dyDescent="0.25">
      <c r="A53" s="51" t="s">
        <v>46</v>
      </c>
      <c r="B53" s="239">
        <f>CHI_fec!B5-B58</f>
        <v>80.265626979953254</v>
      </c>
      <c r="C53" s="239">
        <f>CHI_fec!C5-C58</f>
        <v>78.112297814012834</v>
      </c>
      <c r="D53" s="239">
        <f>CHI_fec!D5-D58</f>
        <v>69.474814574907953</v>
      </c>
      <c r="E53" s="239">
        <f>CHI_fec!E5-E58</f>
        <v>75.618832493065611</v>
      </c>
      <c r="F53" s="239">
        <f>CHI_fec!F5-F58</f>
        <v>101.02806933090613</v>
      </c>
      <c r="G53" s="239">
        <f>CHI_fec!G5-G58</f>
        <v>85.040868953656911</v>
      </c>
      <c r="H53" s="239">
        <f>CHI_fec!H5-H58</f>
        <v>98.424481192155952</v>
      </c>
      <c r="I53" s="239">
        <f>CHI_fec!I5-I58</f>
        <v>104.677612159663</v>
      </c>
      <c r="J53" s="239">
        <f>CHI_fec!J5-J58</f>
        <v>98.950763352538843</v>
      </c>
      <c r="K53" s="239">
        <f>CHI_fec!K5-K58</f>
        <v>77.058630096212994</v>
      </c>
      <c r="L53" s="239">
        <f>CHI_fec!L5-L58</f>
        <v>74.493372119845901</v>
      </c>
      <c r="M53" s="239">
        <f>CHI_fec!M5-M58</f>
        <v>77.590598135952575</v>
      </c>
      <c r="N53" s="239">
        <f>CHI_fec!N5-N58</f>
        <v>56.815764572173407</v>
      </c>
      <c r="O53" s="239">
        <f>CHI_fec!O5-O58</f>
        <v>65.731562870377729</v>
      </c>
      <c r="P53" s="239">
        <f>CHI_fec!P5-P58</f>
        <v>53.051883110500171</v>
      </c>
      <c r="Q53" s="239">
        <f>CHI_fec!Q5-Q58</f>
        <v>51.09173072337768</v>
      </c>
      <c r="R53" s="239">
        <f>CHI_fec!R5-R58</f>
        <v>47.747603255884144</v>
      </c>
      <c r="S53" s="239">
        <f>CHI_fec!S5-S58</f>
        <v>41.567012068982649</v>
      </c>
      <c r="T53" s="239">
        <f>CHI_fec!T5-T58</f>
        <v>29.41428619609917</v>
      </c>
      <c r="U53" s="239">
        <f>CHI_fec!U5-U58</f>
        <v>57.501344951376154</v>
      </c>
      <c r="V53" s="239">
        <f>CHI_fec!V5-V58</f>
        <v>90.660894777241992</v>
      </c>
      <c r="W53" s="239">
        <f>CHI_fec!W5-W58</f>
        <v>71.878118578503745</v>
      </c>
      <c r="DA53" s="83"/>
    </row>
    <row r="54" spans="1:105" ht="12" customHeight="1" x14ac:dyDescent="0.25">
      <c r="A54" s="99" t="s">
        <v>47</v>
      </c>
      <c r="B54" s="240">
        <f>CHI_fec!B61</f>
        <v>140.5006253453125</v>
      </c>
      <c r="C54" s="240">
        <f>CHI_fec!C61</f>
        <v>129.96897715618331</v>
      </c>
      <c r="D54" s="240">
        <f>CHI_fec!D61</f>
        <v>101.7931411843221</v>
      </c>
      <c r="E54" s="240">
        <f>CHI_fec!E61</f>
        <v>126.0219296356757</v>
      </c>
      <c r="F54" s="240">
        <f>CHI_fec!F61</f>
        <v>164.0968634888882</v>
      </c>
      <c r="G54" s="240">
        <f>CHI_fec!G61</f>
        <v>118.0883173576207</v>
      </c>
      <c r="H54" s="240">
        <f>CHI_fec!H61</f>
        <v>141.74428638287841</v>
      </c>
      <c r="I54" s="240">
        <f>CHI_fec!I61</f>
        <v>141.33237160818709</v>
      </c>
      <c r="J54" s="240">
        <f>CHI_fec!J61</f>
        <v>112.1648837137956</v>
      </c>
      <c r="K54" s="240">
        <f>CHI_fec!K61</f>
        <v>125.8863485278315</v>
      </c>
      <c r="L54" s="240">
        <f>CHI_fec!L61</f>
        <v>111.970013065624</v>
      </c>
      <c r="M54" s="240">
        <f>CHI_fec!M61</f>
        <v>90.818832653680019</v>
      </c>
      <c r="N54" s="240">
        <f>CHI_fec!N61</f>
        <v>47.778839295813839</v>
      </c>
      <c r="O54" s="240">
        <f>CHI_fec!O61</f>
        <v>39.733810292127082</v>
      </c>
      <c r="P54" s="240">
        <f>CHI_fec!P61</f>
        <v>51.253342837718051</v>
      </c>
      <c r="Q54" s="240">
        <f>CHI_fec!Q61</f>
        <v>55.920412202006872</v>
      </c>
      <c r="R54" s="240">
        <f>CHI_fec!R61</f>
        <v>56.380035991273552</v>
      </c>
      <c r="S54" s="240">
        <f>CHI_fec!S61</f>
        <v>75.279238050440313</v>
      </c>
      <c r="T54" s="240">
        <f>CHI_fec!T61</f>
        <v>71.239454130641988</v>
      </c>
      <c r="U54" s="240">
        <f>CHI_fec!U61</f>
        <v>71.899428909328876</v>
      </c>
      <c r="V54" s="240">
        <f>CHI_fec!V61</f>
        <v>53.764594856846116</v>
      </c>
      <c r="W54" s="240">
        <f>CHI_fec!W61</f>
        <v>38.180408775881872</v>
      </c>
      <c r="DA54" s="94"/>
    </row>
    <row r="55" spans="1:105" ht="12" customHeight="1" x14ac:dyDescent="0.25">
      <c r="A55" s="52" t="s">
        <v>48</v>
      </c>
      <c r="B55" s="241">
        <f>CHI_fec!B110</f>
        <v>36.313885249970603</v>
      </c>
      <c r="C55" s="241">
        <f>CHI_fec!C110</f>
        <v>37.071519526794553</v>
      </c>
      <c r="D55" s="241">
        <f>CHI_fec!D110</f>
        <v>29.559817241629879</v>
      </c>
      <c r="E55" s="241">
        <f>CHI_fec!E110</f>
        <v>26.53550614296989</v>
      </c>
      <c r="F55" s="241">
        <f>CHI_fec!F110</f>
        <v>25.886331152690541</v>
      </c>
      <c r="G55" s="241">
        <f>CHI_fec!G110</f>
        <v>23.375886775566599</v>
      </c>
      <c r="H55" s="241">
        <f>CHI_fec!H110</f>
        <v>16.809736294269339</v>
      </c>
      <c r="I55" s="241">
        <f>CHI_fec!I110</f>
        <v>18.83842551847836</v>
      </c>
      <c r="J55" s="241">
        <f>CHI_fec!J110</f>
        <v>25.003527482246721</v>
      </c>
      <c r="K55" s="241">
        <f>CHI_fec!K110</f>
        <v>19.920713551363878</v>
      </c>
      <c r="L55" s="241">
        <f>CHI_fec!L110</f>
        <v>24.123975089680641</v>
      </c>
      <c r="M55" s="241">
        <f>CHI_fec!M110</f>
        <v>23.017568350522168</v>
      </c>
      <c r="N55" s="241">
        <f>CHI_fec!N110</f>
        <v>25.669196647919851</v>
      </c>
      <c r="O55" s="241">
        <f>CHI_fec!O110</f>
        <v>25.650963896824599</v>
      </c>
      <c r="P55" s="241">
        <f>CHI_fec!P110</f>
        <v>27.53415496321773</v>
      </c>
      <c r="Q55" s="241">
        <f>CHI_fec!Q110</f>
        <v>33.57934460685965</v>
      </c>
      <c r="R55" s="241">
        <f>CHI_fec!R110</f>
        <v>36.354733925671162</v>
      </c>
      <c r="S55" s="241">
        <f>CHI_fec!S110</f>
        <v>39.132511703448941</v>
      </c>
      <c r="T55" s="241">
        <f>CHI_fec!T110</f>
        <v>43.422184006878773</v>
      </c>
      <c r="U55" s="241">
        <f>CHI_fec!U110</f>
        <v>21.48753224419605</v>
      </c>
      <c r="V55" s="241">
        <f>CHI_fec!V110</f>
        <v>18.308732205980721</v>
      </c>
      <c r="W55" s="241">
        <f>CHI_fec!W110</f>
        <v>17.811722000730509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539.08862404430045</v>
      </c>
      <c r="C58" s="212">
        <v>444.11888799650609</v>
      </c>
      <c r="D58" s="212">
        <v>404.44881061043571</v>
      </c>
      <c r="E58" s="212">
        <v>447.86334459460147</v>
      </c>
      <c r="F58" s="212">
        <v>469.90642284051722</v>
      </c>
      <c r="G58" s="212">
        <v>474.62588084867349</v>
      </c>
      <c r="H58" s="212">
        <v>457.66300065651029</v>
      </c>
      <c r="I58" s="212">
        <v>488.00865843810959</v>
      </c>
      <c r="J58" s="212">
        <v>476.07675558034111</v>
      </c>
      <c r="K58" s="212">
        <v>400.30435343461698</v>
      </c>
      <c r="L58" s="212">
        <v>463.77614653924098</v>
      </c>
      <c r="M58" s="212">
        <v>451.35052315145077</v>
      </c>
      <c r="N58" s="212">
        <v>400.47219600171587</v>
      </c>
      <c r="O58" s="212">
        <v>399.73393288907619</v>
      </c>
      <c r="P58" s="212">
        <v>417.61870377132237</v>
      </c>
      <c r="Q58" s="212">
        <v>414.3653627259456</v>
      </c>
      <c r="R58" s="212">
        <v>391.56286917478479</v>
      </c>
      <c r="S58" s="212">
        <v>418.88449177451491</v>
      </c>
      <c r="T58" s="212">
        <v>363.84596859951881</v>
      </c>
      <c r="U58" s="212">
        <v>425.50448488821451</v>
      </c>
      <c r="V58" s="212">
        <v>403.0589362537367</v>
      </c>
      <c r="W58" s="212">
        <v>273.30678275833782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92.356035910164664</v>
      </c>
      <c r="C60" s="206">
        <f t="shared" si="12"/>
        <v>79.067297282834616</v>
      </c>
      <c r="D60" s="206">
        <f t="shared" si="12"/>
        <v>73.451390146119223</v>
      </c>
      <c r="E60" s="206">
        <f t="shared" si="12"/>
        <v>70.563258610078691</v>
      </c>
      <c r="F60" s="206">
        <f t="shared" si="12"/>
        <v>79.773146830199053</v>
      </c>
      <c r="G60" s="206">
        <f t="shared" si="12"/>
        <v>84.09879572399602</v>
      </c>
      <c r="H60" s="206">
        <f t="shared" si="12"/>
        <v>79.546061705521495</v>
      </c>
      <c r="I60" s="206">
        <f t="shared" si="12"/>
        <v>73.219320518935078</v>
      </c>
      <c r="J60" s="206">
        <f t="shared" si="12"/>
        <v>69.434451195130407</v>
      </c>
      <c r="K60" s="206">
        <f t="shared" si="12"/>
        <v>59.547689634101133</v>
      </c>
      <c r="L60" s="206">
        <f t="shared" si="12"/>
        <v>54.575802601149931</v>
      </c>
      <c r="M60" s="206">
        <f t="shared" si="12"/>
        <v>36.948115584812882</v>
      </c>
      <c r="N60" s="206">
        <f t="shared" si="12"/>
        <v>2.8797626397211169</v>
      </c>
      <c r="O60" s="206">
        <f t="shared" si="12"/>
        <v>3.8396938521028869</v>
      </c>
      <c r="P60" s="206">
        <f t="shared" si="12"/>
        <v>3.8396839948822592</v>
      </c>
      <c r="Q60" s="206">
        <f t="shared" si="12"/>
        <v>4.7995845660144107</v>
      </c>
      <c r="R60" s="206">
        <f t="shared" si="12"/>
        <v>12.38298955311673</v>
      </c>
      <c r="S60" s="206">
        <f t="shared" si="12"/>
        <v>9.7911985672922235</v>
      </c>
      <c r="T60" s="206">
        <f t="shared" si="12"/>
        <v>9.9831998978850685</v>
      </c>
      <c r="U60" s="206">
        <f t="shared" si="12"/>
        <v>11.32701283318443</v>
      </c>
      <c r="V60" s="206">
        <f t="shared" si="12"/>
        <v>8.0057118341322049</v>
      </c>
      <c r="W60" s="206">
        <f t="shared" si="12"/>
        <v>9.1432401959990273</v>
      </c>
      <c r="DA60" s="71"/>
    </row>
    <row r="61" spans="1:105" ht="12" customHeight="1" x14ac:dyDescent="0.25">
      <c r="A61" s="18" t="s">
        <v>32</v>
      </c>
      <c r="B61" s="206">
        <v>87.460447119518477</v>
      </c>
      <c r="C61" s="206">
        <v>73.787704213241611</v>
      </c>
      <c r="D61" s="206">
        <v>68.36380051590713</v>
      </c>
      <c r="E61" s="206">
        <v>63.843852106620808</v>
      </c>
      <c r="F61" s="206">
        <v>74.013671539122953</v>
      </c>
      <c r="G61" s="206">
        <v>74.691659501289763</v>
      </c>
      <c r="H61" s="206">
        <v>71.866723989681844</v>
      </c>
      <c r="I61" s="206">
        <v>67.459845227858978</v>
      </c>
      <c r="J61" s="206">
        <v>64.634823731728289</v>
      </c>
      <c r="K61" s="206">
        <v>55.707996560619087</v>
      </c>
      <c r="L61" s="206">
        <v>50.736113499570067</v>
      </c>
      <c r="M61" s="206">
        <v>33.108426483233018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4.8955887906461832</v>
      </c>
      <c r="C65" s="206">
        <v>5.2795930695930027</v>
      </c>
      <c r="D65" s="206">
        <v>5.0875896302120909</v>
      </c>
      <c r="E65" s="206">
        <v>6.7194065034578783</v>
      </c>
      <c r="F65" s="206">
        <v>5.7594752910761056</v>
      </c>
      <c r="G65" s="206">
        <v>9.4071362227062529</v>
      </c>
      <c r="H65" s="206">
        <v>7.6793377158396483</v>
      </c>
      <c r="I65" s="206">
        <v>5.7594752910761056</v>
      </c>
      <c r="J65" s="206">
        <v>4.7996274634021159</v>
      </c>
      <c r="K65" s="206">
        <v>3.8396930734820458</v>
      </c>
      <c r="L65" s="206">
        <v>3.8396891015798622</v>
      </c>
      <c r="M65" s="206">
        <v>3.8396891015798622</v>
      </c>
      <c r="N65" s="206">
        <v>2.8797626397211169</v>
      </c>
      <c r="O65" s="206">
        <v>3.8396938521028869</v>
      </c>
      <c r="P65" s="206">
        <v>3.8396839948822592</v>
      </c>
      <c r="Q65" s="206">
        <v>4.7995845660144107</v>
      </c>
      <c r="R65" s="206">
        <v>12.38298955311673</v>
      </c>
      <c r="S65" s="206">
        <v>9.7911985672922235</v>
      </c>
      <c r="T65" s="206">
        <v>9.9831998978850685</v>
      </c>
      <c r="U65" s="206">
        <v>11.32701283318443</v>
      </c>
      <c r="V65" s="206">
        <v>8.0057118341322049</v>
      </c>
      <c r="W65" s="206">
        <v>9.1432401959990273</v>
      </c>
      <c r="DA65" s="71" t="s">
        <v>979</v>
      </c>
    </row>
    <row r="66" spans="1:105" ht="12" customHeight="1" x14ac:dyDescent="0.25">
      <c r="A66" s="18" t="s">
        <v>84</v>
      </c>
      <c r="B66" s="206">
        <v>0</v>
      </c>
      <c r="C66" s="206">
        <v>0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206">
        <v>0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446.73258813413582</v>
      </c>
      <c r="C67" s="206">
        <f t="shared" si="13"/>
        <v>365.05159071367149</v>
      </c>
      <c r="D67" s="206">
        <f t="shared" si="13"/>
        <v>330.99742046431641</v>
      </c>
      <c r="E67" s="206">
        <f t="shared" si="13"/>
        <v>377.30008598452281</v>
      </c>
      <c r="F67" s="206">
        <f t="shared" si="13"/>
        <v>390.13327601031813</v>
      </c>
      <c r="G67" s="206">
        <f t="shared" si="13"/>
        <v>390.52708512467751</v>
      </c>
      <c r="H67" s="206">
        <f t="shared" si="13"/>
        <v>378.11693895098881</v>
      </c>
      <c r="I67" s="206">
        <f t="shared" si="13"/>
        <v>414.7893379191745</v>
      </c>
      <c r="J67" s="206">
        <f t="shared" si="13"/>
        <v>406.64230438521071</v>
      </c>
      <c r="K67" s="206">
        <f t="shared" si="13"/>
        <v>340.75666380051592</v>
      </c>
      <c r="L67" s="206">
        <f t="shared" si="13"/>
        <v>409.20034393809112</v>
      </c>
      <c r="M67" s="206">
        <f t="shared" si="13"/>
        <v>414.40240756663798</v>
      </c>
      <c r="N67" s="206">
        <f t="shared" si="13"/>
        <v>397.59243336199478</v>
      </c>
      <c r="O67" s="206">
        <f t="shared" si="13"/>
        <v>395.89423903697332</v>
      </c>
      <c r="P67" s="206">
        <f t="shared" si="13"/>
        <v>413.77901977644018</v>
      </c>
      <c r="Q67" s="206">
        <f t="shared" si="13"/>
        <v>409.5657781599312</v>
      </c>
      <c r="R67" s="206">
        <f t="shared" si="13"/>
        <v>379.17987962166808</v>
      </c>
      <c r="S67" s="206">
        <f t="shared" si="13"/>
        <v>409.0932932072227</v>
      </c>
      <c r="T67" s="206">
        <f t="shared" si="13"/>
        <v>353.86276870163368</v>
      </c>
      <c r="U67" s="206">
        <f t="shared" si="13"/>
        <v>414.17747205503008</v>
      </c>
      <c r="V67" s="206">
        <f t="shared" si="13"/>
        <v>395.05322441960448</v>
      </c>
      <c r="W67" s="206">
        <f t="shared" si="13"/>
        <v>264.16354256233882</v>
      </c>
      <c r="DA67" s="71"/>
    </row>
    <row r="68" spans="1:105" ht="12" customHeight="1" x14ac:dyDescent="0.25">
      <c r="A68" s="18" t="s">
        <v>72</v>
      </c>
      <c r="B68" s="206">
        <v>446.73258813413582</v>
      </c>
      <c r="C68" s="206">
        <v>365.05159071367149</v>
      </c>
      <c r="D68" s="206">
        <v>330.99742046431641</v>
      </c>
      <c r="E68" s="206">
        <v>377.30008598452281</v>
      </c>
      <c r="F68" s="206">
        <v>390.13327601031813</v>
      </c>
      <c r="G68" s="206">
        <v>390.52708512467751</v>
      </c>
      <c r="H68" s="206">
        <v>378.11693895098881</v>
      </c>
      <c r="I68" s="206">
        <v>414.7893379191745</v>
      </c>
      <c r="J68" s="206">
        <v>406.64230438521071</v>
      </c>
      <c r="K68" s="206">
        <v>340.75666380051592</v>
      </c>
      <c r="L68" s="206">
        <v>409.20034393809112</v>
      </c>
      <c r="M68" s="206">
        <v>414.40240756663798</v>
      </c>
      <c r="N68" s="206">
        <v>397.59243336199478</v>
      </c>
      <c r="O68" s="206">
        <v>395.89423903697332</v>
      </c>
      <c r="P68" s="206">
        <v>413.77901977644018</v>
      </c>
      <c r="Q68" s="206">
        <v>409.5657781599312</v>
      </c>
      <c r="R68" s="206">
        <v>379.17987962166808</v>
      </c>
      <c r="S68" s="206">
        <v>409.0932932072227</v>
      </c>
      <c r="T68" s="206">
        <v>353.86276870163368</v>
      </c>
      <c r="U68" s="206">
        <v>414.17747205503008</v>
      </c>
      <c r="V68" s="206">
        <v>395.05322441960448</v>
      </c>
      <c r="W68" s="206">
        <v>264.16354256233882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539.08862404430045</v>
      </c>
      <c r="C71" s="286">
        <f t="shared" si="14"/>
        <v>444.11888799650609</v>
      </c>
      <c r="D71" s="286">
        <f t="shared" si="14"/>
        <v>404.44881061043571</v>
      </c>
      <c r="E71" s="286">
        <f t="shared" si="14"/>
        <v>447.86334459460147</v>
      </c>
      <c r="F71" s="286">
        <f t="shared" si="14"/>
        <v>469.90642284051722</v>
      </c>
      <c r="G71" s="286">
        <f t="shared" si="14"/>
        <v>474.62588084867349</v>
      </c>
      <c r="H71" s="286">
        <f t="shared" si="14"/>
        <v>457.66300065651029</v>
      </c>
      <c r="I71" s="286">
        <f t="shared" si="14"/>
        <v>488.00865843810959</v>
      </c>
      <c r="J71" s="286">
        <f t="shared" si="14"/>
        <v>476.07675558034111</v>
      </c>
      <c r="K71" s="286">
        <f t="shared" si="14"/>
        <v>400.30435343461698</v>
      </c>
      <c r="L71" s="286">
        <f t="shared" si="14"/>
        <v>463.77614653924098</v>
      </c>
      <c r="M71" s="286">
        <f t="shared" si="14"/>
        <v>451.35052315145077</v>
      </c>
      <c r="N71" s="286">
        <f t="shared" si="14"/>
        <v>400.47219600171587</v>
      </c>
      <c r="O71" s="286">
        <f t="shared" si="14"/>
        <v>399.73393288907619</v>
      </c>
      <c r="P71" s="286">
        <f t="shared" si="14"/>
        <v>417.61870377132237</v>
      </c>
      <c r="Q71" s="286">
        <f t="shared" si="14"/>
        <v>414.3653627259456</v>
      </c>
      <c r="R71" s="286">
        <f t="shared" si="14"/>
        <v>391.56286917478479</v>
      </c>
      <c r="S71" s="286">
        <f t="shared" si="14"/>
        <v>418.88449177451491</v>
      </c>
      <c r="T71" s="286">
        <f t="shared" si="14"/>
        <v>363.84596859951881</v>
      </c>
      <c r="U71" s="286">
        <f t="shared" si="14"/>
        <v>425.50448488821451</v>
      </c>
      <c r="V71" s="286">
        <f t="shared" si="14"/>
        <v>403.0589362537367</v>
      </c>
      <c r="W71" s="286">
        <f t="shared" si="14"/>
        <v>273.30678275833782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539.08862404430045</v>
      </c>
      <c r="C72" s="243">
        <f>CHI_fec!C16</f>
        <v>444.11888799650609</v>
      </c>
      <c r="D72" s="243">
        <f>CHI_fec!D16</f>
        <v>404.44881061043571</v>
      </c>
      <c r="E72" s="243">
        <f>CHI_fec!E16</f>
        <v>447.86334459460147</v>
      </c>
      <c r="F72" s="243">
        <f>CHI_fec!F16</f>
        <v>469.90642284051722</v>
      </c>
      <c r="G72" s="243">
        <f>CHI_fec!G16</f>
        <v>474.62588084867349</v>
      </c>
      <c r="H72" s="243">
        <f>CHI_fec!H16</f>
        <v>457.66300065651029</v>
      </c>
      <c r="I72" s="243">
        <f>CHI_fec!I16</f>
        <v>488.00865843810959</v>
      </c>
      <c r="J72" s="243">
        <f>CHI_fec!J16</f>
        <v>476.07675558034111</v>
      </c>
      <c r="K72" s="243">
        <f>CHI_fec!K16</f>
        <v>400.30435343461698</v>
      </c>
      <c r="L72" s="243">
        <f>CHI_fec!L16</f>
        <v>463.77614653924098</v>
      </c>
      <c r="M72" s="243">
        <f>CHI_fec!M16</f>
        <v>451.35052315145077</v>
      </c>
      <c r="N72" s="243">
        <f>CHI_fec!N16</f>
        <v>400.47219600171587</v>
      </c>
      <c r="O72" s="243">
        <f>CHI_fec!O16</f>
        <v>399.73393288907619</v>
      </c>
      <c r="P72" s="243">
        <f>CHI_fec!P16</f>
        <v>417.61870377132237</v>
      </c>
      <c r="Q72" s="243">
        <f>CHI_fec!Q16</f>
        <v>414.3653627259456</v>
      </c>
      <c r="R72" s="243">
        <f>CHI_fec!R16</f>
        <v>391.56286917478479</v>
      </c>
      <c r="S72" s="243">
        <f>CHI_fec!S16</f>
        <v>418.88449177451491</v>
      </c>
      <c r="T72" s="243">
        <f>CHI_fec!T16</f>
        <v>363.84596859951881</v>
      </c>
      <c r="U72" s="243">
        <f>CHI_fec!U16</f>
        <v>425.50448488821451</v>
      </c>
      <c r="V72" s="243">
        <f>CHI_fec!V16</f>
        <v>403.0589362537367</v>
      </c>
      <c r="W72" s="243">
        <f>CHI_fec!W16</f>
        <v>273.30678275833782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1271.1955028480097</v>
      </c>
      <c r="C76" s="205">
        <f t="shared" si="15"/>
        <v>1143.3873315277854</v>
      </c>
      <c r="D76" s="205">
        <f t="shared" si="15"/>
        <v>975.15920520016084</v>
      </c>
      <c r="E76" s="205">
        <f t="shared" si="15"/>
        <v>1060.9817850486704</v>
      </c>
      <c r="F76" s="205">
        <f t="shared" si="15"/>
        <v>1337.0647885871167</v>
      </c>
      <c r="G76" s="205">
        <f t="shared" si="15"/>
        <v>1142.6639729661811</v>
      </c>
      <c r="H76" s="205">
        <f t="shared" si="15"/>
        <v>1246.636381277769</v>
      </c>
      <c r="I76" s="205">
        <f t="shared" si="15"/>
        <v>1239.620127036721</v>
      </c>
      <c r="J76" s="205">
        <f t="shared" si="15"/>
        <v>1167.025804922205</v>
      </c>
      <c r="K76" s="205">
        <f t="shared" si="15"/>
        <v>973.40728743997443</v>
      </c>
      <c r="L76" s="205">
        <f t="shared" si="15"/>
        <v>1009.3158084308949</v>
      </c>
      <c r="M76" s="205">
        <f t="shared" si="15"/>
        <v>956.08532324156533</v>
      </c>
      <c r="N76" s="205">
        <f t="shared" si="15"/>
        <v>748.88910839009577</v>
      </c>
      <c r="O76" s="205">
        <f t="shared" si="15"/>
        <v>756.96934272529074</v>
      </c>
      <c r="P76" s="205">
        <f t="shared" si="15"/>
        <v>809.21889976697923</v>
      </c>
      <c r="Q76" s="205">
        <f t="shared" si="15"/>
        <v>833.39214567633462</v>
      </c>
      <c r="R76" s="205">
        <f t="shared" si="15"/>
        <v>807.01066537503823</v>
      </c>
      <c r="S76" s="205">
        <f t="shared" si="15"/>
        <v>859.66468488208181</v>
      </c>
      <c r="T76" s="205">
        <f t="shared" si="15"/>
        <v>777.03261952755656</v>
      </c>
      <c r="U76" s="205">
        <f t="shared" si="15"/>
        <v>868.34667072381785</v>
      </c>
      <c r="V76" s="205">
        <f t="shared" si="15"/>
        <v>825.55184973302903</v>
      </c>
      <c r="W76" s="205">
        <f t="shared" si="15"/>
        <v>575.98116485793219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566.79709907836207</v>
      </c>
      <c r="C77" s="215">
        <f>(CHI_emi!C5-CHI_emi!C59)+(CHI_emi!C61-CHI_emi!C108)+CHI_emi!C110</f>
        <v>547.58011499840791</v>
      </c>
      <c r="D77" s="215">
        <f>(CHI_emi!D5-CHI_emi!D59)+(CHI_emi!D61-CHI_emi!D108)+CHI_emi!D110</f>
        <v>424.27097639810262</v>
      </c>
      <c r="E77" s="215">
        <f>(CHI_emi!E5-CHI_emi!E59)+(CHI_emi!E61-CHI_emi!E108)+CHI_emi!E110</f>
        <v>486.55877075834377</v>
      </c>
      <c r="F77" s="215">
        <f>(CHI_emi!F5-CHI_emi!F59)+(CHI_emi!F61-CHI_emi!F108)+CHI_emi!F110</f>
        <v>671.49945101808703</v>
      </c>
      <c r="G77" s="215">
        <f>(CHI_emi!G5-CHI_emi!G59)+(CHI_emi!G61-CHI_emi!G108)+CHI_emi!G110</f>
        <v>479.06120111854551</v>
      </c>
      <c r="H77" s="215">
        <f>(CHI_emi!H5-CHI_emi!H59)+(CHI_emi!H61-CHI_emi!H108)+CHI_emi!H110</f>
        <v>588.75200675802148</v>
      </c>
      <c r="I77" s="215">
        <f>(CHI_emi!I5-CHI_emi!I59)+(CHI_emi!I61-CHI_emi!I108)+CHI_emi!I110</f>
        <v>543.30189845618213</v>
      </c>
      <c r="J77" s="215">
        <f>(CHI_emi!J5-CHI_emi!J59)+(CHI_emi!J61-CHI_emi!J108)+CHI_emi!J110</f>
        <v>490.38311627754894</v>
      </c>
      <c r="K77" s="215">
        <f>(CHI_emi!K5-CHI_emi!K59)+(CHI_emi!K61-CHI_emi!K108)+CHI_emi!K110</f>
        <v>444.13845047855978</v>
      </c>
      <c r="L77" s="215">
        <f>(CHI_emi!L5-CHI_emi!L59)+(CHI_emi!L61-CHI_emi!L108)+CHI_emi!L110</f>
        <v>393.95878834182827</v>
      </c>
      <c r="M77" s="215">
        <f>(CHI_emi!M5-CHI_emi!M59)+(CHI_emi!M61-CHI_emi!M108)+CHI_emi!M110</f>
        <v>362.898296278565</v>
      </c>
      <c r="N77" s="215">
        <f>(CHI_emi!N5-CHI_emi!N59)+(CHI_emi!N61-CHI_emi!N108)+CHI_emi!N110</f>
        <v>246.88239911809578</v>
      </c>
      <c r="O77" s="215">
        <f>(CHI_emi!O5-CHI_emi!O59)+(CHI_emi!O61-CHI_emi!O108)+CHI_emi!O110</f>
        <v>247.63979339855763</v>
      </c>
      <c r="P77" s="215">
        <f>(CHI_emi!P5-CHI_emi!P59)+(CHI_emi!P61-CHI_emi!P108)+CHI_emi!P110</f>
        <v>249.38676863807908</v>
      </c>
      <c r="Q77" s="215">
        <f>(CHI_emi!Q5-CHI_emi!Q59)+(CHI_emi!Q61-CHI_emi!Q108)+CHI_emi!Q110</f>
        <v>261.11755295821473</v>
      </c>
      <c r="R77" s="215">
        <f>(CHI_emi!R5-CHI_emi!R59)+(CHI_emi!R61-CHI_emi!R108)+CHI_emi!R110</f>
        <v>259.14759371859168</v>
      </c>
      <c r="S77" s="215">
        <f>(CHI_emi!S5-CHI_emi!S59)+(CHI_emi!S61-CHI_emi!S108)+CHI_emi!S110</f>
        <v>292.87330919848171</v>
      </c>
      <c r="T77" s="215">
        <f>(CHI_emi!T5-CHI_emi!T59)+(CHI_emi!T61-CHI_emi!T108)+CHI_emi!T110</f>
        <v>263.97605807822305</v>
      </c>
      <c r="U77" s="215">
        <f>(CHI_emi!U5-CHI_emi!U59)+(CHI_emi!U61-CHI_emi!U108)+CHI_emi!U110</f>
        <v>273.74407523838465</v>
      </c>
      <c r="V77" s="215">
        <f>(CHI_emi!V5-CHI_emi!V59)+(CHI_emi!V61-CHI_emi!V108)+CHI_emi!V110</f>
        <v>290.23173863842891</v>
      </c>
      <c r="W77" s="215">
        <f>(CHI_emi!W5-CHI_emi!W59)+(CHI_emi!W61-CHI_emi!W108)+CHI_emi!W110</f>
        <v>210.48855839886551</v>
      </c>
      <c r="DA77" s="85"/>
    </row>
    <row r="78" spans="1:105" ht="12" customHeight="1" x14ac:dyDescent="0.25">
      <c r="A78" s="14" t="s">
        <v>147</v>
      </c>
      <c r="B78" s="206">
        <f>CHI_emi!B59+CHI_emi!B108</f>
        <v>704.39840376964776</v>
      </c>
      <c r="C78" s="206">
        <f>CHI_emi!C59+CHI_emi!C108</f>
        <v>595.80721652937746</v>
      </c>
      <c r="D78" s="206">
        <f>CHI_emi!D59+CHI_emi!D108</f>
        <v>550.88822880205817</v>
      </c>
      <c r="E78" s="206">
        <f>CHI_emi!E59+CHI_emi!E108</f>
        <v>574.42301429032659</v>
      </c>
      <c r="F78" s="206">
        <f>CHI_emi!F59+CHI_emi!F108</f>
        <v>665.56533756902957</v>
      </c>
      <c r="G78" s="206">
        <f>CHI_emi!G59+CHI_emi!G108</f>
        <v>663.60277184763561</v>
      </c>
      <c r="H78" s="206">
        <f>CHI_emi!H59+CHI_emi!H108</f>
        <v>657.88437451974744</v>
      </c>
      <c r="I78" s="206">
        <f>CHI_emi!I59+CHI_emi!I108</f>
        <v>696.31822858053874</v>
      </c>
      <c r="J78" s="206">
        <f>CHI_emi!J59+CHI_emi!J108</f>
        <v>676.64268864465612</v>
      </c>
      <c r="K78" s="206">
        <f>CHI_emi!K59+CHI_emi!K108</f>
        <v>529.26883696141465</v>
      </c>
      <c r="L78" s="206">
        <f>CHI_emi!L59+CHI_emi!L108</f>
        <v>615.35702008906662</v>
      </c>
      <c r="M78" s="206">
        <f>CHI_emi!M59+CHI_emi!M108</f>
        <v>593.18702696300033</v>
      </c>
      <c r="N78" s="206">
        <f>CHI_emi!N59+CHI_emi!N108</f>
        <v>502.00670927200002</v>
      </c>
      <c r="O78" s="206">
        <f>CHI_emi!O59+CHI_emi!O108</f>
        <v>509.32954932673317</v>
      </c>
      <c r="P78" s="206">
        <f>CHI_emi!P59+CHI_emi!P108</f>
        <v>559.83213112890019</v>
      </c>
      <c r="Q78" s="206">
        <f>CHI_emi!Q59+CHI_emi!Q108</f>
        <v>572.27459271811995</v>
      </c>
      <c r="R78" s="206">
        <f>CHI_emi!R59+CHI_emi!R108</f>
        <v>547.86307165644655</v>
      </c>
      <c r="S78" s="206">
        <f>CHI_emi!S59+CHI_emi!S108</f>
        <v>566.79137568360011</v>
      </c>
      <c r="T78" s="206">
        <f>CHI_emi!T59+CHI_emi!T108</f>
        <v>513.05656144933357</v>
      </c>
      <c r="U78" s="206">
        <f>CHI_emi!U59+CHI_emi!U108</f>
        <v>594.6025954854332</v>
      </c>
      <c r="V78" s="206">
        <f>CHI_emi!V59+CHI_emi!V108</f>
        <v>535.32011109460007</v>
      </c>
      <c r="W78" s="206">
        <f>CHI_emi!W59+CHI_emi!W108</f>
        <v>365.49260645906668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1271.1955028480099</v>
      </c>
      <c r="C79" s="212">
        <f t="shared" si="16"/>
        <v>1143.3873315277856</v>
      </c>
      <c r="D79" s="212">
        <f t="shared" si="16"/>
        <v>975.15920520016073</v>
      </c>
      <c r="E79" s="212">
        <f t="shared" si="16"/>
        <v>1060.9817850486704</v>
      </c>
      <c r="F79" s="212">
        <f t="shared" si="16"/>
        <v>1337.0647885871167</v>
      </c>
      <c r="G79" s="212">
        <f t="shared" si="16"/>
        <v>1142.6639729661811</v>
      </c>
      <c r="H79" s="212">
        <f t="shared" si="16"/>
        <v>1246.636381277769</v>
      </c>
      <c r="I79" s="212">
        <f t="shared" si="16"/>
        <v>1239.620127036721</v>
      </c>
      <c r="J79" s="212">
        <f t="shared" si="16"/>
        <v>1167.025804922205</v>
      </c>
      <c r="K79" s="212">
        <f t="shared" si="16"/>
        <v>973.40728743997443</v>
      </c>
      <c r="L79" s="212">
        <f t="shared" si="16"/>
        <v>1009.3158084308949</v>
      </c>
      <c r="M79" s="212">
        <f t="shared" si="16"/>
        <v>956.08532324156533</v>
      </c>
      <c r="N79" s="212">
        <f t="shared" si="16"/>
        <v>748.88910839009588</v>
      </c>
      <c r="O79" s="212">
        <f t="shared" si="16"/>
        <v>756.96934272529086</v>
      </c>
      <c r="P79" s="212">
        <f t="shared" si="16"/>
        <v>809.21889976697935</v>
      </c>
      <c r="Q79" s="212">
        <f t="shared" si="16"/>
        <v>833.39214567633462</v>
      </c>
      <c r="R79" s="212">
        <f t="shared" si="16"/>
        <v>807.01066537503823</v>
      </c>
      <c r="S79" s="212">
        <f t="shared" si="16"/>
        <v>859.66468488208181</v>
      </c>
      <c r="T79" s="212">
        <f t="shared" si="16"/>
        <v>777.03261952755656</v>
      </c>
      <c r="U79" s="212">
        <f t="shared" si="16"/>
        <v>868.34667072381785</v>
      </c>
      <c r="V79" s="212">
        <f t="shared" si="16"/>
        <v>825.55184973302903</v>
      </c>
      <c r="W79" s="212">
        <f t="shared" si="16"/>
        <v>575.98116485793219</v>
      </c>
      <c r="DA79" s="109"/>
    </row>
    <row r="80" spans="1:105" ht="12" customHeight="1" x14ac:dyDescent="0.25">
      <c r="A80" s="51" t="s">
        <v>46</v>
      </c>
      <c r="B80" s="243">
        <f>CHI_emi!B$5</f>
        <v>878.57923122066916</v>
      </c>
      <c r="C80" s="243">
        <f>CHI_emi!C$5</f>
        <v>767.52791871592854</v>
      </c>
      <c r="D80" s="243">
        <f>CHI_emi!D$5</f>
        <v>695.92679764608067</v>
      </c>
      <c r="E80" s="243">
        <f>CHI_emi!E$5</f>
        <v>733.69649054255376</v>
      </c>
      <c r="F80" s="243">
        <f>CHI_emi!F$5</f>
        <v>894.56318063258732</v>
      </c>
      <c r="G80" s="243">
        <f>CHI_emi!G$5</f>
        <v>840.89764075205051</v>
      </c>
      <c r="H80" s="243">
        <f>CHI_emi!H$5</f>
        <v>880.23746645456811</v>
      </c>
      <c r="I80" s="243">
        <f>CHI_emi!I$5</f>
        <v>908.53093359384866</v>
      </c>
      <c r="J80" s="243">
        <f>CHI_emi!J$5</f>
        <v>879.18853930626437</v>
      </c>
      <c r="K80" s="243">
        <f>CHI_emi!K$5</f>
        <v>680.33881312111498</v>
      </c>
      <c r="L80" s="243">
        <f>CHI_emi!L$5</f>
        <v>752.42273770759084</v>
      </c>
      <c r="M80" s="243">
        <f>CHI_emi!M$5</f>
        <v>737.78122681651894</v>
      </c>
      <c r="N80" s="243">
        <f>CHI_emi!N$5</f>
        <v>607.26338111106611</v>
      </c>
      <c r="O80" s="243">
        <f>CHI_emi!O$5</f>
        <v>630.89144512706605</v>
      </c>
      <c r="P80" s="243">
        <f>CHI_emi!P$5</f>
        <v>657.8760703289812</v>
      </c>
      <c r="Q80" s="243">
        <f>CHI_emi!Q$5</f>
        <v>664.1809185547595</v>
      </c>
      <c r="R80" s="243">
        <f>CHI_emi!R$5</f>
        <v>633.07501828414729</v>
      </c>
      <c r="S80" s="243">
        <f>CHI_emi!S$5</f>
        <v>642.21292114061612</v>
      </c>
      <c r="T80" s="243">
        <f>CHI_emi!T$5</f>
        <v>565.20942114429488</v>
      </c>
      <c r="U80" s="243">
        <f>CHI_emi!U$5</f>
        <v>696.81936108767218</v>
      </c>
      <c r="V80" s="243">
        <f>CHI_emi!V$5</f>
        <v>694.30493030261812</v>
      </c>
      <c r="W80" s="243">
        <f>CHI_emi!W$5</f>
        <v>481.65392362416935</v>
      </c>
      <c r="DA80" s="83"/>
    </row>
    <row r="81" spans="1:105" ht="12" customHeight="1" x14ac:dyDescent="0.25">
      <c r="A81" s="99" t="s">
        <v>47</v>
      </c>
      <c r="B81" s="284">
        <f>CHI_emi!B$61</f>
        <v>309.51362147464829</v>
      </c>
      <c r="C81" s="284">
        <f>CHI_emi!C$61</f>
        <v>290.03242990601564</v>
      </c>
      <c r="D81" s="284">
        <f>CHI_emi!D$61</f>
        <v>214.17650481813405</v>
      </c>
      <c r="E81" s="284">
        <f>CHI_emi!E$61</f>
        <v>268.28451458056753</v>
      </c>
      <c r="F81" s="284">
        <f>CHI_emi!F$61</f>
        <v>380.82222081609478</v>
      </c>
      <c r="G81" s="284">
        <f>CHI_emi!G$61</f>
        <v>250.04779450930545</v>
      </c>
      <c r="H81" s="284">
        <f>CHI_emi!H$61</f>
        <v>326.50733346799285</v>
      </c>
      <c r="I81" s="284">
        <f>CHI_emi!I$61</f>
        <v>290.43110576775575</v>
      </c>
      <c r="J81" s="284">
        <f>CHI_emi!J$61</f>
        <v>233.35567776189782</v>
      </c>
      <c r="K81" s="284">
        <f>CHI_emi!K$61</f>
        <v>251.18600477476392</v>
      </c>
      <c r="L81" s="284">
        <f>CHI_emi!L$61</f>
        <v>208.88166636606931</v>
      </c>
      <c r="M81" s="284">
        <f>CHI_emi!M$61</f>
        <v>171.9569648839981</v>
      </c>
      <c r="N81" s="284">
        <f>CHI_emi!N$61</f>
        <v>90.145103055517055</v>
      </c>
      <c r="O81" s="284">
        <f>CHI_emi!O$61</f>
        <v>74.738281352234665</v>
      </c>
      <c r="P81" s="284">
        <f>CHI_emi!P$61</f>
        <v>96.281295210787761</v>
      </c>
      <c r="Q81" s="284">
        <f>CHI_emi!Q$61</f>
        <v>101.89245569309915</v>
      </c>
      <c r="R81" s="284">
        <f>CHI_emi!R$61</f>
        <v>101.91185169031317</v>
      </c>
      <c r="S81" s="284">
        <f>CHI_emi!S$61</f>
        <v>138.83298769295641</v>
      </c>
      <c r="T81" s="284">
        <f>CHI_emi!T$61</f>
        <v>127.94028534970735</v>
      </c>
      <c r="U81" s="284">
        <f>CHI_emi!U$61</f>
        <v>129.80787266247592</v>
      </c>
      <c r="V81" s="284">
        <f>CHI_emi!V$61</f>
        <v>95.879317989866166</v>
      </c>
      <c r="W81" s="284">
        <f>CHI_emi!W$61</f>
        <v>62.315553800749754</v>
      </c>
      <c r="DA81" s="94"/>
    </row>
    <row r="82" spans="1:105" ht="12" customHeight="1" x14ac:dyDescent="0.25">
      <c r="A82" s="52" t="s">
        <v>48</v>
      </c>
      <c r="B82" s="244">
        <f>CHI_emi!B$110</f>
        <v>83.102650152692391</v>
      </c>
      <c r="C82" s="244">
        <f>CHI_emi!C$110</f>
        <v>85.826982905841248</v>
      </c>
      <c r="D82" s="244">
        <f>CHI_emi!D$110</f>
        <v>65.055902735946049</v>
      </c>
      <c r="E82" s="244">
        <f>CHI_emi!E$110</f>
        <v>59.000779925549047</v>
      </c>
      <c r="F82" s="244">
        <f>CHI_emi!F$110</f>
        <v>61.679387138434492</v>
      </c>
      <c r="G82" s="244">
        <f>CHI_emi!G$110</f>
        <v>51.71853770482516</v>
      </c>
      <c r="H82" s="244">
        <f>CHI_emi!H$110</f>
        <v>39.891581355208068</v>
      </c>
      <c r="I82" s="244">
        <f>CHI_emi!I$110</f>
        <v>40.658087675116469</v>
      </c>
      <c r="J82" s="244">
        <f>CHI_emi!J$110</f>
        <v>54.481587854042843</v>
      </c>
      <c r="K82" s="244">
        <f>CHI_emi!K$110</f>
        <v>41.882469544095557</v>
      </c>
      <c r="L82" s="244">
        <f>CHI_emi!L$110</f>
        <v>48.011404357234682</v>
      </c>
      <c r="M82" s="244">
        <f>CHI_emi!M$110</f>
        <v>46.347131541048277</v>
      </c>
      <c r="N82" s="244">
        <f>CHI_emi!N$110</f>
        <v>51.480624223512649</v>
      </c>
      <c r="O82" s="244">
        <f>CHI_emi!O$110</f>
        <v>51.339616245990094</v>
      </c>
      <c r="P82" s="244">
        <f>CHI_emi!P$110</f>
        <v>55.061534227210309</v>
      </c>
      <c r="Q82" s="244">
        <f>CHI_emi!Q$110</f>
        <v>67.31877142847604</v>
      </c>
      <c r="R82" s="244">
        <f>CHI_emi!R$110</f>
        <v>72.023795400577754</v>
      </c>
      <c r="S82" s="244">
        <f>CHI_emi!S$110</f>
        <v>78.618776048509261</v>
      </c>
      <c r="T82" s="244">
        <f>CHI_emi!T$110</f>
        <v>83.882913033554388</v>
      </c>
      <c r="U82" s="244">
        <f>CHI_emi!U$110</f>
        <v>41.719436973669772</v>
      </c>
      <c r="V82" s="244">
        <f>CHI_emi!V$110</f>
        <v>35.367601440544703</v>
      </c>
      <c r="W82" s="244">
        <f>CHI_emi!W$110</f>
        <v>32.011687433013087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361.72768349739556</v>
      </c>
      <c r="C85" s="289">
        <f t="shared" si="17"/>
        <v>425.42391239213168</v>
      </c>
      <c r="D85" s="289">
        <f t="shared" si="17"/>
        <v>405.2545031322399</v>
      </c>
      <c r="E85" s="289">
        <f t="shared" si="17"/>
        <v>352.85188923103317</v>
      </c>
      <c r="F85" s="289">
        <f t="shared" si="17"/>
        <v>353.30616813126636</v>
      </c>
      <c r="G85" s="289">
        <f t="shared" si="17"/>
        <v>435.71961974822386</v>
      </c>
      <c r="H85" s="289">
        <f t="shared" si="17"/>
        <v>358.47891853871198</v>
      </c>
      <c r="I85" s="289">
        <f t="shared" si="17"/>
        <v>361.94607781332593</v>
      </c>
      <c r="J85" s="289">
        <f t="shared" si="17"/>
        <v>372.5734385247398</v>
      </c>
      <c r="K85" s="289">
        <f t="shared" si="17"/>
        <v>450.87570245365816</v>
      </c>
      <c r="L85" s="289">
        <f t="shared" si="17"/>
        <v>415.1618707725529</v>
      </c>
      <c r="M85" s="289">
        <f t="shared" si="17"/>
        <v>351.21628180212656</v>
      </c>
      <c r="N85" s="289">
        <f t="shared" si="17"/>
        <v>195.16922828109233</v>
      </c>
      <c r="O85" s="289">
        <f t="shared" si="17"/>
        <v>192.63684287509389</v>
      </c>
      <c r="P85" s="289">
        <f t="shared" si="17"/>
        <v>84.218257190599502</v>
      </c>
      <c r="Q85" s="289">
        <f t="shared" si="17"/>
        <v>168.78662668494735</v>
      </c>
      <c r="R85" s="289">
        <f t="shared" si="17"/>
        <v>195.02169064259672</v>
      </c>
      <c r="S85" s="289">
        <f t="shared" si="17"/>
        <v>135.27132238174789</v>
      </c>
      <c r="T85" s="289">
        <f t="shared" si="17"/>
        <v>16.023280451854461</v>
      </c>
      <c r="U85" s="289">
        <f t="shared" si="17"/>
        <v>207.45426989753162</v>
      </c>
      <c r="V85" s="289">
        <f t="shared" si="17"/>
        <v>265.99091621160943</v>
      </c>
      <c r="W85" s="289">
        <f t="shared" si="17"/>
        <v>265.45587299615056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1281.8598838916744</v>
      </c>
      <c r="C86" s="290">
        <f t="shared" si="18"/>
        <v>1588.4352030133823</v>
      </c>
      <c r="D86" s="290">
        <f t="shared" si="18"/>
        <v>1460.629317577133</v>
      </c>
      <c r="E86" s="290">
        <f t="shared" si="18"/>
        <v>1032.4097205942678</v>
      </c>
      <c r="F86" s="290">
        <f t="shared" si="18"/>
        <v>840.3273275913549</v>
      </c>
      <c r="G86" s="290">
        <f t="shared" si="18"/>
        <v>1228.6184238806561</v>
      </c>
      <c r="H86" s="290">
        <f t="shared" si="18"/>
        <v>723.04086607128602</v>
      </c>
      <c r="I86" s="290">
        <f t="shared" si="18"/>
        <v>781.72834706979336</v>
      </c>
      <c r="J86" s="290">
        <f t="shared" si="18"/>
        <v>1027.8369277001145</v>
      </c>
      <c r="K86" s="290">
        <f t="shared" si="18"/>
        <v>767.11363906590896</v>
      </c>
      <c r="L86" s="290">
        <f t="shared" si="18"/>
        <v>932.0102093385849</v>
      </c>
      <c r="M86" s="290">
        <f t="shared" si="18"/>
        <v>1129.3583801658999</v>
      </c>
      <c r="N86" s="290">
        <f t="shared" si="18"/>
        <v>1942.767117698593</v>
      </c>
      <c r="O86" s="290">
        <f t="shared" si="18"/>
        <v>2448.6761888607575</v>
      </c>
      <c r="P86" s="290">
        <f t="shared" si="18"/>
        <v>1509.6365646394279</v>
      </c>
      <c r="Q86" s="290">
        <f t="shared" si="18"/>
        <v>1371.3055861970706</v>
      </c>
      <c r="R86" s="290">
        <f t="shared" si="18"/>
        <v>1037.5228174276619</v>
      </c>
      <c r="S86" s="290">
        <f t="shared" si="18"/>
        <v>633.73563065431995</v>
      </c>
      <c r="T86" s="290">
        <f t="shared" si="18"/>
        <v>466.16287145642025</v>
      </c>
      <c r="U86" s="290">
        <f t="shared" si="18"/>
        <v>897.65911294180466</v>
      </c>
      <c r="V86" s="290">
        <f t="shared" si="18"/>
        <v>2174.3916657723639</v>
      </c>
      <c r="W86" s="290">
        <f t="shared" si="18"/>
        <v>2641.8998451550769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10283.428617119478</v>
      </c>
      <c r="C87" s="291">
        <f t="shared" si="19"/>
        <v>11942.136855907343</v>
      </c>
      <c r="D87" s="291">
        <f t="shared" si="19"/>
        <v>11473.681564124236</v>
      </c>
      <c r="E87" s="291">
        <f t="shared" si="19"/>
        <v>10507.574410080992</v>
      </c>
      <c r="F87" s="291">
        <f t="shared" si="19"/>
        <v>11062.502290795299</v>
      </c>
      <c r="G87" s="291">
        <f t="shared" si="19"/>
        <v>13091.968928975613</v>
      </c>
      <c r="H87" s="291">
        <f t="shared" si="19"/>
        <v>11681.790150728373</v>
      </c>
      <c r="I87" s="291">
        <f t="shared" si="19"/>
        <v>11600.912550795263</v>
      </c>
      <c r="J87" s="291">
        <f t="shared" si="19"/>
        <v>11254.090317314181</v>
      </c>
      <c r="K87" s="291">
        <f t="shared" si="19"/>
        <v>14990.542174519043</v>
      </c>
      <c r="L87" s="291">
        <f t="shared" si="19"/>
        <v>14570.654124351435</v>
      </c>
      <c r="M87" s="291">
        <f t="shared" si="19"/>
        <v>12236.681404856032</v>
      </c>
      <c r="N87" s="291">
        <f t="shared" si="19"/>
        <v>11735.752083812042</v>
      </c>
      <c r="O87" s="291">
        <f t="shared" si="19"/>
        <v>11897.806934068187</v>
      </c>
      <c r="P87" s="291">
        <f t="shared" si="19"/>
        <v>9454.9181272961669</v>
      </c>
      <c r="Q87" s="291">
        <f t="shared" si="19"/>
        <v>9559.9738404985092</v>
      </c>
      <c r="R87" s="291">
        <f t="shared" si="19"/>
        <v>6730.1237664551309</v>
      </c>
      <c r="S87" s="291">
        <f t="shared" si="19"/>
        <v>4518.2212561799297</v>
      </c>
      <c r="T87" s="291">
        <f t="shared" si="19"/>
        <v>2695.2916394493755</v>
      </c>
      <c r="U87" s="291">
        <f t="shared" si="19"/>
        <v>8685.1876468128794</v>
      </c>
      <c r="V87" s="291">
        <f t="shared" si="19"/>
        <v>17051.555492530468</v>
      </c>
      <c r="W87" s="291">
        <f t="shared" si="19"/>
        <v>16551.127725136223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4.1474060319083543</v>
      </c>
      <c r="C89" s="254">
        <f t="shared" si="20"/>
        <v>4.0878301986816536</v>
      </c>
      <c r="D89" s="254">
        <f t="shared" si="20"/>
        <v>4.0464976257610177</v>
      </c>
      <c r="E89" s="254">
        <f t="shared" si="20"/>
        <v>4.2408639316882946</v>
      </c>
      <c r="F89" s="254">
        <f t="shared" si="20"/>
        <v>3.696230520929213</v>
      </c>
      <c r="G89" s="254">
        <f t="shared" si="20"/>
        <v>4.3336854470312431</v>
      </c>
      <c r="H89" s="254">
        <f t="shared" si="20"/>
        <v>3.3852382500527463</v>
      </c>
      <c r="I89" s="254">
        <f t="shared" si="20"/>
        <v>3.4363181943710512</v>
      </c>
      <c r="J89" s="254">
        <f t="shared" si="20"/>
        <v>3.3499083431706986</v>
      </c>
      <c r="K89" s="254">
        <f t="shared" si="20"/>
        <v>3.6020403547795627</v>
      </c>
      <c r="L89" s="254">
        <f t="shared" si="20"/>
        <v>3.9892290585021337</v>
      </c>
      <c r="M89" s="254">
        <f t="shared" si="20"/>
        <v>3.6479290591936779</v>
      </c>
      <c r="N89" s="254">
        <f t="shared" si="20"/>
        <v>3.6987569663695394</v>
      </c>
      <c r="O89" s="254">
        <f t="shared" si="20"/>
        <v>4.002073130672561</v>
      </c>
      <c r="P89" s="254">
        <f t="shared" si="20"/>
        <v>3.6672490419204715</v>
      </c>
      <c r="Q89" s="254">
        <f t="shared" si="20"/>
        <v>3.9019425146265876</v>
      </c>
      <c r="R89" s="254">
        <f t="shared" si="20"/>
        <v>3.5971306739662334</v>
      </c>
      <c r="S89" s="254">
        <f t="shared" si="20"/>
        <v>3.7196235061354135</v>
      </c>
      <c r="T89" s="254">
        <f t="shared" si="20"/>
        <v>3.2412641487751332</v>
      </c>
      <c r="U89" s="254">
        <f t="shared" si="20"/>
        <v>3.181286822794295</v>
      </c>
      <c r="V89" s="254">
        <f t="shared" si="20"/>
        <v>3.2436567809051686</v>
      </c>
      <c r="W89" s="254">
        <f t="shared" si="20"/>
        <v>2.9789531297838794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3.6099201828307992</v>
      </c>
      <c r="C90" s="293">
        <f t="shared" si="21"/>
        <v>3.4763963767107238</v>
      </c>
      <c r="D90" s="293">
        <f t="shared" si="21"/>
        <v>3.4533014707526934</v>
      </c>
      <c r="E90" s="293">
        <f t="shared" si="21"/>
        <v>3.628256295148808</v>
      </c>
      <c r="F90" s="293">
        <f t="shared" si="21"/>
        <v>3.0421746906163243</v>
      </c>
      <c r="G90" s="293">
        <f t="shared" si="21"/>
        <v>3.6751857660737457</v>
      </c>
      <c r="H90" s="293">
        <f t="shared" si="21"/>
        <v>2.7860693614354011</v>
      </c>
      <c r="I90" s="293">
        <f t="shared" si="21"/>
        <v>2.8294109635948534</v>
      </c>
      <c r="J90" s="293">
        <f t="shared" si="21"/>
        <v>2.7734559529739249</v>
      </c>
      <c r="K90" s="293">
        <f t="shared" si="21"/>
        <v>3.0205786477206122</v>
      </c>
      <c r="L90" s="293">
        <f t="shared" si="21"/>
        <v>3.4371429484311018</v>
      </c>
      <c r="M90" s="293">
        <f t="shared" si="21"/>
        <v>3.1128127933767007</v>
      </c>
      <c r="N90" s="293">
        <f t="shared" si="21"/>
        <v>3.2392047298592979</v>
      </c>
      <c r="O90" s="293">
        <f t="shared" si="21"/>
        <v>3.4369130404032706</v>
      </c>
      <c r="P90" s="293">
        <f t="shared" si="21"/>
        <v>3.2538931345586461</v>
      </c>
      <c r="Q90" s="293">
        <f t="shared" si="21"/>
        <v>3.4736388126074758</v>
      </c>
      <c r="R90" s="293">
        <f t="shared" si="21"/>
        <v>3.2061671548636546</v>
      </c>
      <c r="S90" s="293">
        <f t="shared" si="21"/>
        <v>3.3838364929950377</v>
      </c>
      <c r="T90" s="293">
        <f t="shared" si="21"/>
        <v>2.9988306199691861</v>
      </c>
      <c r="U90" s="293">
        <f t="shared" si="21"/>
        <v>2.8025579137715741</v>
      </c>
      <c r="V90" s="293">
        <f t="shared" si="21"/>
        <v>2.6480298531938544</v>
      </c>
      <c r="W90" s="293">
        <f t="shared" si="21"/>
        <v>2.3586434190371035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0.53748584907755481</v>
      </c>
      <c r="C91" s="293">
        <f t="shared" si="22"/>
        <v>0.61143382197093021</v>
      </c>
      <c r="D91" s="293">
        <f t="shared" si="22"/>
        <v>0.59319615500832401</v>
      </c>
      <c r="E91" s="293">
        <f t="shared" si="22"/>
        <v>0.6126076365394868</v>
      </c>
      <c r="F91" s="293">
        <f t="shared" si="22"/>
        <v>0.65405583031288883</v>
      </c>
      <c r="G91" s="293">
        <f t="shared" si="22"/>
        <v>0.65849968095749722</v>
      </c>
      <c r="H91" s="293">
        <f t="shared" si="22"/>
        <v>0.59916888861734519</v>
      </c>
      <c r="I91" s="293">
        <f t="shared" si="22"/>
        <v>0.60690723077619779</v>
      </c>
      <c r="J91" s="293">
        <f t="shared" si="22"/>
        <v>0.57645239019677386</v>
      </c>
      <c r="K91" s="293">
        <f t="shared" si="22"/>
        <v>0.58146170705895073</v>
      </c>
      <c r="L91" s="293">
        <f t="shared" si="22"/>
        <v>0.55208611007103181</v>
      </c>
      <c r="M91" s="293">
        <f t="shared" si="22"/>
        <v>0.53511626581697747</v>
      </c>
      <c r="N91" s="293">
        <f t="shared" si="22"/>
        <v>0.45955223651024174</v>
      </c>
      <c r="O91" s="293">
        <f t="shared" si="22"/>
        <v>0.56516009026929004</v>
      </c>
      <c r="P91" s="293">
        <f t="shared" si="22"/>
        <v>0.41335590736182531</v>
      </c>
      <c r="Q91" s="293">
        <f t="shared" si="22"/>
        <v>0.42830370201911167</v>
      </c>
      <c r="R91" s="293">
        <f t="shared" si="22"/>
        <v>0.39096351910257904</v>
      </c>
      <c r="S91" s="293">
        <f t="shared" si="22"/>
        <v>0.33578701314037573</v>
      </c>
      <c r="T91" s="293">
        <f t="shared" si="22"/>
        <v>0.24243352880594704</v>
      </c>
      <c r="U91" s="293">
        <f t="shared" si="22"/>
        <v>0.37872890902272105</v>
      </c>
      <c r="V91" s="293">
        <f t="shared" si="22"/>
        <v>0.59562692771131409</v>
      </c>
      <c r="W91" s="293">
        <f t="shared" si="22"/>
        <v>0.62030971074677588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0.67687488033571541</v>
      </c>
      <c r="C92" s="293">
        <f t="shared" si="23"/>
        <v>0.76554051788999955</v>
      </c>
      <c r="D92" s="293">
        <f t="shared" si="23"/>
        <v>0.74468861978730183</v>
      </c>
      <c r="E92" s="293">
        <f t="shared" si="23"/>
        <v>0.79070019626682331</v>
      </c>
      <c r="F92" s="293">
        <f t="shared" si="23"/>
        <v>0.89243421836840819</v>
      </c>
      <c r="G92" s="293">
        <f t="shared" si="23"/>
        <v>0.87387202132731168</v>
      </c>
      <c r="H92" s="293">
        <f t="shared" si="23"/>
        <v>0.87591547692357485</v>
      </c>
      <c r="I92" s="293">
        <f t="shared" si="23"/>
        <v>0.81686910893124021</v>
      </c>
      <c r="J92" s="293">
        <f t="shared" si="23"/>
        <v>0.80332822433861928</v>
      </c>
      <c r="K92" s="293">
        <f t="shared" si="23"/>
        <v>0.7725058363424796</v>
      </c>
      <c r="L92" s="293">
        <f t="shared" si="23"/>
        <v>0.69178209659595857</v>
      </c>
      <c r="M92" s="293">
        <f t="shared" si="23"/>
        <v>0.6719644255210645</v>
      </c>
      <c r="N92" s="293">
        <f t="shared" si="23"/>
        <v>0.51771130942395949</v>
      </c>
      <c r="O92" s="293">
        <f t="shared" si="23"/>
        <v>0.66008739767358926</v>
      </c>
      <c r="P92" s="293">
        <f t="shared" si="23"/>
        <v>0.50378378300531623</v>
      </c>
      <c r="Q92" s="293">
        <f t="shared" si="23"/>
        <v>0.48027835642686545</v>
      </c>
      <c r="R92" s="293">
        <f t="shared" si="23"/>
        <v>0.41101720391606655</v>
      </c>
      <c r="S92" s="293">
        <f t="shared" si="23"/>
        <v>0.33962547989245079</v>
      </c>
      <c r="T92" s="293">
        <f t="shared" si="23"/>
        <v>0.25899735443722582</v>
      </c>
      <c r="U92" s="293">
        <f t="shared" si="23"/>
        <v>0.3808991908289816</v>
      </c>
      <c r="V92" s="293">
        <f t="shared" si="23"/>
        <v>0.62999157635177672</v>
      </c>
      <c r="W92" s="293">
        <f t="shared" si="23"/>
        <v>0.65559779501932369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0.7338841547846926</v>
      </c>
      <c r="C93" s="255">
        <f t="shared" si="24"/>
        <v>0.85225904113638318</v>
      </c>
      <c r="D93" s="255">
        <f t="shared" si="24"/>
        <v>0.81882739798846171</v>
      </c>
      <c r="E93" s="255">
        <f t="shared" si="24"/>
        <v>0.74988047779531353</v>
      </c>
      <c r="F93" s="255">
        <f t="shared" si="24"/>
        <v>0.78948329839801612</v>
      </c>
      <c r="G93" s="255">
        <f t="shared" si="24"/>
        <v>0.93431762008963559</v>
      </c>
      <c r="H93" s="255">
        <f t="shared" si="24"/>
        <v>0.8336792144273053</v>
      </c>
      <c r="I93" s="255">
        <f t="shared" si="24"/>
        <v>0.82790732731865113</v>
      </c>
      <c r="J93" s="255">
        <f t="shared" si="24"/>
        <v>0.80315611338450899</v>
      </c>
      <c r="K93" s="255">
        <f t="shared" si="24"/>
        <v>1.0698106422595863</v>
      </c>
      <c r="L93" s="255">
        <f t="shared" si="24"/>
        <v>1.0398450346519785</v>
      </c>
      <c r="M93" s="255">
        <f t="shared" si="24"/>
        <v>0.87327942114775281</v>
      </c>
      <c r="N93" s="255">
        <f t="shared" si="24"/>
        <v>0.83753024593889003</v>
      </c>
      <c r="O93" s="255">
        <f t="shared" si="24"/>
        <v>0.84909540491816304</v>
      </c>
      <c r="P93" s="255">
        <f t="shared" si="24"/>
        <v>0.67475691782969438</v>
      </c>
      <c r="Q93" s="255">
        <f t="shared" si="24"/>
        <v>0.85513493879238933</v>
      </c>
      <c r="R93" s="255">
        <f t="shared" si="24"/>
        <v>0.65579984335574515</v>
      </c>
      <c r="S93" s="255">
        <f t="shared" si="24"/>
        <v>0.50203550968514243</v>
      </c>
      <c r="T93" s="255">
        <f t="shared" si="24"/>
        <v>0.33044696592543055</v>
      </c>
      <c r="U93" s="255">
        <f t="shared" si="24"/>
        <v>0.64587506739662692</v>
      </c>
      <c r="V93" s="255">
        <f t="shared" si="24"/>
        <v>0.88297113492660084</v>
      </c>
      <c r="W93" s="255">
        <f t="shared" si="24"/>
        <v>0.85705776450602811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3.8495820154346618</v>
      </c>
      <c r="C95" s="254">
        <f t="shared" si="25"/>
        <v>3.7480216048032577</v>
      </c>
      <c r="D95" s="254">
        <f t="shared" si="25"/>
        <v>3.7159237243668368</v>
      </c>
      <c r="E95" s="254">
        <f t="shared" si="25"/>
        <v>3.9006359308687415</v>
      </c>
      <c r="F95" s="254">
        <f t="shared" si="25"/>
        <v>3.3393124608947065</v>
      </c>
      <c r="G95" s="254">
        <f t="shared" si="25"/>
        <v>3.9764924998717173</v>
      </c>
      <c r="H95" s="254">
        <f t="shared" si="25"/>
        <v>3.0596592432589231</v>
      </c>
      <c r="I95" s="254">
        <f t="shared" si="25"/>
        <v>3.1123627658470001</v>
      </c>
      <c r="J95" s="254">
        <f t="shared" si="25"/>
        <v>3.0454492823544537</v>
      </c>
      <c r="K95" s="254">
        <f t="shared" si="25"/>
        <v>3.2994161245777414</v>
      </c>
      <c r="L95" s="254">
        <f t="shared" si="25"/>
        <v>3.704081772075245</v>
      </c>
      <c r="M95" s="254">
        <f t="shared" si="25"/>
        <v>3.3718707018465293</v>
      </c>
      <c r="N95" s="254">
        <f t="shared" si="25"/>
        <v>3.4629999477522753</v>
      </c>
      <c r="O95" s="254">
        <f t="shared" si="25"/>
        <v>3.711448179834492</v>
      </c>
      <c r="P95" s="254">
        <f t="shared" si="25"/>
        <v>3.4587045881782283</v>
      </c>
      <c r="Q95" s="254">
        <f t="shared" si="25"/>
        <v>3.685236295166586</v>
      </c>
      <c r="R95" s="254">
        <f t="shared" si="25"/>
        <v>3.3993509756533471</v>
      </c>
      <c r="S95" s="254">
        <f t="shared" si="25"/>
        <v>3.5505846310650138</v>
      </c>
      <c r="T95" s="254">
        <f t="shared" si="25"/>
        <v>3.1224618820129271</v>
      </c>
      <c r="U95" s="254">
        <f t="shared" si="25"/>
        <v>3.0049203613114988</v>
      </c>
      <c r="V95" s="254">
        <f t="shared" si="25"/>
        <v>2.9738452431360107</v>
      </c>
      <c r="W95" s="254">
        <f t="shared" si="25"/>
        <v>2.6974449078285048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3.6099201828307992</v>
      </c>
      <c r="C96" s="293">
        <f>IF(CHI_ued!C$16=0,"",CHI_ued!C$16/C$10)</f>
        <v>3.4763963767107238</v>
      </c>
      <c r="D96" s="293">
        <f>IF(CHI_ued!D$16=0,"",CHI_ued!D$16/D$10)</f>
        <v>3.4533014707526934</v>
      </c>
      <c r="E96" s="293">
        <f>IF(CHI_ued!E$16=0,"",CHI_ued!E$16/E$10)</f>
        <v>3.628256295148808</v>
      </c>
      <c r="F96" s="293">
        <f>IF(CHI_ued!F$16=0,"",CHI_ued!F$16/F$10)</f>
        <v>3.0421746906163243</v>
      </c>
      <c r="G96" s="293">
        <f>IF(CHI_ued!G$16=0,"",CHI_ued!G$16/G$10)</f>
        <v>3.6751857660737457</v>
      </c>
      <c r="H96" s="293">
        <f>IF(CHI_ued!H$16=0,"",CHI_ued!H$16/H$10)</f>
        <v>2.7860693614354011</v>
      </c>
      <c r="I96" s="293">
        <f>IF(CHI_ued!I$16=0,"",CHI_ued!I$16/I$10)</f>
        <v>2.8294109635948534</v>
      </c>
      <c r="J96" s="293">
        <f>IF(CHI_ued!J$16=0,"",CHI_ued!J$16/J$10)</f>
        <v>2.7734559529739249</v>
      </c>
      <c r="K96" s="293">
        <f>IF(CHI_ued!K$16=0,"",CHI_ued!K$16/K$10)</f>
        <v>3.0205786477206122</v>
      </c>
      <c r="L96" s="293">
        <f>IF(CHI_ued!L$16=0,"",CHI_ued!L$16/L$10)</f>
        <v>3.4371429484311018</v>
      </c>
      <c r="M96" s="293">
        <f>IF(CHI_ued!M$16=0,"",CHI_ued!M$16/M$10)</f>
        <v>3.1128127933767007</v>
      </c>
      <c r="N96" s="293">
        <f>IF(CHI_ued!N$16=0,"",CHI_ued!N$16/N$10)</f>
        <v>3.2392047298592979</v>
      </c>
      <c r="O96" s="293">
        <f>IF(CHI_ued!O$16=0,"",CHI_ued!O$16/O$10)</f>
        <v>3.4369130404032706</v>
      </c>
      <c r="P96" s="293">
        <f>IF(CHI_ued!P$16=0,"",CHI_ued!P$16/P$10)</f>
        <v>3.2538931345586461</v>
      </c>
      <c r="Q96" s="293">
        <f>IF(CHI_ued!Q$16=0,"",CHI_ued!Q$16/Q$10)</f>
        <v>3.4736388126074758</v>
      </c>
      <c r="R96" s="293">
        <f>IF(CHI_ued!R$16=0,"",CHI_ued!R$16/R$10)</f>
        <v>3.2061671548636546</v>
      </c>
      <c r="S96" s="293">
        <f>IF(CHI_ued!S$16=0,"",CHI_ued!S$16/S$10)</f>
        <v>3.3838364929950377</v>
      </c>
      <c r="T96" s="293">
        <f>IF(CHI_ued!T$16=0,"",CHI_ued!T$16/T$10)</f>
        <v>2.9988306199691861</v>
      </c>
      <c r="U96" s="293">
        <f>IF(CHI_ued!U$16=0,"",CHI_ued!U$16/U$10)</f>
        <v>2.8025579137715741</v>
      </c>
      <c r="V96" s="293">
        <f>IF(CHI_ued!V$16=0,"",CHI_ued!V$16/V$10)</f>
        <v>2.6480298531938544</v>
      </c>
      <c r="W96" s="293">
        <f>IF(CHI_ued!W$16=0,"",CHI_ued!W$16/W$10)</f>
        <v>2.3586434190371035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0.23966183260386259</v>
      </c>
      <c r="C97" s="293">
        <f>IF((CHI_ued!C$5-CHI_ued!C$16)=0,"",(CHI_ued!C$5-CHI_ued!C$16)/C$10)</f>
        <v>0.27162522809253403</v>
      </c>
      <c r="D97" s="293">
        <f>IF((CHI_ued!D$5-CHI_ued!D$16)=0,"",(CHI_ued!D$5-CHI_ued!D$16)/D$10)</f>
        <v>0.2626222536141436</v>
      </c>
      <c r="E97" s="293">
        <f>IF((CHI_ued!E$5-CHI_ued!E$16)=0,"",(CHI_ued!E$5-CHI_ued!E$16)/E$10)</f>
        <v>0.27237963571993351</v>
      </c>
      <c r="F97" s="293">
        <f>IF((CHI_ued!F$5-CHI_ued!F$16)=0,"",(CHI_ued!F$5-CHI_ued!F$16)/F$10)</f>
        <v>0.29713777027838206</v>
      </c>
      <c r="G97" s="293">
        <f>IF((CHI_ued!G$5-CHI_ued!G$16)=0,"",(CHI_ued!G$5-CHI_ued!G$16)/G$10)</f>
        <v>0.30130673379797152</v>
      </c>
      <c r="H97" s="293">
        <f>IF((CHI_ued!H$5-CHI_ued!H$16)=0,"",(CHI_ued!H$5-CHI_ued!H$16)/H$10)</f>
        <v>0.27358988182352217</v>
      </c>
      <c r="I97" s="293">
        <f>IF((CHI_ued!I$5-CHI_ued!I$16)=0,"",(CHI_ued!I$5-CHI_ued!I$16)/I$10)</f>
        <v>0.28295180225214661</v>
      </c>
      <c r="J97" s="293">
        <f>IF((CHI_ued!J$5-CHI_ued!J$16)=0,"",(CHI_ued!J$5-CHI_ued!J$16)/J$10)</f>
        <v>0.27199332938052861</v>
      </c>
      <c r="K97" s="293">
        <f>IF((CHI_ued!K$5-CHI_ued!K$16)=0,"",(CHI_ued!K$5-CHI_ued!K$16)/K$10)</f>
        <v>0.27883747685712901</v>
      </c>
      <c r="L97" s="293">
        <f>IF((CHI_ued!L$5-CHI_ued!L$16)=0,"",(CHI_ued!L$5-CHI_ued!L$16)/L$10)</f>
        <v>0.26693882364414317</v>
      </c>
      <c r="M97" s="293">
        <f>IF((CHI_ued!M$5-CHI_ued!M$16)=0,"",(CHI_ued!M$5-CHI_ued!M$16)/M$10)</f>
        <v>0.25905790846982868</v>
      </c>
      <c r="N97" s="293">
        <f>IF((CHI_ued!N$5-CHI_ued!N$16)=0,"",(CHI_ued!N$5-CHI_ued!N$16)/N$10)</f>
        <v>0.22379521789297754</v>
      </c>
      <c r="O97" s="293">
        <f>IF((CHI_ued!O$5-CHI_ued!O$16)=0,"",(CHI_ued!O$5-CHI_ued!O$16)/O$10)</f>
        <v>0.27453513943122126</v>
      </c>
      <c r="P97" s="293">
        <f>IF((CHI_ued!P$5-CHI_ued!P$16)=0,"",(CHI_ued!P$5-CHI_ued!P$16)/P$10)</f>
        <v>0.2048114536195822</v>
      </c>
      <c r="Q97" s="293">
        <f>IF((CHI_ued!Q$5-CHI_ued!Q$16)=0,"",(CHI_ued!Q$5-CHI_ued!Q$16)/Q$10)</f>
        <v>0.21159748255911012</v>
      </c>
      <c r="R97" s="293">
        <f>IF((CHI_ued!R$5-CHI_ued!R$16)=0,"",(CHI_ued!R$5-CHI_ued!R$16)/R$10)</f>
        <v>0.1931838207896924</v>
      </c>
      <c r="S97" s="293">
        <f>IF((CHI_ued!S$5-CHI_ued!S$16)=0,"",(CHI_ued!S$5-CHI_ued!S$16)/S$10)</f>
        <v>0.16674813806997588</v>
      </c>
      <c r="T97" s="293">
        <f>IF((CHI_ued!T$5-CHI_ued!T$16)=0,"",(CHI_ued!T$5-CHI_ued!T$16)/T$10)</f>
        <v>0.12363126204374092</v>
      </c>
      <c r="U97" s="293">
        <f>IF((CHI_ued!U$5-CHI_ued!U$16)=0,"",(CHI_ued!U$5-CHI_ued!U$16)/U$10)</f>
        <v>0.20236244753992463</v>
      </c>
      <c r="V97" s="293">
        <f>IF((CHI_ued!V$5-CHI_ued!V$16)=0,"",(CHI_ued!V$5-CHI_ued!V$16)/V$10)</f>
        <v>0.32581538994215636</v>
      </c>
      <c r="W97" s="293">
        <f>IF((CHI_ued!W$5-CHI_ued!W$16)=0,"",(CHI_ued!W$5-CHI_ued!W$16)/W$10)</f>
        <v>0.33880148879140115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0.28279991635964369</v>
      </c>
      <c r="C98" s="293">
        <f>IF(CHI_ued!C$61=0,"",CHI_ued!C$61/C$11)</f>
        <v>0.3186496731711887</v>
      </c>
      <c r="D98" s="293">
        <f>IF(CHI_ued!D$61=0,"",CHI_ued!D$61/D$11)</f>
        <v>0.30870955191726718</v>
      </c>
      <c r="E98" s="293">
        <f>IF(CHI_ued!E$61=0,"",CHI_ued!E$61/E$11)</f>
        <v>0.3292898174666305</v>
      </c>
      <c r="F98" s="293">
        <f>IF(CHI_ued!F$61=0,"",CHI_ued!F$61/F$11)</f>
        <v>0.37760463256496352</v>
      </c>
      <c r="G98" s="293">
        <f>IF(CHI_ued!G$61=0,"",CHI_ued!G$61/G$11)</f>
        <v>0.37204756354057544</v>
      </c>
      <c r="H98" s="293">
        <f>IF(CHI_ued!H$61=0,"",CHI_ued!H$61/H$11)</f>
        <v>0.36673737094655368</v>
      </c>
      <c r="I98" s="293">
        <f>IF(CHI_ued!I$61=0,"",CHI_ued!I$61/I$11)</f>
        <v>0.35537935612636712</v>
      </c>
      <c r="J98" s="293">
        <f>IF(CHI_ued!J$61=0,"",CHI_ued!J$61/J$11)</f>
        <v>0.3506988085640495</v>
      </c>
      <c r="K98" s="293">
        <f>IF(CHI_ued!K$61=0,"",CHI_ued!K$61/K$11)</f>
        <v>0.34287303570807603</v>
      </c>
      <c r="L98" s="293">
        <f>IF(CHI_ued!L$61=0,"",CHI_ued!L$61/L$11)</f>
        <v>0.31337795028392773</v>
      </c>
      <c r="M98" s="293">
        <f>IF(CHI_ued!M$61=0,"",CHI_ued!M$61/M$11)</f>
        <v>0.30490860845505247</v>
      </c>
      <c r="N98" s="293">
        <f>IF(CHI_ued!N$61=0,"",CHI_ued!N$61/N$11)</f>
        <v>0.23646309934720192</v>
      </c>
      <c r="O98" s="293">
        <f>IF(CHI_ued!O$61=0,"",CHI_ued!O$61/O$11)</f>
        <v>0.30066352353486658</v>
      </c>
      <c r="P98" s="293">
        <f>IF(CHI_ued!P$61=0,"",CHI_ued!P$61/P$11)</f>
        <v>0.22905158715363794</v>
      </c>
      <c r="Q98" s="293">
        <f>IF(CHI_ued!Q$61=0,"",CHI_ued!Q$61/Q$11)</f>
        <v>0.21758430521448863</v>
      </c>
      <c r="R98" s="293">
        <f>IF(CHI_ued!R$61=0,"",CHI_ued!R$61/R$11)</f>
        <v>0.19606125381325129</v>
      </c>
      <c r="S98" s="293">
        <f>IF(CHI_ued!S$61=0,"",CHI_ued!S$61/S$11)</f>
        <v>0.17395671599425722</v>
      </c>
      <c r="T98" s="293">
        <f>IF(CHI_ued!T$61=0,"",CHI_ued!T$61/T$11)</f>
        <v>0.13630287621701129</v>
      </c>
      <c r="U98" s="293">
        <f>IF(CHI_ued!U$61=0,"",CHI_ued!U$61/U$11)</f>
        <v>0.20225910773276917</v>
      </c>
      <c r="V98" s="293">
        <f>IF(CHI_ued!V$61=0,"",CHI_ued!V$61/V$11)</f>
        <v>0.33601729226489407</v>
      </c>
      <c r="W98" s="293">
        <f>IF(CHI_ued!W$61=0,"",CHI_ued!W$61/W$11)</f>
        <v>0.34855604552252961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0.32143859182637358</v>
      </c>
      <c r="C99" s="255">
        <f>IF(CHI_ued!C$110=0,"",CHI_ued!C$110/C$12)</f>
        <v>0.3719961983799418</v>
      </c>
      <c r="D99" s="255">
        <f>IF(CHI_ued!D$110=0,"",CHI_ued!D$110/D$12)</f>
        <v>0.35842550094069969</v>
      </c>
      <c r="E99" s="255">
        <f>IF(CHI_ued!E$110=0,"",CHI_ued!E$110/E$12)</f>
        <v>0.32872449556736888</v>
      </c>
      <c r="F99" s="255">
        <f>IF(CHI_ued!F$110=0,"",CHI_ued!F$110/F$12)</f>
        <v>0.34576782417030344</v>
      </c>
      <c r="G99" s="255">
        <f>IF(CHI_ued!G$110=0,"",CHI_ued!G$110/G$12)</f>
        <v>0.41409311442907154</v>
      </c>
      <c r="H99" s="255">
        <f>IF(CHI_ued!H$110=0,"",CHI_ued!H$110/H$12)</f>
        <v>0.36280368231365417</v>
      </c>
      <c r="I99" s="255">
        <f>IF(CHI_ued!I$110=0,"",CHI_ued!I$110/I$12)</f>
        <v>0.36873854827102065</v>
      </c>
      <c r="J99" s="255">
        <f>IF(CHI_ued!J$110=0,"",CHI_ued!J$110/J$12)</f>
        <v>0.36523731648341878</v>
      </c>
      <c r="K99" s="255">
        <f>IF(CHI_ued!K$110=0,"",CHI_ued!K$110/K$12)</f>
        <v>0.49333638699399168</v>
      </c>
      <c r="L99" s="255">
        <f>IF(CHI_ued!L$110=0,"",CHI_ued!L$110/L$12)</f>
        <v>0.48442513886873101</v>
      </c>
      <c r="M99" s="255">
        <f>IF(CHI_ued!M$110=0,"",CHI_ued!M$110/M$12)</f>
        <v>0.41865424735345608</v>
      </c>
      <c r="N99" s="255">
        <f>IF(CHI_ued!N$110=0,"",CHI_ued!N$110/N$12)</f>
        <v>0.41205621063569969</v>
      </c>
      <c r="O99" s="255">
        <f>IF(CHI_ued!O$110=0,"",CHI_ued!O$110/O$12)</f>
        <v>0.42590396361699001</v>
      </c>
      <c r="P99" s="255">
        <f>IF(CHI_ued!P$110=0,"",CHI_ued!P$110/P$12)</f>
        <v>0.34393642910419814</v>
      </c>
      <c r="Q99" s="255">
        <f>IF(CHI_ued!Q$110=0,"",CHI_ued!Q$110/Q$12)</f>
        <v>0.43727700068785047</v>
      </c>
      <c r="R99" s="255">
        <f>IF(CHI_ued!R$110=0,"",CHI_ued!R$110/R$12)</f>
        <v>0.35299646701316323</v>
      </c>
      <c r="S99" s="255">
        <f>IF(CHI_ued!S$110=0,"",CHI_ued!S$110/S$12)</f>
        <v>0.27837985343023702</v>
      </c>
      <c r="T99" s="255">
        <f>IF(CHI_ued!T$110=0,"",CHI_ued!T$110/T$12)</f>
        <v>0.18948028625668503</v>
      </c>
      <c r="U99" s="255">
        <f>IF(CHI_ued!U$110=0,"",CHI_ued!U$110/U$12)</f>
        <v>0.37255047758356497</v>
      </c>
      <c r="V99" s="255">
        <f>IF(CHI_ued!V$110=0,"",CHI_ued!V$110/V$12)</f>
        <v>0.51110735981430555</v>
      </c>
      <c r="W99" s="255">
        <f>IF(CHI_ued!W$110=0,"",CHI_ued!W$110/W$12)</f>
        <v>0.49747983188201234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4.9447441363531457</v>
      </c>
      <c r="C100" s="315">
        <f t="shared" si="26"/>
        <v>4.6639783726463735</v>
      </c>
      <c r="D100" s="315">
        <f t="shared" si="26"/>
        <v>4.8556989435718396</v>
      </c>
      <c r="E100" s="315">
        <f t="shared" si="26"/>
        <v>4.6498340650626231</v>
      </c>
      <c r="F100" s="315">
        <f t="shared" si="26"/>
        <v>4.5945465145759306</v>
      </c>
      <c r="G100" s="315">
        <f t="shared" si="26"/>
        <v>5.0447610616123937</v>
      </c>
      <c r="H100" s="315">
        <f t="shared" si="26"/>
        <v>4.8511309798573414</v>
      </c>
      <c r="I100" s="315">
        <f t="shared" si="26"/>
        <v>4.6804892292049365</v>
      </c>
      <c r="J100" s="315">
        <f t="shared" si="26"/>
        <v>4.9425287342857924</v>
      </c>
      <c r="K100" s="315">
        <f t="shared" si="26"/>
        <v>4.3676856582925545</v>
      </c>
      <c r="L100" s="315">
        <f t="shared" si="26"/>
        <v>4.7928603459967238</v>
      </c>
      <c r="M100" s="315">
        <f t="shared" si="26"/>
        <v>4.9945165913694334</v>
      </c>
      <c r="N100" s="315">
        <f t="shared" si="26"/>
        <v>5.7490193394030884</v>
      </c>
      <c r="O100" s="315">
        <f t="shared" si="26"/>
        <v>5.7732648707442644</v>
      </c>
      <c r="P100" s="315">
        <f t="shared" si="26"/>
        <v>6.1379148944166984</v>
      </c>
      <c r="Q100" s="315">
        <f t="shared" si="26"/>
        <v>5.9277567959809714</v>
      </c>
      <c r="R100" s="315">
        <f t="shared" si="26"/>
        <v>5.7445688533622006</v>
      </c>
      <c r="S100" s="315">
        <f t="shared" si="26"/>
        <v>5.5114213937555769</v>
      </c>
      <c r="T100" s="315">
        <f t="shared" si="26"/>
        <v>5.3932162720557821</v>
      </c>
      <c r="U100" s="315">
        <f t="shared" si="26"/>
        <v>5.7548970701554758</v>
      </c>
      <c r="V100" s="315">
        <f t="shared" si="26"/>
        <v>5.0730070196566333</v>
      </c>
      <c r="W100" s="315">
        <f t="shared" si="26"/>
        <v>4.5044188758742498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10.945896322968968</v>
      </c>
      <c r="C101" s="257">
        <f t="shared" si="27"/>
        <v>9.8259549417356791</v>
      </c>
      <c r="D101" s="257">
        <f t="shared" si="27"/>
        <v>10.016965167941979</v>
      </c>
      <c r="E101" s="257">
        <f t="shared" si="27"/>
        <v>9.7025630567601677</v>
      </c>
      <c r="F101" s="257">
        <f t="shared" si="27"/>
        <v>8.8546003754911489</v>
      </c>
      <c r="G101" s="257">
        <f t="shared" si="27"/>
        <v>9.8881590827852239</v>
      </c>
      <c r="H101" s="257">
        <f t="shared" si="27"/>
        <v>8.9432776865347563</v>
      </c>
      <c r="I101" s="257">
        <f t="shared" si="27"/>
        <v>8.6793242112561924</v>
      </c>
      <c r="J101" s="257">
        <f t="shared" si="27"/>
        <v>8.885111236321821</v>
      </c>
      <c r="K101" s="257">
        <f t="shared" si="27"/>
        <v>8.8288464545978211</v>
      </c>
      <c r="L101" s="257">
        <f t="shared" si="27"/>
        <v>10.100532655402999</v>
      </c>
      <c r="M101" s="257">
        <f t="shared" si="27"/>
        <v>9.5086420847509707</v>
      </c>
      <c r="N101" s="257">
        <f t="shared" si="27"/>
        <v>10.688290225147913</v>
      </c>
      <c r="O101" s="257">
        <f t="shared" si="27"/>
        <v>9.5979985501208969</v>
      </c>
      <c r="P101" s="257">
        <f t="shared" si="27"/>
        <v>12.400616750186057</v>
      </c>
      <c r="Q101" s="257">
        <f t="shared" si="27"/>
        <v>12.999773332220569</v>
      </c>
      <c r="R101" s="257">
        <f t="shared" si="27"/>
        <v>13.258781072034871</v>
      </c>
      <c r="S101" s="257">
        <f t="shared" si="27"/>
        <v>15.450062180914758</v>
      </c>
      <c r="T101" s="257">
        <f t="shared" si="27"/>
        <v>19.215472963584993</v>
      </c>
      <c r="U101" s="257">
        <f t="shared" si="27"/>
        <v>12.11831413120704</v>
      </c>
      <c r="V101" s="257">
        <f t="shared" si="27"/>
        <v>7.6582624957381835</v>
      </c>
      <c r="W101" s="257">
        <f t="shared" si="27"/>
        <v>6.700981232530693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2.2029341201432207</v>
      </c>
      <c r="C102" s="295">
        <f t="shared" si="28"/>
        <v>2.2315512228543937</v>
      </c>
      <c r="D102" s="295">
        <f t="shared" si="28"/>
        <v>2.1040366995877808</v>
      </c>
      <c r="E102" s="295">
        <f t="shared" si="28"/>
        <v>2.1288716603226692</v>
      </c>
      <c r="F102" s="295">
        <f t="shared" si="28"/>
        <v>2.3207160253972927</v>
      </c>
      <c r="G102" s="295">
        <f t="shared" si="28"/>
        <v>2.1174642852438685</v>
      </c>
      <c r="H102" s="295">
        <f t="shared" si="28"/>
        <v>2.3034955538598156</v>
      </c>
      <c r="I102" s="295">
        <f t="shared" si="28"/>
        <v>2.0549510523527625</v>
      </c>
      <c r="J102" s="295">
        <f t="shared" si="28"/>
        <v>2.0804700190956154</v>
      </c>
      <c r="K102" s="295">
        <f t="shared" si="28"/>
        <v>1.9953395083123777</v>
      </c>
      <c r="L102" s="295">
        <f t="shared" si="28"/>
        <v>1.8655143519867841</v>
      </c>
      <c r="M102" s="295">
        <f t="shared" si="28"/>
        <v>1.8934064649313715</v>
      </c>
      <c r="N102" s="295">
        <f t="shared" si="28"/>
        <v>1.8867160522129962</v>
      </c>
      <c r="O102" s="295">
        <f t="shared" si="28"/>
        <v>1.8809744346880175</v>
      </c>
      <c r="P102" s="295">
        <f t="shared" si="28"/>
        <v>1.8785368891086849</v>
      </c>
      <c r="Q102" s="295">
        <f t="shared" si="28"/>
        <v>1.8220977221166197</v>
      </c>
      <c r="R102" s="295">
        <f t="shared" si="28"/>
        <v>1.8075875600023914</v>
      </c>
      <c r="S102" s="295">
        <f t="shared" si="28"/>
        <v>1.8442400758617186</v>
      </c>
      <c r="T102" s="295">
        <f t="shared" si="28"/>
        <v>1.7959189456320781</v>
      </c>
      <c r="U102" s="295">
        <f t="shared" si="28"/>
        <v>1.8054089529163628</v>
      </c>
      <c r="V102" s="295">
        <f t="shared" si="28"/>
        <v>1.7833170368930507</v>
      </c>
      <c r="W102" s="295">
        <f t="shared" si="28"/>
        <v>1.6321342751079653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2.2884538401949062</v>
      </c>
      <c r="C103" s="258">
        <f t="shared" si="29"/>
        <v>2.3151730493217904</v>
      </c>
      <c r="D103" s="258">
        <f t="shared" si="29"/>
        <v>2.2008222244461675</v>
      </c>
      <c r="E103" s="258">
        <f t="shared" si="29"/>
        <v>2.2234654054707095</v>
      </c>
      <c r="F103" s="258">
        <f t="shared" si="29"/>
        <v>2.3827010005635247</v>
      </c>
      <c r="G103" s="258">
        <f t="shared" si="29"/>
        <v>2.2124738283248111</v>
      </c>
      <c r="H103" s="258">
        <f t="shared" si="29"/>
        <v>2.3731235670132218</v>
      </c>
      <c r="I103" s="258">
        <f t="shared" si="29"/>
        <v>2.1582529620235777</v>
      </c>
      <c r="J103" s="258">
        <f t="shared" si="29"/>
        <v>2.1789560650082858</v>
      </c>
      <c r="K103" s="258">
        <f t="shared" si="29"/>
        <v>2.1024582998046304</v>
      </c>
      <c r="L103" s="258">
        <f t="shared" si="29"/>
        <v>1.9901945752618611</v>
      </c>
      <c r="M103" s="258">
        <f t="shared" si="29"/>
        <v>2.0135546394498647</v>
      </c>
      <c r="N103" s="258">
        <f t="shared" si="29"/>
        <v>2.0055409185423212</v>
      </c>
      <c r="O103" s="258">
        <f t="shared" si="29"/>
        <v>2.001469280160094</v>
      </c>
      <c r="P103" s="258">
        <f t="shared" si="29"/>
        <v>1.9997539165725549</v>
      </c>
      <c r="Q103" s="258">
        <f t="shared" si="29"/>
        <v>2.004767282287101</v>
      </c>
      <c r="R103" s="258">
        <f t="shared" si="29"/>
        <v>1.9811393902052354</v>
      </c>
      <c r="S103" s="258">
        <f t="shared" si="29"/>
        <v>2.009039865477896</v>
      </c>
      <c r="T103" s="258">
        <f t="shared" si="29"/>
        <v>1.9317985714460144</v>
      </c>
      <c r="U103" s="258">
        <f t="shared" si="29"/>
        <v>1.9415648339486968</v>
      </c>
      <c r="V103" s="258">
        <f t="shared" si="29"/>
        <v>1.9317340514157251</v>
      </c>
      <c r="W103" s="258">
        <f t="shared" si="29"/>
        <v>1.7972258623675015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HR: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619.3542510242537</v>
      </c>
      <c r="C5" s="225">
        <f t="shared" si="0"/>
        <v>522.23118581051892</v>
      </c>
      <c r="D5" s="225">
        <f t="shared" si="0"/>
        <v>473.92362518534367</v>
      </c>
      <c r="E5" s="225">
        <f t="shared" si="0"/>
        <v>523.48217708766708</v>
      </c>
      <c r="F5" s="225">
        <f t="shared" si="0"/>
        <v>570.93449217142336</v>
      </c>
      <c r="G5" s="225">
        <f t="shared" si="0"/>
        <v>559.6667498023304</v>
      </c>
      <c r="H5" s="225">
        <f t="shared" si="0"/>
        <v>556.08748184866624</v>
      </c>
      <c r="I5" s="225">
        <f t="shared" si="0"/>
        <v>592.68627059777259</v>
      </c>
      <c r="J5" s="225">
        <f t="shared" si="0"/>
        <v>575.02751893287996</v>
      </c>
      <c r="K5" s="225">
        <f t="shared" si="0"/>
        <v>477.36298353082998</v>
      </c>
      <c r="L5" s="225">
        <f t="shared" si="0"/>
        <v>538.26951865908688</v>
      </c>
      <c r="M5" s="225">
        <f t="shared" si="0"/>
        <v>528.94112128740335</v>
      </c>
      <c r="N5" s="225">
        <f t="shared" si="0"/>
        <v>457.28796057388928</v>
      </c>
      <c r="O5" s="225">
        <f t="shared" si="0"/>
        <v>465.46549575945392</v>
      </c>
      <c r="P5" s="225">
        <f t="shared" si="0"/>
        <v>470.67058688182254</v>
      </c>
      <c r="Q5" s="225">
        <f t="shared" si="0"/>
        <v>465.45709344932328</v>
      </c>
      <c r="R5" s="225">
        <f t="shared" si="0"/>
        <v>439.31047243066894</v>
      </c>
      <c r="S5" s="225">
        <f t="shared" si="0"/>
        <v>460.45150384349756</v>
      </c>
      <c r="T5" s="225">
        <f t="shared" si="0"/>
        <v>393.26025479561798</v>
      </c>
      <c r="U5" s="225">
        <f t="shared" si="0"/>
        <v>483.00582983959066</v>
      </c>
      <c r="V5" s="225">
        <f t="shared" si="0"/>
        <v>493.7198310309787</v>
      </c>
      <c r="W5" s="225">
        <f t="shared" si="0"/>
        <v>345.18490133684156</v>
      </c>
      <c r="DA5" s="89"/>
    </row>
    <row r="6" spans="1:105" ht="12" customHeight="1" x14ac:dyDescent="0.25">
      <c r="A6" s="55" t="s">
        <v>92</v>
      </c>
      <c r="B6" s="261">
        <v>0.35334600551413842</v>
      </c>
      <c r="C6" s="261">
        <v>0.34306640992141718</v>
      </c>
      <c r="D6" s="261">
        <v>0.36609561176023181</v>
      </c>
      <c r="E6" s="261">
        <v>0.37298356244732789</v>
      </c>
      <c r="F6" s="261">
        <v>0.33393897682390111</v>
      </c>
      <c r="G6" s="261">
        <v>0.37523033556176311</v>
      </c>
      <c r="H6" s="261">
        <v>0.37454507756301292</v>
      </c>
      <c r="I6" s="261">
        <v>0.49130440304312262</v>
      </c>
      <c r="J6" s="261">
        <v>0.42996670393388597</v>
      </c>
      <c r="K6" s="261">
        <v>0.32879853851396212</v>
      </c>
      <c r="L6" s="261">
        <v>0.36114403603204759</v>
      </c>
      <c r="M6" s="261">
        <v>0.35414321774153362</v>
      </c>
      <c r="N6" s="261">
        <v>0.2420182639342901</v>
      </c>
      <c r="O6" s="261">
        <v>0.29042209093091331</v>
      </c>
      <c r="P6" s="261">
        <v>0.23887408320726489</v>
      </c>
      <c r="Q6" s="261">
        <v>0.25442700045092392</v>
      </c>
      <c r="R6" s="261">
        <v>0.23796489848753491</v>
      </c>
      <c r="S6" s="261">
        <v>0.1879344032675411</v>
      </c>
      <c r="T6" s="261">
        <v>0.14577852101814839</v>
      </c>
      <c r="U6" s="261">
        <v>0.26318382020985021</v>
      </c>
      <c r="V6" s="261">
        <v>0.39520167738748418</v>
      </c>
      <c r="W6" s="261">
        <v>0.36956107082603529</v>
      </c>
      <c r="DA6" s="67" t="s">
        <v>989</v>
      </c>
    </row>
    <row r="7" spans="1:105" ht="12" customHeight="1" x14ac:dyDescent="0.25">
      <c r="A7" s="202" t="s">
        <v>93</v>
      </c>
      <c r="B7" s="226">
        <v>2.795779388268441</v>
      </c>
      <c r="C7" s="226">
        <v>2.7144441502032839</v>
      </c>
      <c r="D7" s="226">
        <v>2.8966580901501859</v>
      </c>
      <c r="E7" s="226">
        <v>2.9511576182554289</v>
      </c>
      <c r="F7" s="226">
        <v>2.6422251667603991</v>
      </c>
      <c r="G7" s="226">
        <v>2.968934759826094</v>
      </c>
      <c r="H7" s="226">
        <v>2.9635127933720939</v>
      </c>
      <c r="I7" s="226">
        <v>3.887347534592497</v>
      </c>
      <c r="J7" s="226">
        <v>3.4020252945861542</v>
      </c>
      <c r="K7" s="226">
        <v>2.6015524797926162</v>
      </c>
      <c r="L7" s="226">
        <v>2.8574797404751568</v>
      </c>
      <c r="M7" s="226">
        <v>2.8020871700988428</v>
      </c>
      <c r="N7" s="226">
        <v>1.914920965096139</v>
      </c>
      <c r="O7" s="226">
        <v>2.2979065365151889</v>
      </c>
      <c r="P7" s="226">
        <v>1.890043265808673</v>
      </c>
      <c r="Q7" s="226">
        <v>2.0131026036211872</v>
      </c>
      <c r="R7" s="226">
        <v>1.882849524094087</v>
      </c>
      <c r="S7" s="226">
        <v>1.4869932666633661</v>
      </c>
      <c r="T7" s="226">
        <v>1.1534433047340309</v>
      </c>
      <c r="U7" s="226">
        <v>2.0823891833666268</v>
      </c>
      <c r="V7" s="226">
        <v>3.1269539958187882</v>
      </c>
      <c r="W7" s="226">
        <v>2.9240778398455709</v>
      </c>
      <c r="DA7" s="174" t="s">
        <v>990</v>
      </c>
    </row>
    <row r="8" spans="1:105" ht="12" customHeight="1" x14ac:dyDescent="0.25">
      <c r="A8" s="202" t="s">
        <v>94</v>
      </c>
      <c r="B8" s="226">
        <v>3.0855104195586041</v>
      </c>
      <c r="C8" s="226">
        <v>2.9957462823808299</v>
      </c>
      <c r="D8" s="226">
        <v>3.1968433405586589</v>
      </c>
      <c r="E8" s="226">
        <v>3.2569907407918022</v>
      </c>
      <c r="F8" s="226">
        <v>2.916043131682319</v>
      </c>
      <c r="G8" s="226">
        <v>3.2766101556055811</v>
      </c>
      <c r="H8" s="226">
        <v>3.2706263022090969</v>
      </c>
      <c r="I8" s="226">
        <v>4.2901994959836003</v>
      </c>
      <c r="J8" s="226">
        <v>3.7545825461388751</v>
      </c>
      <c r="K8" s="226">
        <v>2.8711554699601032</v>
      </c>
      <c r="L8" s="226">
        <v>3.1536048766617331</v>
      </c>
      <c r="M8" s="226">
        <v>3.092471886777254</v>
      </c>
      <c r="N8" s="226">
        <v>2.1133672475118912</v>
      </c>
      <c r="O8" s="226">
        <v>2.5360422182598419</v>
      </c>
      <c r="P8" s="226">
        <v>2.085911432976518</v>
      </c>
      <c r="Q8" s="226">
        <v>2.2217236042221402</v>
      </c>
      <c r="R8" s="226">
        <v>2.0779721924523509</v>
      </c>
      <c r="S8" s="226">
        <v>1.64109272618429</v>
      </c>
      <c r="T8" s="226">
        <v>1.272976455174168</v>
      </c>
      <c r="U8" s="226">
        <v>2.298190461599086</v>
      </c>
      <c r="V8" s="226">
        <v>3.4510051744658221</v>
      </c>
      <c r="W8" s="226">
        <v>3.2271046421984861</v>
      </c>
      <c r="DA8" s="174" t="s">
        <v>991</v>
      </c>
    </row>
    <row r="9" spans="1:105" ht="12" customHeight="1" x14ac:dyDescent="0.25">
      <c r="A9" s="202" t="s">
        <v>95</v>
      </c>
      <c r="B9" s="226">
        <v>5.020221560472816</v>
      </c>
      <c r="C9" s="226">
        <v>4.8741725133003984</v>
      </c>
      <c r="D9" s="226">
        <v>5.201363690751168</v>
      </c>
      <c r="E9" s="226">
        <v>5.2992253844089712</v>
      </c>
      <c r="F9" s="226">
        <v>4.7444930045105629</v>
      </c>
      <c r="G9" s="226">
        <v>5.3311467834188919</v>
      </c>
      <c r="H9" s="226">
        <v>5.3214108675570246</v>
      </c>
      <c r="I9" s="226">
        <v>6.9802882116170419</v>
      </c>
      <c r="J9" s="226">
        <v>6.1088227507582733</v>
      </c>
      <c r="K9" s="226">
        <v>4.6714593807222116</v>
      </c>
      <c r="L9" s="226">
        <v>5.1310133631939774</v>
      </c>
      <c r="M9" s="226">
        <v>5.0315480844741796</v>
      </c>
      <c r="N9" s="226">
        <v>3.4385143391199549</v>
      </c>
      <c r="O9" s="226">
        <v>4.1262196820578758</v>
      </c>
      <c r="P9" s="226">
        <v>3.393842873673877</v>
      </c>
      <c r="Q9" s="226">
        <v>3.6148135065844058</v>
      </c>
      <c r="R9" s="226">
        <v>3.3809254820486352</v>
      </c>
      <c r="S9" s="226">
        <v>2.6701089824561541</v>
      </c>
      <c r="T9" s="226">
        <v>2.0711723433926439</v>
      </c>
      <c r="U9" s="226">
        <v>3.7392274653356039</v>
      </c>
      <c r="V9" s="226">
        <v>5.6148929111816006</v>
      </c>
      <c r="W9" s="226">
        <v>5.2505997711018386</v>
      </c>
      <c r="DA9" s="174" t="s">
        <v>992</v>
      </c>
    </row>
    <row r="10" spans="1:105" ht="12" customHeight="1" x14ac:dyDescent="0.25">
      <c r="A10" s="56" t="s">
        <v>96</v>
      </c>
      <c r="B10" s="262">
        <v>2.3974580184236158</v>
      </c>
      <c r="C10" s="262">
        <v>2.324053481203427</v>
      </c>
      <c r="D10" s="262">
        <v>1.9599365973232801</v>
      </c>
      <c r="E10" s="262">
        <v>2.1884196248139598</v>
      </c>
      <c r="F10" s="262">
        <v>3.2320441192810891</v>
      </c>
      <c r="G10" s="262">
        <v>2.6244950403414342</v>
      </c>
      <c r="H10" s="262">
        <v>3.00065246330619</v>
      </c>
      <c r="I10" s="262">
        <v>3.2184682992076472</v>
      </c>
      <c r="J10" s="262">
        <v>3.0976045671843151</v>
      </c>
      <c r="K10" s="262">
        <v>2.4784770441428439</v>
      </c>
      <c r="L10" s="262">
        <v>2.3620557116823608</v>
      </c>
      <c r="M10" s="262">
        <v>2.490066771354198</v>
      </c>
      <c r="N10" s="262">
        <v>1.8545245969054249</v>
      </c>
      <c r="O10" s="262">
        <v>2.1248404909505609</v>
      </c>
      <c r="P10" s="262">
        <v>1.7042855597274369</v>
      </c>
      <c r="Q10" s="262">
        <v>1.601498494400788</v>
      </c>
      <c r="R10" s="262">
        <v>1.488783610156557</v>
      </c>
      <c r="S10" s="262">
        <v>1.333481008509301</v>
      </c>
      <c r="T10" s="262">
        <v>0.91949407040836262</v>
      </c>
      <c r="U10" s="262">
        <v>1.825956990895395</v>
      </c>
      <c r="V10" s="262">
        <v>2.8878003464102728</v>
      </c>
      <c r="W10" s="262">
        <v>2.165344850776501</v>
      </c>
      <c r="DA10" s="68" t="s">
        <v>993</v>
      </c>
    </row>
    <row r="11" spans="1:105" ht="12" customHeight="1" x14ac:dyDescent="0.25">
      <c r="A11" s="37" t="s">
        <v>160</v>
      </c>
      <c r="B11" s="228">
        <v>4.3331937506297248E-2</v>
      </c>
      <c r="C11" s="228">
        <v>0.20308962972446859</v>
      </c>
      <c r="D11" s="228">
        <v>2.4134005479921679E-2</v>
      </c>
      <c r="E11" s="228">
        <v>2.26776542554686E-2</v>
      </c>
      <c r="F11" s="228">
        <v>2.4396781618400951E-2</v>
      </c>
      <c r="G11" s="228">
        <v>2.1972483982741792E-2</v>
      </c>
      <c r="H11" s="228">
        <v>2.873139600429991E-2</v>
      </c>
      <c r="I11" s="228">
        <v>6.5372687678502003E-5</v>
      </c>
      <c r="J11" s="228">
        <v>2.322342639642264E-2</v>
      </c>
      <c r="K11" s="228">
        <v>5.0613332752740108E-5</v>
      </c>
      <c r="L11" s="228">
        <v>1.5227536019220181E-2</v>
      </c>
      <c r="M11" s="228">
        <v>1.7791306905399571E-2</v>
      </c>
      <c r="N11" s="228">
        <v>1.152788532042894E-2</v>
      </c>
      <c r="O11" s="228">
        <v>2.211963115233256E-2</v>
      </c>
      <c r="P11" s="228">
        <v>1.786790667640048E-2</v>
      </c>
      <c r="Q11" s="228">
        <v>1.5902053943792231E-2</v>
      </c>
      <c r="R11" s="228">
        <v>4.5636958127209728E-5</v>
      </c>
      <c r="S11" s="228">
        <v>2.3755170322547832E-3</v>
      </c>
      <c r="T11" s="228">
        <v>3.682011266788035E-3</v>
      </c>
      <c r="U11" s="228">
        <v>6.8525559941473519E-3</v>
      </c>
      <c r="V11" s="228">
        <v>9.2732813816813579E-3</v>
      </c>
      <c r="W11" s="228">
        <v>1.0266315229040771E-2</v>
      </c>
      <c r="DA11" s="69" t="s">
        <v>994</v>
      </c>
    </row>
    <row r="12" spans="1:105" ht="12" customHeight="1" x14ac:dyDescent="0.25">
      <c r="A12" s="37" t="s">
        <v>162</v>
      </c>
      <c r="B12" s="228">
        <v>2.2408694709885162</v>
      </c>
      <c r="C12" s="228">
        <v>2.0091758296418369</v>
      </c>
      <c r="D12" s="228">
        <v>1.754580088957429</v>
      </c>
      <c r="E12" s="228">
        <v>2.010444279125899</v>
      </c>
      <c r="F12" s="228">
        <v>3.148907093549469</v>
      </c>
      <c r="G12" s="228">
        <v>2.50027458783905</v>
      </c>
      <c r="H12" s="228">
        <v>2.8744734810242751</v>
      </c>
      <c r="I12" s="228">
        <v>3.0736395972263422</v>
      </c>
      <c r="J12" s="228">
        <v>2.9675884341586478</v>
      </c>
      <c r="K12" s="228">
        <v>2.4107384488895418</v>
      </c>
      <c r="L12" s="228">
        <v>2.259612496613526</v>
      </c>
      <c r="M12" s="228">
        <v>2.3961105021130749</v>
      </c>
      <c r="N12" s="228">
        <v>1.799458729997031</v>
      </c>
      <c r="O12" s="228">
        <v>2.0453977454022332</v>
      </c>
      <c r="P12" s="228">
        <v>1.6373946065242051</v>
      </c>
      <c r="Q12" s="228">
        <v>1.5229603570685351</v>
      </c>
      <c r="R12" s="228">
        <v>1.429119150929242</v>
      </c>
      <c r="S12" s="228">
        <v>1.293898951727626</v>
      </c>
      <c r="T12" s="228">
        <v>0.87980754570023911</v>
      </c>
      <c r="U12" s="228">
        <v>1.761284425536364</v>
      </c>
      <c r="V12" s="228">
        <v>2.7966453186112661</v>
      </c>
      <c r="W12" s="228">
        <v>2.0403572767888218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0.11325660992880281</v>
      </c>
      <c r="C15" s="228">
        <v>0.1117880218371209</v>
      </c>
      <c r="D15" s="228">
        <v>0.18122250288592909</v>
      </c>
      <c r="E15" s="228">
        <v>0.15529769143259159</v>
      </c>
      <c r="F15" s="228">
        <v>5.8740244113218827E-2</v>
      </c>
      <c r="G15" s="228">
        <v>0.1022479685196421</v>
      </c>
      <c r="H15" s="228">
        <v>9.7447586277614115E-2</v>
      </c>
      <c r="I15" s="228">
        <v>0.14476332929362601</v>
      </c>
      <c r="J15" s="228">
        <v>0.10679270662924389</v>
      </c>
      <c r="K15" s="228">
        <v>6.7687981920548534E-2</v>
      </c>
      <c r="L15" s="228">
        <v>8.7215679049614706E-2</v>
      </c>
      <c r="M15" s="228">
        <v>7.6164962335723216E-2</v>
      </c>
      <c r="N15" s="228">
        <v>4.3537981587964979E-2</v>
      </c>
      <c r="O15" s="228">
        <v>5.7323114395995647E-2</v>
      </c>
      <c r="P15" s="228">
        <v>4.9023046526831038E-2</v>
      </c>
      <c r="Q15" s="228">
        <v>6.2636083388460939E-2</v>
      </c>
      <c r="R15" s="228">
        <v>5.9618822269187972E-2</v>
      </c>
      <c r="S15" s="228">
        <v>3.7206539749420127E-2</v>
      </c>
      <c r="T15" s="228">
        <v>3.6004513441335463E-2</v>
      </c>
      <c r="U15" s="228">
        <v>5.7820009364883858E-2</v>
      </c>
      <c r="V15" s="228">
        <v>8.1881746417325568E-2</v>
      </c>
      <c r="W15" s="228">
        <v>0.1147212587586378</v>
      </c>
      <c r="DA15" s="69" t="s">
        <v>998</v>
      </c>
    </row>
    <row r="16" spans="1:105" ht="12" customHeight="1" x14ac:dyDescent="0.25">
      <c r="A16" s="134" t="s">
        <v>999</v>
      </c>
      <c r="B16" s="316">
        <v>539.08862404430045</v>
      </c>
      <c r="C16" s="316">
        <v>444.11888799650609</v>
      </c>
      <c r="D16" s="316">
        <v>404.44881061043571</v>
      </c>
      <c r="E16" s="316">
        <v>447.86334459460147</v>
      </c>
      <c r="F16" s="316">
        <v>469.90642284051722</v>
      </c>
      <c r="G16" s="316">
        <v>474.62588084867349</v>
      </c>
      <c r="H16" s="316">
        <v>457.66300065651029</v>
      </c>
      <c r="I16" s="316">
        <v>488.00865843810959</v>
      </c>
      <c r="J16" s="316">
        <v>476.07675558034111</v>
      </c>
      <c r="K16" s="316">
        <v>400.30435343461698</v>
      </c>
      <c r="L16" s="316">
        <v>463.77614653924098</v>
      </c>
      <c r="M16" s="316">
        <v>451.35052315145077</v>
      </c>
      <c r="N16" s="316">
        <v>400.47219600171587</v>
      </c>
      <c r="O16" s="316">
        <v>399.73393288907619</v>
      </c>
      <c r="P16" s="316">
        <v>417.61870377132237</v>
      </c>
      <c r="Q16" s="316">
        <v>414.3653627259456</v>
      </c>
      <c r="R16" s="316">
        <v>391.56286917478479</v>
      </c>
      <c r="S16" s="316">
        <v>418.88449177451491</v>
      </c>
      <c r="T16" s="316">
        <v>363.84596859951881</v>
      </c>
      <c r="U16" s="316">
        <v>425.50448488821451</v>
      </c>
      <c r="V16" s="316">
        <v>403.0589362537367</v>
      </c>
      <c r="W16" s="316">
        <v>273.30678275833782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87.460447119518477</v>
      </c>
      <c r="C18" s="317">
        <v>73.787704213241611</v>
      </c>
      <c r="D18" s="317">
        <v>68.36380051590713</v>
      </c>
      <c r="E18" s="317">
        <v>63.843852106620808</v>
      </c>
      <c r="F18" s="317">
        <v>74.013671539122953</v>
      </c>
      <c r="G18" s="317">
        <v>74.691659501289763</v>
      </c>
      <c r="H18" s="317">
        <v>71.866723989681844</v>
      </c>
      <c r="I18" s="317">
        <v>67.459845227858978</v>
      </c>
      <c r="J18" s="317">
        <v>64.634823731728289</v>
      </c>
      <c r="K18" s="317">
        <v>55.707996560619087</v>
      </c>
      <c r="L18" s="317">
        <v>50.736113499570067</v>
      </c>
      <c r="M18" s="317">
        <v>33.108426483233018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4.8955887906461832</v>
      </c>
      <c r="C22" s="317">
        <v>5.2795930695930027</v>
      </c>
      <c r="D22" s="317">
        <v>5.0875896302120909</v>
      </c>
      <c r="E22" s="317">
        <v>6.7194065034578783</v>
      </c>
      <c r="F22" s="317">
        <v>5.7594752910761056</v>
      </c>
      <c r="G22" s="317">
        <v>9.4071362227062529</v>
      </c>
      <c r="H22" s="317">
        <v>7.6793377158396483</v>
      </c>
      <c r="I22" s="317">
        <v>5.7594752910761056</v>
      </c>
      <c r="J22" s="317">
        <v>4.7996274634021159</v>
      </c>
      <c r="K22" s="317">
        <v>3.8396930734820458</v>
      </c>
      <c r="L22" s="317">
        <v>3.8396891015798622</v>
      </c>
      <c r="M22" s="317">
        <v>3.8396891015798622</v>
      </c>
      <c r="N22" s="317">
        <v>2.8797626397211169</v>
      </c>
      <c r="O22" s="317">
        <v>3.8396938521028869</v>
      </c>
      <c r="P22" s="317">
        <v>3.8396839948822592</v>
      </c>
      <c r="Q22" s="317">
        <v>4.7995845660144107</v>
      </c>
      <c r="R22" s="317">
        <v>12.38298955311673</v>
      </c>
      <c r="S22" s="317">
        <v>9.7911985672922235</v>
      </c>
      <c r="T22" s="317">
        <v>9.9831998978850685</v>
      </c>
      <c r="U22" s="317">
        <v>11.32701283318443</v>
      </c>
      <c r="V22" s="317">
        <v>8.0057118341322049</v>
      </c>
      <c r="W22" s="317">
        <v>9.1432401959990273</v>
      </c>
      <c r="DA22" s="137" t="s">
        <v>979</v>
      </c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 t="s">
        <v>980</v>
      </c>
    </row>
    <row r="24" spans="1:105" ht="12" customHeight="1" x14ac:dyDescent="0.25">
      <c r="A24" s="135" t="s">
        <v>72</v>
      </c>
      <c r="B24" s="317">
        <v>446.73258813413582</v>
      </c>
      <c r="C24" s="317">
        <v>365.05159071367149</v>
      </c>
      <c r="D24" s="317">
        <v>330.99742046431641</v>
      </c>
      <c r="E24" s="317">
        <v>377.30008598452281</v>
      </c>
      <c r="F24" s="317">
        <v>390.13327601031813</v>
      </c>
      <c r="G24" s="317">
        <v>390.52708512467751</v>
      </c>
      <c r="H24" s="317">
        <v>378.11693895098881</v>
      </c>
      <c r="I24" s="317">
        <v>414.7893379191745</v>
      </c>
      <c r="J24" s="317">
        <v>406.64230438521071</v>
      </c>
      <c r="K24" s="317">
        <v>340.75666380051592</v>
      </c>
      <c r="L24" s="317">
        <v>409.20034393809112</v>
      </c>
      <c r="M24" s="317">
        <v>414.40240756663798</v>
      </c>
      <c r="N24" s="317">
        <v>397.59243336199478</v>
      </c>
      <c r="O24" s="317">
        <v>395.89423903697332</v>
      </c>
      <c r="P24" s="317">
        <v>413.77901977644018</v>
      </c>
      <c r="Q24" s="317">
        <v>409.5657781599312</v>
      </c>
      <c r="R24" s="317">
        <v>379.17987962166808</v>
      </c>
      <c r="S24" s="317">
        <v>409.0932932072227</v>
      </c>
      <c r="T24" s="317">
        <v>353.86276870163368</v>
      </c>
      <c r="U24" s="317">
        <v>414.17747205503008</v>
      </c>
      <c r="V24" s="317">
        <v>395.05322441960448</v>
      </c>
      <c r="W24" s="317">
        <v>264.16354256233882</v>
      </c>
      <c r="DA24" s="137" t="s">
        <v>981</v>
      </c>
    </row>
    <row r="25" spans="1:105" ht="12" customHeight="1" x14ac:dyDescent="0.25">
      <c r="A25" s="57" t="s">
        <v>1000</v>
      </c>
      <c r="B25" s="296">
        <v>37.576526448975322</v>
      </c>
      <c r="C25" s="296">
        <v>36.618119237643448</v>
      </c>
      <c r="D25" s="296">
        <v>31.518717749257391</v>
      </c>
      <c r="E25" s="296">
        <v>34.734393078239343</v>
      </c>
      <c r="F25" s="296">
        <v>49.199382539439597</v>
      </c>
      <c r="G25" s="296">
        <v>39.735221083019411</v>
      </c>
      <c r="H25" s="296">
        <v>47.185133571864959</v>
      </c>
      <c r="I25" s="296">
        <v>48.316844884104142</v>
      </c>
      <c r="J25" s="296">
        <v>46.300008491325343</v>
      </c>
      <c r="K25" s="296">
        <v>36.090852702738196</v>
      </c>
      <c r="L25" s="296">
        <v>34.092752240960877</v>
      </c>
      <c r="M25" s="296">
        <v>35.916338790445032</v>
      </c>
      <c r="N25" s="296">
        <v>26.63598715715802</v>
      </c>
      <c r="O25" s="296">
        <v>30.63798420704698</v>
      </c>
      <c r="P25" s="296">
        <v>24.687112119884802</v>
      </c>
      <c r="Q25" s="296">
        <v>23.4200793473014</v>
      </c>
      <c r="R25" s="296">
        <v>21.948864138473169</v>
      </c>
      <c r="S25" s="296">
        <v>19.391413430745452</v>
      </c>
      <c r="T25" s="296">
        <v>13.524899794102261</v>
      </c>
      <c r="U25" s="296">
        <v>26.816082588935711</v>
      </c>
      <c r="V25" s="296">
        <v>42.784646302629042</v>
      </c>
      <c r="W25" s="296">
        <v>33.239291413823572</v>
      </c>
      <c r="DA25" s="70" t="s">
        <v>1001</v>
      </c>
    </row>
    <row r="26" spans="1:105" ht="12" customHeight="1" x14ac:dyDescent="0.25">
      <c r="A26" s="46" t="s">
        <v>30</v>
      </c>
      <c r="B26" s="231">
        <v>0.14520280159235019</v>
      </c>
      <c r="C26" s="231">
        <v>0</v>
      </c>
      <c r="D26" s="231">
        <v>0</v>
      </c>
      <c r="E26" s="231">
        <v>0</v>
      </c>
      <c r="F26" s="231">
        <v>0.19934659765301699</v>
      </c>
      <c r="G26" s="231">
        <v>3.071770556640489E-2</v>
      </c>
      <c r="H26" s="231">
        <v>0</v>
      </c>
      <c r="I26" s="231">
        <v>0.52550401862183727</v>
      </c>
      <c r="J26" s="231">
        <v>0</v>
      </c>
      <c r="K26" s="231">
        <v>0</v>
      </c>
      <c r="L26" s="231">
        <v>0.15631112514817139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1.5276789101295321</v>
      </c>
      <c r="C28" s="231">
        <v>1.336107322286979</v>
      </c>
      <c r="D28" s="231">
        <v>1.23332821776524</v>
      </c>
      <c r="E28" s="231">
        <v>1.154823582411256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1004</v>
      </c>
    </row>
    <row r="29" spans="1:105" ht="12" customHeight="1" x14ac:dyDescent="0.25">
      <c r="A29" s="46" t="s">
        <v>160</v>
      </c>
      <c r="B29" s="231">
        <v>0.36481207649295189</v>
      </c>
      <c r="C29" s="231">
        <v>1.670204755260881</v>
      </c>
      <c r="D29" s="231">
        <v>0.20237376717891439</v>
      </c>
      <c r="E29" s="231">
        <v>0.1939610674544992</v>
      </c>
      <c r="F29" s="231">
        <v>0.20173813005586469</v>
      </c>
      <c r="G29" s="231">
        <v>0.22202161599836409</v>
      </c>
      <c r="H29" s="231">
        <v>0.22121938862550061</v>
      </c>
      <c r="I29" s="231">
        <v>7.1327373333185352E-4</v>
      </c>
      <c r="J29" s="231">
        <v>0.2493638480086402</v>
      </c>
      <c r="K29" s="231">
        <v>6.2699991284866975E-4</v>
      </c>
      <c r="L29" s="231">
        <v>0.21412232550734819</v>
      </c>
      <c r="M29" s="231">
        <v>0.2446767289931388</v>
      </c>
      <c r="N29" s="231">
        <v>0.1580699765798419</v>
      </c>
      <c r="O29" s="231">
        <v>0.30236208151760208</v>
      </c>
      <c r="P29" s="231">
        <v>0.241418994089768</v>
      </c>
      <c r="Q29" s="231">
        <v>0.21469123304067739</v>
      </c>
      <c r="R29" s="231">
        <v>6.0236678448124473E-4</v>
      </c>
      <c r="S29" s="231">
        <v>3.1541726957074162E-2</v>
      </c>
      <c r="T29" s="231">
        <v>4.8876025041164887E-2</v>
      </c>
      <c r="U29" s="231">
        <v>9.0967158233342102E-2</v>
      </c>
      <c r="V29" s="231">
        <v>0.1192738655954463</v>
      </c>
      <c r="W29" s="231">
        <v>0.12627541081389551</v>
      </c>
      <c r="DA29" s="73" t="s">
        <v>1005</v>
      </c>
    </row>
    <row r="30" spans="1:105" ht="12" customHeight="1" x14ac:dyDescent="0.25">
      <c r="A30" s="46" t="s">
        <v>70</v>
      </c>
      <c r="B30" s="231">
        <v>15.75720160155563</v>
      </c>
      <c r="C30" s="231">
        <v>16.116497519875871</v>
      </c>
      <c r="D30" s="231">
        <v>14.16821716124301</v>
      </c>
      <c r="E30" s="231">
        <v>14.92478925354833</v>
      </c>
      <c r="F30" s="231">
        <v>21.52184630100404</v>
      </c>
      <c r="G30" s="231">
        <v>12.69670503299375</v>
      </c>
      <c r="H30" s="231">
        <v>23.25784910363631</v>
      </c>
      <c r="I30" s="231">
        <v>12.789374911037481</v>
      </c>
      <c r="J30" s="231">
        <v>12.556081820387771</v>
      </c>
      <c r="K30" s="231">
        <v>4.9651781609835064</v>
      </c>
      <c r="L30" s="231">
        <v>0.63765014544571508</v>
      </c>
      <c r="M30" s="231">
        <v>1.2155461171162201</v>
      </c>
      <c r="N30" s="231">
        <v>0.2619489874670442</v>
      </c>
      <c r="O30" s="231">
        <v>0.60235000770110947</v>
      </c>
      <c r="P30" s="231">
        <v>0.48166944496938152</v>
      </c>
      <c r="Q30" s="231">
        <v>0</v>
      </c>
      <c r="R30" s="231">
        <v>0</v>
      </c>
      <c r="S30" s="231">
        <v>0</v>
      </c>
      <c r="T30" s="231">
        <v>1.2103917473115429E-2</v>
      </c>
      <c r="U30" s="231">
        <v>0</v>
      </c>
      <c r="V30" s="231">
        <v>3.212625839895001E-2</v>
      </c>
      <c r="W30" s="231">
        <v>3.1351744462239962E-2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0.26815040096947013</v>
      </c>
      <c r="H31" s="231">
        <v>0.27183779448090611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0.4127959331440364</v>
      </c>
      <c r="Q31" s="231">
        <v>1.114257579890191</v>
      </c>
      <c r="R31" s="231">
        <v>1.391960768262837</v>
      </c>
      <c r="S31" s="231">
        <v>0.7073519309731352</v>
      </c>
      <c r="T31" s="231">
        <v>0.60906693624640773</v>
      </c>
      <c r="U31" s="231">
        <v>0.62059724244822734</v>
      </c>
      <c r="V31" s="231">
        <v>0.85201359076608352</v>
      </c>
      <c r="W31" s="231">
        <v>1.034774367132697</v>
      </c>
      <c r="DA31" s="73" t="s">
        <v>1007</v>
      </c>
    </row>
    <row r="32" spans="1:105" ht="12" customHeight="1" x14ac:dyDescent="0.25">
      <c r="A32" s="46" t="s">
        <v>162</v>
      </c>
      <c r="B32" s="231">
        <v>18.865905655434389</v>
      </c>
      <c r="C32" s="231">
        <v>16.52341889330215</v>
      </c>
      <c r="D32" s="231">
        <v>14.71289060221851</v>
      </c>
      <c r="E32" s="231">
        <v>17.19524929890034</v>
      </c>
      <c r="F32" s="231">
        <v>26.03846026531571</v>
      </c>
      <c r="G32" s="231">
        <v>25.264098718546471</v>
      </c>
      <c r="H32" s="231">
        <v>22.13220916927386</v>
      </c>
      <c r="I32" s="231">
        <v>33.536121403055091</v>
      </c>
      <c r="J32" s="231">
        <v>31.864775619920039</v>
      </c>
      <c r="K32" s="231">
        <v>29.86432062750993</v>
      </c>
      <c r="L32" s="231">
        <v>31.773589759345111</v>
      </c>
      <c r="M32" s="231">
        <v>32.95274951303346</v>
      </c>
      <c r="N32" s="231">
        <v>24.674117706823161</v>
      </c>
      <c r="O32" s="231">
        <v>27.95935951970031</v>
      </c>
      <c r="P32" s="231">
        <v>22.123361510343329</v>
      </c>
      <c r="Q32" s="231">
        <v>20.561258192609369</v>
      </c>
      <c r="R32" s="231">
        <v>18.86308691272205</v>
      </c>
      <c r="S32" s="231">
        <v>17.18017883740438</v>
      </c>
      <c r="T32" s="231">
        <v>11.678806097886451</v>
      </c>
      <c r="U32" s="231">
        <v>23.38091643009232</v>
      </c>
      <c r="V32" s="231">
        <v>35.970729682495033</v>
      </c>
      <c r="W32" s="231">
        <v>25.09634153886222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1.755217904208382E-2</v>
      </c>
      <c r="I34" s="231">
        <v>9.1016177334244316E-3</v>
      </c>
      <c r="J34" s="231">
        <v>9.6799735597246275E-3</v>
      </c>
      <c r="K34" s="231">
        <v>1.590967031409116E-2</v>
      </c>
      <c r="L34" s="231">
        <v>8.179164538688579E-3</v>
      </c>
      <c r="M34" s="231">
        <v>9.3842255232174949E-3</v>
      </c>
      <c r="N34" s="231">
        <v>1.018327556752013E-2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4.815846101575572E-4</v>
      </c>
      <c r="U34" s="231">
        <v>1.778761673513191E-3</v>
      </c>
      <c r="V34" s="231">
        <v>2.6048349119889001E-3</v>
      </c>
      <c r="W34" s="231">
        <v>2.63636781435082E-3</v>
      </c>
      <c r="DA34" s="73" t="s">
        <v>1010</v>
      </c>
    </row>
    <row r="35" spans="1:105" ht="12" customHeight="1" x14ac:dyDescent="0.25">
      <c r="A35" s="46" t="s">
        <v>79</v>
      </c>
      <c r="B35" s="231">
        <v>0.91572540377045042</v>
      </c>
      <c r="C35" s="231">
        <v>0.97189074691755573</v>
      </c>
      <c r="D35" s="231">
        <v>1.2019080008517149</v>
      </c>
      <c r="E35" s="231">
        <v>1.265569875924917</v>
      </c>
      <c r="F35" s="231">
        <v>1.2379912454109629</v>
      </c>
      <c r="G35" s="231">
        <v>1.253527608944959</v>
      </c>
      <c r="H35" s="231">
        <v>1.2844659368063061</v>
      </c>
      <c r="I35" s="231">
        <v>1.4560296599229661</v>
      </c>
      <c r="J35" s="231">
        <v>1.6201072294491641</v>
      </c>
      <c r="K35" s="231">
        <v>1.2448172440178189</v>
      </c>
      <c r="L35" s="231">
        <v>1.3028997209758459</v>
      </c>
      <c r="M35" s="231">
        <v>1.493982205778992</v>
      </c>
      <c r="N35" s="231">
        <v>1.5316672107204561</v>
      </c>
      <c r="O35" s="231">
        <v>1.7739125981279511</v>
      </c>
      <c r="P35" s="231">
        <v>1.4278662373382851</v>
      </c>
      <c r="Q35" s="231">
        <v>1.529872341761169</v>
      </c>
      <c r="R35" s="231">
        <v>1.6932140907038009</v>
      </c>
      <c r="S35" s="231">
        <v>1.4723409354108681</v>
      </c>
      <c r="T35" s="231">
        <v>1.17556523284496</v>
      </c>
      <c r="U35" s="231">
        <v>2.7218229964883078</v>
      </c>
      <c r="V35" s="231">
        <v>5.8078980704615386</v>
      </c>
      <c r="W35" s="231">
        <v>6.9479119847381581</v>
      </c>
      <c r="DA35" s="73" t="s">
        <v>1011</v>
      </c>
    </row>
    <row r="36" spans="1:105" ht="12" customHeight="1" x14ac:dyDescent="0.25">
      <c r="A36" s="57" t="s">
        <v>1012</v>
      </c>
      <c r="B36" s="263">
        <v>21.792862894488248</v>
      </c>
      <c r="C36" s="263">
        <v>21.22738792224235</v>
      </c>
      <c r="D36" s="263">
        <v>18.19899179510529</v>
      </c>
      <c r="E36" s="263">
        <v>20.07245232106726</v>
      </c>
      <c r="F36" s="263">
        <v>28.583977577852949</v>
      </c>
      <c r="G36" s="263">
        <v>22.97121256225957</v>
      </c>
      <c r="H36" s="263">
        <v>27.336056049565229</v>
      </c>
      <c r="I36" s="263">
        <v>27.966579696127219</v>
      </c>
      <c r="J36" s="263">
        <v>26.786653832464111</v>
      </c>
      <c r="K36" s="263">
        <v>20.885578843918449</v>
      </c>
      <c r="L36" s="263">
        <v>19.69596183973642</v>
      </c>
      <c r="M36" s="263">
        <v>20.74168671640814</v>
      </c>
      <c r="N36" s="263">
        <v>15.33340085449497</v>
      </c>
      <c r="O36" s="263">
        <v>17.63133077120759</v>
      </c>
      <c r="P36" s="263">
        <v>14.15043085738191</v>
      </c>
      <c r="Q36" s="263">
        <v>13.29274065228781</v>
      </c>
      <c r="R36" s="263">
        <v>12.36719135638811</v>
      </c>
      <c r="S36" s="263">
        <v>11.01499425997901</v>
      </c>
      <c r="T36" s="263">
        <v>7.6367907871639016</v>
      </c>
      <c r="U36" s="263">
        <v>15.181441317044669</v>
      </c>
      <c r="V36" s="263">
        <v>24.03083871786259</v>
      </c>
      <c r="W36" s="263">
        <v>18.20304717967382</v>
      </c>
      <c r="DA36" s="70" t="s">
        <v>1013</v>
      </c>
    </row>
    <row r="37" spans="1:105" ht="12" customHeight="1" x14ac:dyDescent="0.25">
      <c r="A37" s="60" t="s">
        <v>1014</v>
      </c>
      <c r="B37" s="264">
        <v>21.73632899986988</v>
      </c>
      <c r="C37" s="264">
        <v>21.17278177022332</v>
      </c>
      <c r="D37" s="264">
        <v>18.108224518394358</v>
      </c>
      <c r="E37" s="264">
        <v>19.99310700697394</v>
      </c>
      <c r="F37" s="264">
        <v>28.55505863037008</v>
      </c>
      <c r="G37" s="264">
        <v>22.90927347501605</v>
      </c>
      <c r="H37" s="264">
        <v>27.291162149241838</v>
      </c>
      <c r="I37" s="264">
        <v>27.872613711430532</v>
      </c>
      <c r="J37" s="264">
        <v>26.718067791873459</v>
      </c>
      <c r="K37" s="264">
        <v>20.83541840888179</v>
      </c>
      <c r="L37" s="264">
        <v>19.62255250914021</v>
      </c>
      <c r="M37" s="264">
        <v>20.67874450059416</v>
      </c>
      <c r="N37" s="264">
        <v>15.297009158106221</v>
      </c>
      <c r="O37" s="264">
        <v>17.583596604887909</v>
      </c>
      <c r="P37" s="264">
        <v>14.10952441534312</v>
      </c>
      <c r="Q37" s="264">
        <v>13.23885474256068</v>
      </c>
      <c r="R37" s="264">
        <v>12.315814889153559</v>
      </c>
      <c r="S37" s="264">
        <v>10.983468770797829</v>
      </c>
      <c r="T37" s="264">
        <v>7.6058270071546898</v>
      </c>
      <c r="U37" s="264">
        <v>15.13195816207538</v>
      </c>
      <c r="V37" s="264">
        <v>23.960978464937511</v>
      </c>
      <c r="W37" s="264">
        <v>18.10190258366994</v>
      </c>
      <c r="DA37" s="72" t="s">
        <v>1015</v>
      </c>
    </row>
    <row r="38" spans="1:105" ht="12" customHeight="1" x14ac:dyDescent="0.25">
      <c r="A38" s="59" t="s">
        <v>30</v>
      </c>
      <c r="B38" s="232">
        <v>8.6091295801813184E-2</v>
      </c>
      <c r="C38" s="232">
        <v>0</v>
      </c>
      <c r="D38" s="232">
        <v>0</v>
      </c>
      <c r="E38" s="232">
        <v>0</v>
      </c>
      <c r="F38" s="232">
        <v>0.118686168815445</v>
      </c>
      <c r="G38" s="232">
        <v>1.8415468986990549E-2</v>
      </c>
      <c r="H38" s="232">
        <v>0</v>
      </c>
      <c r="I38" s="232">
        <v>0.31262827733231791</v>
      </c>
      <c r="J38" s="232">
        <v>0</v>
      </c>
      <c r="K38" s="232">
        <v>0</v>
      </c>
      <c r="L38" s="232">
        <v>9.3565182830216642E-2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0.90576666221212976</v>
      </c>
      <c r="C39" s="297">
        <v>0.79360734512880249</v>
      </c>
      <c r="D39" s="297">
        <v>0.73666670264797973</v>
      </c>
      <c r="E39" s="297">
        <v>0.68985130782036652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1017</v>
      </c>
    </row>
    <row r="40" spans="1:105" ht="12" customHeight="1" x14ac:dyDescent="0.25">
      <c r="A40" s="59" t="s">
        <v>160</v>
      </c>
      <c r="B40" s="297">
        <v>0.2162984738931033</v>
      </c>
      <c r="C40" s="297">
        <v>0.9920511171028451</v>
      </c>
      <c r="D40" s="297">
        <v>0.120877811455797</v>
      </c>
      <c r="E40" s="297">
        <v>0.1158655729651269</v>
      </c>
      <c r="F40" s="297">
        <v>0.1201100296780519</v>
      </c>
      <c r="G40" s="297">
        <v>0.13310343687684231</v>
      </c>
      <c r="H40" s="297">
        <v>0.13236494382673281</v>
      </c>
      <c r="I40" s="297">
        <v>4.2433460186038261E-4</v>
      </c>
      <c r="J40" s="297">
        <v>0.14914903046786271</v>
      </c>
      <c r="K40" s="297">
        <v>3.7507201684821169E-4</v>
      </c>
      <c r="L40" s="297">
        <v>0.1281699847988112</v>
      </c>
      <c r="M40" s="297">
        <v>0.14702617115681971</v>
      </c>
      <c r="N40" s="297">
        <v>9.635708576379734E-2</v>
      </c>
      <c r="O40" s="297">
        <v>0.1841948337038114</v>
      </c>
      <c r="P40" s="297">
        <v>0.14909568878232859</v>
      </c>
      <c r="Q40" s="297">
        <v>0.13680559143148971</v>
      </c>
      <c r="R40" s="297">
        <v>3.9327608206021791E-4</v>
      </c>
      <c r="S40" s="297">
        <v>2.0128003572599779E-2</v>
      </c>
      <c r="T40" s="297">
        <v>3.1665193043652069E-2</v>
      </c>
      <c r="U40" s="297">
        <v>5.8645111600436978E-2</v>
      </c>
      <c r="V40" s="297">
        <v>7.9118217565590662E-2</v>
      </c>
      <c r="W40" s="297">
        <v>9.0513503558614733E-2</v>
      </c>
      <c r="DA40" s="122" t="s">
        <v>1018</v>
      </c>
    </row>
    <row r="41" spans="1:105" ht="12" customHeight="1" x14ac:dyDescent="0.25">
      <c r="A41" s="59" t="s">
        <v>70</v>
      </c>
      <c r="B41" s="297">
        <v>9.3425050289098497</v>
      </c>
      <c r="C41" s="297">
        <v>9.5727121588039985</v>
      </c>
      <c r="D41" s="297">
        <v>8.4626733323960135</v>
      </c>
      <c r="E41" s="297">
        <v>8.9155482640958841</v>
      </c>
      <c r="F41" s="297">
        <v>12.81358956397702</v>
      </c>
      <c r="G41" s="297">
        <v>7.611759194273322</v>
      </c>
      <c r="H41" s="297">
        <v>13.916157662586439</v>
      </c>
      <c r="I41" s="297">
        <v>7.6085436170033942</v>
      </c>
      <c r="J41" s="297">
        <v>7.5100197760868053</v>
      </c>
      <c r="K41" s="297">
        <v>2.9701748735334421</v>
      </c>
      <c r="L41" s="297">
        <v>0.38168653948199482</v>
      </c>
      <c r="M41" s="297">
        <v>0.7304212877112175</v>
      </c>
      <c r="N41" s="297">
        <v>0.159680172017693</v>
      </c>
      <c r="O41" s="297">
        <v>0.36694336453539877</v>
      </c>
      <c r="P41" s="297">
        <v>0.29746970794024818</v>
      </c>
      <c r="Q41" s="297">
        <v>0</v>
      </c>
      <c r="R41" s="297">
        <v>0</v>
      </c>
      <c r="S41" s="297">
        <v>0</v>
      </c>
      <c r="T41" s="297">
        <v>7.8417359645721885E-3</v>
      </c>
      <c r="U41" s="297">
        <v>0</v>
      </c>
      <c r="V41" s="297">
        <v>2.131038755964957E-2</v>
      </c>
      <c r="W41" s="297">
        <v>2.2472753924626051E-2</v>
      </c>
      <c r="DA41" s="122" t="s">
        <v>1019</v>
      </c>
    </row>
    <row r="42" spans="1:105" ht="12" customHeight="1" x14ac:dyDescent="0.25">
      <c r="A42" s="59" t="s">
        <v>162</v>
      </c>
      <c r="B42" s="297">
        <v>11.185667539052989</v>
      </c>
      <c r="C42" s="297">
        <v>9.81441114918767</v>
      </c>
      <c r="D42" s="297">
        <v>8.788006671894566</v>
      </c>
      <c r="E42" s="297">
        <v>10.271841862092559</v>
      </c>
      <c r="F42" s="297">
        <v>15.502672867899561</v>
      </c>
      <c r="G42" s="297">
        <v>15.1459953748789</v>
      </c>
      <c r="H42" s="297">
        <v>13.24263954282867</v>
      </c>
      <c r="I42" s="297">
        <v>19.951017482492961</v>
      </c>
      <c r="J42" s="297">
        <v>19.058898985318791</v>
      </c>
      <c r="K42" s="297">
        <v>17.864868463331501</v>
      </c>
      <c r="L42" s="297">
        <v>19.019130802029181</v>
      </c>
      <c r="M42" s="297">
        <v>19.801297041726119</v>
      </c>
      <c r="N42" s="297">
        <v>15.040971900324729</v>
      </c>
      <c r="O42" s="297">
        <v>17.03245840664869</v>
      </c>
      <c r="P42" s="297">
        <v>13.662959018620541</v>
      </c>
      <c r="Q42" s="297">
        <v>13.10204915112919</v>
      </c>
      <c r="R42" s="297">
        <v>12.3154216130715</v>
      </c>
      <c r="S42" s="297">
        <v>10.96334076722523</v>
      </c>
      <c r="T42" s="297">
        <v>7.5663200781464646</v>
      </c>
      <c r="U42" s="297">
        <v>15.07331305047494</v>
      </c>
      <c r="V42" s="297">
        <v>23.86054985981227</v>
      </c>
      <c r="W42" s="297">
        <v>17.9889163261867</v>
      </c>
      <c r="DA42" s="122" t="s">
        <v>1020</v>
      </c>
    </row>
    <row r="43" spans="1:105" ht="12" customHeight="1" x14ac:dyDescent="0.25">
      <c r="A43" s="60" t="s">
        <v>1021</v>
      </c>
      <c r="B43" s="264">
        <v>5.6533894618366533E-2</v>
      </c>
      <c r="C43" s="264">
        <v>5.4606152019032253E-2</v>
      </c>
      <c r="D43" s="264">
        <v>9.0767276710935985E-2</v>
      </c>
      <c r="E43" s="264">
        <v>7.9345314093320032E-2</v>
      </c>
      <c r="F43" s="264">
        <v>2.8918947482865401E-2</v>
      </c>
      <c r="G43" s="264">
        <v>6.1939087243522928E-2</v>
      </c>
      <c r="H43" s="264">
        <v>4.4893900323383841E-2</v>
      </c>
      <c r="I43" s="264">
        <v>9.3965984696687016E-2</v>
      </c>
      <c r="J43" s="264">
        <v>6.8586040590651973E-2</v>
      </c>
      <c r="K43" s="264">
        <v>5.0160435036657361E-2</v>
      </c>
      <c r="L43" s="264">
        <v>7.340933059621528E-2</v>
      </c>
      <c r="M43" s="264">
        <v>6.2942215813983599E-2</v>
      </c>
      <c r="N43" s="264">
        <v>3.6391696388753371E-2</v>
      </c>
      <c r="O43" s="264">
        <v>4.7734166319683601E-2</v>
      </c>
      <c r="P43" s="264">
        <v>4.0906442038785268E-2</v>
      </c>
      <c r="Q43" s="264">
        <v>5.3885909727124343E-2</v>
      </c>
      <c r="R43" s="264">
        <v>5.1376467234548938E-2</v>
      </c>
      <c r="S43" s="264">
        <v>3.1525489181173032E-2</v>
      </c>
      <c r="T43" s="264">
        <v>3.0963780009212169E-2</v>
      </c>
      <c r="U43" s="264">
        <v>4.9483154969299038E-2</v>
      </c>
      <c r="V43" s="264">
        <v>6.986025292507507E-2</v>
      </c>
      <c r="W43" s="264">
        <v>0.1011445960038861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3.2306408952560957</v>
      </c>
      <c r="C44" s="263">
        <f t="shared" si="1"/>
        <v>3.1096929264185689</v>
      </c>
      <c r="D44" s="263">
        <f t="shared" si="1"/>
        <v>2.6624669712583562</v>
      </c>
      <c r="E44" s="263">
        <f t="shared" si="1"/>
        <v>2.9622685383899334</v>
      </c>
      <c r="F44" s="263">
        <f t="shared" si="1"/>
        <v>4.32456134801249</v>
      </c>
      <c r="G44" s="263">
        <f t="shared" si="1"/>
        <v>3.5059747859433319</v>
      </c>
      <c r="H44" s="263">
        <f t="shared" si="1"/>
        <v>4.0513200071132971</v>
      </c>
      <c r="I44" s="263">
        <f t="shared" si="1"/>
        <v>4.2926990270066545</v>
      </c>
      <c r="J44" s="263">
        <f t="shared" si="1"/>
        <v>4.1235609985247184</v>
      </c>
      <c r="K44" s="263">
        <f t="shared" si="1"/>
        <v>3.2778241316158683</v>
      </c>
      <c r="L44" s="263">
        <f t="shared" si="1"/>
        <v>3.114691705112794</v>
      </c>
      <c r="M44" s="263">
        <f t="shared" si="1"/>
        <v>3.2827255918579397</v>
      </c>
      <c r="N44" s="263">
        <f t="shared" si="1"/>
        <v>2.4422429193469419</v>
      </c>
      <c r="O44" s="263">
        <f t="shared" si="1"/>
        <v>2.8002387298923654</v>
      </c>
      <c r="P44" s="263">
        <f t="shared" si="1"/>
        <v>2.2487887623171354</v>
      </c>
      <c r="Q44" s="263">
        <f t="shared" si="1"/>
        <v>2.1187589783416145</v>
      </c>
      <c r="R44" s="263">
        <f t="shared" si="1"/>
        <v>1.9756718909905917</v>
      </c>
      <c r="S44" s="263">
        <f t="shared" si="1"/>
        <v>1.7626433877293353</v>
      </c>
      <c r="T44" s="263">
        <f t="shared" si="1"/>
        <v>1.219016610301523</v>
      </c>
      <c r="U44" s="263">
        <f t="shared" si="1"/>
        <v>2.4198058764226831</v>
      </c>
      <c r="V44" s="263">
        <f t="shared" si="1"/>
        <v>3.8365109126279346</v>
      </c>
      <c r="W44" s="263">
        <f t="shared" si="1"/>
        <v>2.905185881335147</v>
      </c>
      <c r="DA44" s="70"/>
    </row>
    <row r="45" spans="1:105" ht="12" customHeight="1" x14ac:dyDescent="0.25">
      <c r="A45" s="60" t="s">
        <v>1024</v>
      </c>
      <c r="B45" s="264">
        <v>2.1818672985042999</v>
      </c>
      <c r="C45" s="264">
        <v>2.0794336740342039</v>
      </c>
      <c r="D45" s="264">
        <v>1.699710506858876</v>
      </c>
      <c r="E45" s="264">
        <v>1.9445463213078999</v>
      </c>
      <c r="F45" s="264">
        <v>3.039082107213773</v>
      </c>
      <c r="G45" s="264">
        <v>2.4148080565412009</v>
      </c>
      <c r="H45" s="264">
        <v>2.7786407803135118</v>
      </c>
      <c r="I45" s="264">
        <v>2.9471475450514149</v>
      </c>
      <c r="J45" s="264">
        <v>2.8641179458168482</v>
      </c>
      <c r="K45" s="264">
        <v>2.3115284035263439</v>
      </c>
      <c r="L45" s="264">
        <v>2.179094401502669</v>
      </c>
      <c r="M45" s="264">
        <v>2.312193363254377</v>
      </c>
      <c r="N45" s="264">
        <v>1.735012511313796</v>
      </c>
      <c r="O45" s="264">
        <v>1.9795565664749211</v>
      </c>
      <c r="P45" s="264">
        <v>1.5847642123563721</v>
      </c>
      <c r="Q45" s="264">
        <v>1.4732357187595551</v>
      </c>
      <c r="R45" s="264">
        <v>1.3703184160001149</v>
      </c>
      <c r="S45" s="264">
        <v>1.2425984128129921</v>
      </c>
      <c r="T45" s="264">
        <v>0.84657846158125616</v>
      </c>
      <c r="U45" s="264">
        <v>1.6944308476301471</v>
      </c>
      <c r="V45" s="264">
        <v>2.6891996838015282</v>
      </c>
      <c r="W45" s="264">
        <v>1.964553118647423</v>
      </c>
      <c r="DA45" s="72" t="s">
        <v>1025</v>
      </c>
    </row>
    <row r="46" spans="1:105" ht="12" customHeight="1" x14ac:dyDescent="0.25">
      <c r="A46" s="60" t="s">
        <v>1026</v>
      </c>
      <c r="B46" s="264">
        <v>0.93849903737101037</v>
      </c>
      <c r="C46" s="264">
        <v>0.91456217225215042</v>
      </c>
      <c r="D46" s="264">
        <v>0.78720118814104156</v>
      </c>
      <c r="E46" s="264">
        <v>0.86751484365801024</v>
      </c>
      <c r="F46" s="264">
        <v>1.2287876905070161</v>
      </c>
      <c r="G46" s="264">
        <v>0.99241388867530411</v>
      </c>
      <c r="H46" s="264">
        <v>1.178480466935905</v>
      </c>
      <c r="I46" s="264">
        <v>1.206745718609993</v>
      </c>
      <c r="J46" s="264">
        <v>1.156373872353051</v>
      </c>
      <c r="K46" s="264">
        <v>0.90139333568822644</v>
      </c>
      <c r="L46" s="264">
        <v>0.8514894319174795</v>
      </c>
      <c r="M46" s="264">
        <v>0.89703473327942251</v>
      </c>
      <c r="N46" s="264">
        <v>0.66525170548596757</v>
      </c>
      <c r="O46" s="264">
        <v>0.76520427518350065</v>
      </c>
      <c r="P46" s="264">
        <v>0.61657723982132184</v>
      </c>
      <c r="Q46" s="264">
        <v>0.58493224360269236</v>
      </c>
      <c r="R46" s="264">
        <v>0.54818765362240884</v>
      </c>
      <c r="S46" s="264">
        <v>0.48431360101178711</v>
      </c>
      <c r="T46" s="264">
        <v>0.33779347472524229</v>
      </c>
      <c r="U46" s="264">
        <v>0.66974971010030526</v>
      </c>
      <c r="V46" s="264">
        <v>1.068575335823023</v>
      </c>
      <c r="W46" s="264">
        <v>0.83017367337364878</v>
      </c>
      <c r="DA46" s="72" t="s">
        <v>1027</v>
      </c>
    </row>
    <row r="47" spans="1:105" ht="12" customHeight="1" x14ac:dyDescent="0.25">
      <c r="A47" s="64" t="s">
        <v>30</v>
      </c>
      <c r="B47" s="231">
        <v>3.626537692435127E-3</v>
      </c>
      <c r="C47" s="231">
        <v>0</v>
      </c>
      <c r="D47" s="231">
        <v>0</v>
      </c>
      <c r="E47" s="231">
        <v>0</v>
      </c>
      <c r="F47" s="231">
        <v>4.9788154382652992E-3</v>
      </c>
      <c r="G47" s="231">
        <v>7.6719536978658788E-4</v>
      </c>
      <c r="H47" s="231">
        <v>0</v>
      </c>
      <c r="I47" s="231">
        <v>1.312481653355803E-2</v>
      </c>
      <c r="J47" s="231">
        <v>0</v>
      </c>
      <c r="K47" s="231">
        <v>0</v>
      </c>
      <c r="L47" s="231">
        <v>3.9039755492338412E-3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3.8154808920813833E-2</v>
      </c>
      <c r="C49" s="231">
        <v>3.33701795852097E-2</v>
      </c>
      <c r="D49" s="231">
        <v>3.0803202278606182E-2</v>
      </c>
      <c r="E49" s="231">
        <v>2.8842496176382491E-2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1030</v>
      </c>
    </row>
    <row r="50" spans="1:105" ht="12" customHeight="1" x14ac:dyDescent="0.25">
      <c r="A50" s="64" t="s">
        <v>160</v>
      </c>
      <c r="B50" s="231">
        <v>9.1114271319054051E-3</v>
      </c>
      <c r="C50" s="231">
        <v>4.1714487824021977E-2</v>
      </c>
      <c r="D50" s="231">
        <v>5.0544210344842912E-3</v>
      </c>
      <c r="E50" s="231">
        <v>4.8443081970517016E-3</v>
      </c>
      <c r="F50" s="231">
        <v>5.0385455695471726E-3</v>
      </c>
      <c r="G50" s="231">
        <v>5.5451392819120694E-3</v>
      </c>
      <c r="H50" s="231">
        <v>5.5251031133692566E-3</v>
      </c>
      <c r="I50" s="231">
        <v>1.7814491528985519E-5</v>
      </c>
      <c r="J50" s="231">
        <v>6.2280299279131894E-3</v>
      </c>
      <c r="K50" s="231">
        <v>1.5659744799435298E-5</v>
      </c>
      <c r="L50" s="231">
        <v>5.3478491856122131E-3</v>
      </c>
      <c r="M50" s="231">
        <v>6.1109659760318286E-3</v>
      </c>
      <c r="N50" s="231">
        <v>3.9479040474611274E-3</v>
      </c>
      <c r="O50" s="231">
        <v>7.5516964780416133E-3</v>
      </c>
      <c r="P50" s="231">
        <v>6.0296018543380663E-3</v>
      </c>
      <c r="Q50" s="231">
        <v>5.3620580341365047E-3</v>
      </c>
      <c r="R50" s="231">
        <v>1.504451584016316E-5</v>
      </c>
      <c r="S50" s="231">
        <v>7.8777585859164971E-4</v>
      </c>
      <c r="T50" s="231">
        <v>1.2207116193653791E-3</v>
      </c>
      <c r="U50" s="231">
        <v>2.2719659985149048E-3</v>
      </c>
      <c r="V50" s="231">
        <v>2.9789450655276859E-3</v>
      </c>
      <c r="W50" s="231">
        <v>3.153813369455321E-3</v>
      </c>
      <c r="DA50" s="73" t="s">
        <v>1031</v>
      </c>
    </row>
    <row r="51" spans="1:105" ht="12" customHeight="1" x14ac:dyDescent="0.25">
      <c r="A51" s="64" t="s">
        <v>70</v>
      </c>
      <c r="B51" s="231">
        <v>0.39354671472365882</v>
      </c>
      <c r="C51" s="231">
        <v>0.40252037209278141</v>
      </c>
      <c r="D51" s="231">
        <v>0.35386075892740182</v>
      </c>
      <c r="E51" s="231">
        <v>0.3727566561118974</v>
      </c>
      <c r="F51" s="231">
        <v>0.53752259574514039</v>
      </c>
      <c r="G51" s="231">
        <v>0.31710875318474879</v>
      </c>
      <c r="H51" s="231">
        <v>0.58088043408488343</v>
      </c>
      <c r="I51" s="231">
        <v>0.31942324575647252</v>
      </c>
      <c r="J51" s="231">
        <v>0.3135965938093489</v>
      </c>
      <c r="K51" s="231">
        <v>0.1240086661758395</v>
      </c>
      <c r="L51" s="231">
        <v>1.5925741526239639E-2</v>
      </c>
      <c r="M51" s="231">
        <v>3.0359082347398571E-2</v>
      </c>
      <c r="N51" s="231">
        <v>6.5423522557880214E-3</v>
      </c>
      <c r="O51" s="231">
        <v>1.5044096828788369E-2</v>
      </c>
      <c r="P51" s="231">
        <v>1.2030018555563441E-2</v>
      </c>
      <c r="Q51" s="231">
        <v>0</v>
      </c>
      <c r="R51" s="231">
        <v>0</v>
      </c>
      <c r="S51" s="231">
        <v>0</v>
      </c>
      <c r="T51" s="231">
        <v>3.0230348492593981E-4</v>
      </c>
      <c r="U51" s="231">
        <v>0</v>
      </c>
      <c r="V51" s="231">
        <v>8.023749247469123E-4</v>
      </c>
      <c r="W51" s="231">
        <v>7.8303091792340134E-4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6.6972367316128186E-3</v>
      </c>
      <c r="H52" s="231">
        <v>6.7893318662067496E-3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1.030985624529194E-2</v>
      </c>
      <c r="Q52" s="231">
        <v>2.7829332962169301E-2</v>
      </c>
      <c r="R52" s="231">
        <v>3.476515698828006E-2</v>
      </c>
      <c r="S52" s="231">
        <v>1.7666590529655399E-2</v>
      </c>
      <c r="T52" s="231">
        <v>1.5211856639754729E-2</v>
      </c>
      <c r="U52" s="231">
        <v>1.5499833797135E-2</v>
      </c>
      <c r="V52" s="231">
        <v>2.127961284145764E-2</v>
      </c>
      <c r="W52" s="231">
        <v>2.58441862307024E-2</v>
      </c>
      <c r="DA52" s="73" t="s">
        <v>1033</v>
      </c>
    </row>
    <row r="53" spans="1:105" ht="12" customHeight="1" x14ac:dyDescent="0.25">
      <c r="A53" s="64" t="s">
        <v>162</v>
      </c>
      <c r="B53" s="231">
        <v>0.47118869065238728</v>
      </c>
      <c r="C53" s="231">
        <v>0.4126835072554958</v>
      </c>
      <c r="D53" s="231">
        <v>0.36746434468541989</v>
      </c>
      <c r="E53" s="231">
        <v>0.42946292378263651</v>
      </c>
      <c r="F53" s="231">
        <v>0.65032806922174913</v>
      </c>
      <c r="G53" s="231">
        <v>0.63098786843956967</v>
      </c>
      <c r="H53" s="231">
        <v>0.55276681915935244</v>
      </c>
      <c r="I53" s="231">
        <v>0.83758720212370219</v>
      </c>
      <c r="J53" s="231">
        <v>0.79584421636060221</v>
      </c>
      <c r="K53" s="231">
        <v>0.74588150660268315</v>
      </c>
      <c r="L53" s="231">
        <v>0.79356678812391734</v>
      </c>
      <c r="M53" s="231">
        <v>0.82301709655638666</v>
      </c>
      <c r="N53" s="231">
        <v>0.61625269560976148</v>
      </c>
      <c r="O53" s="231">
        <v>0.69830382088082199</v>
      </c>
      <c r="P53" s="231">
        <v>0.55254584292301634</v>
      </c>
      <c r="Q53" s="231">
        <v>0.51353126125437532</v>
      </c>
      <c r="R53" s="231">
        <v>0.47111829065610988</v>
      </c>
      <c r="S53" s="231">
        <v>0.42908652886423182</v>
      </c>
      <c r="T53" s="231">
        <v>0.29168604222618372</v>
      </c>
      <c r="U53" s="231">
        <v>0.58395412338843378</v>
      </c>
      <c r="V53" s="231">
        <v>0.89839318241388433</v>
      </c>
      <c r="W53" s="231">
        <v>0.6267980199750095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4.383774843352633E-4</v>
      </c>
      <c r="I55" s="231">
        <v>2.2731902835501909E-4</v>
      </c>
      <c r="J55" s="231">
        <v>2.4176385435504061E-4</v>
      </c>
      <c r="K55" s="231">
        <v>3.9735472343191658E-4</v>
      </c>
      <c r="L55" s="231">
        <v>2.042801389979903E-4</v>
      </c>
      <c r="M55" s="231">
        <v>2.343773481024414E-4</v>
      </c>
      <c r="N55" s="231">
        <v>2.5433416072607708E-4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1.202789974904361E-5</v>
      </c>
      <c r="U55" s="231">
        <v>4.4425769917062141E-5</v>
      </c>
      <c r="V55" s="231">
        <v>6.5057505001999661E-5</v>
      </c>
      <c r="W55" s="231">
        <v>6.5845060460388273E-5</v>
      </c>
      <c r="DA55" s="73" t="s">
        <v>1036</v>
      </c>
    </row>
    <row r="56" spans="1:105" ht="12" customHeight="1" x14ac:dyDescent="0.25">
      <c r="A56" s="64" t="s">
        <v>79</v>
      </c>
      <c r="B56" s="231">
        <v>2.287085824980992E-2</v>
      </c>
      <c r="C56" s="231">
        <v>2.4273625494641508E-2</v>
      </c>
      <c r="D56" s="231">
        <v>3.0018461215129421E-2</v>
      </c>
      <c r="E56" s="231">
        <v>3.1608459390042219E-2</v>
      </c>
      <c r="F56" s="231">
        <v>3.091966453231363E-2</v>
      </c>
      <c r="G56" s="231">
        <v>3.1307695667674183E-2</v>
      </c>
      <c r="H56" s="231">
        <v>3.2080401227757543E-2</v>
      </c>
      <c r="I56" s="231">
        <v>3.6365320676376843E-2</v>
      </c>
      <c r="J56" s="231">
        <v>4.0463268400832107E-2</v>
      </c>
      <c r="K56" s="231">
        <v>3.1090148441472419E-2</v>
      </c>
      <c r="L56" s="231">
        <v>3.2540797393478441E-2</v>
      </c>
      <c r="M56" s="231">
        <v>3.7313211051503058E-2</v>
      </c>
      <c r="N56" s="231">
        <v>3.8254419412230893E-2</v>
      </c>
      <c r="O56" s="231">
        <v>4.430466099584858E-2</v>
      </c>
      <c r="P56" s="231">
        <v>3.5661920243112037E-2</v>
      </c>
      <c r="Q56" s="231">
        <v>3.8209591352011282E-2</v>
      </c>
      <c r="R56" s="231">
        <v>4.2289161462178773E-2</v>
      </c>
      <c r="S56" s="231">
        <v>3.677270575930823E-2</v>
      </c>
      <c r="T56" s="231">
        <v>2.9360532855263639E-2</v>
      </c>
      <c r="U56" s="231">
        <v>6.797936114630454E-2</v>
      </c>
      <c r="V56" s="231">
        <v>0.1450561630724051</v>
      </c>
      <c r="W56" s="231">
        <v>0.17352877782009779</v>
      </c>
      <c r="DA56" s="73" t="s">
        <v>1037</v>
      </c>
    </row>
    <row r="57" spans="1:105" ht="12" customHeight="1" x14ac:dyDescent="0.25">
      <c r="A57" s="60" t="s">
        <v>1038</v>
      </c>
      <c r="B57" s="264">
        <v>0.1102745593807853</v>
      </c>
      <c r="C57" s="264">
        <v>0.1156970801322144</v>
      </c>
      <c r="D57" s="264">
        <v>0.17555527625843831</v>
      </c>
      <c r="E57" s="264">
        <v>0.15020737342402329</v>
      </c>
      <c r="F57" s="264">
        <v>5.6691550291700588E-2</v>
      </c>
      <c r="G57" s="264">
        <v>9.8752840726827024E-2</v>
      </c>
      <c r="H57" s="264">
        <v>9.4198759863880405E-2</v>
      </c>
      <c r="I57" s="264">
        <v>0.1388057633452468</v>
      </c>
      <c r="J57" s="264">
        <v>0.1030691803548185</v>
      </c>
      <c r="K57" s="264">
        <v>6.490239240129804E-2</v>
      </c>
      <c r="L57" s="264">
        <v>8.4107871692645594E-2</v>
      </c>
      <c r="M57" s="264">
        <v>7.3497495324140114E-2</v>
      </c>
      <c r="N57" s="264">
        <v>4.1978702547178497E-2</v>
      </c>
      <c r="O57" s="264">
        <v>5.5477888233944082E-2</v>
      </c>
      <c r="P57" s="264">
        <v>4.7447310139441763E-2</v>
      </c>
      <c r="Q57" s="264">
        <v>6.0591015979367391E-2</v>
      </c>
      <c r="R57" s="264">
        <v>5.7165821368067977E-2</v>
      </c>
      <c r="S57" s="264">
        <v>3.5731373904556073E-2</v>
      </c>
      <c r="T57" s="264">
        <v>3.4644673995024522E-2</v>
      </c>
      <c r="U57" s="264">
        <v>5.5625318692230967E-2</v>
      </c>
      <c r="V57" s="264">
        <v>7.8735893003383101E-2</v>
      </c>
      <c r="W57" s="264">
        <v>0.1104590893140753</v>
      </c>
      <c r="DA57" s="72" t="s">
        <v>1039</v>
      </c>
    </row>
    <row r="58" spans="1:105" ht="12" customHeight="1" x14ac:dyDescent="0.25">
      <c r="A58" s="132" t="s">
        <v>1040</v>
      </c>
      <c r="B58" s="318">
        <v>4.0132813489960268</v>
      </c>
      <c r="C58" s="318">
        <v>3.905614890699046</v>
      </c>
      <c r="D58" s="318">
        <v>3.4737407287433562</v>
      </c>
      <c r="E58" s="318">
        <v>3.7809416246514709</v>
      </c>
      <c r="F58" s="318">
        <v>5.0514034665428271</v>
      </c>
      <c r="G58" s="318">
        <v>4.2520434476809248</v>
      </c>
      <c r="H58" s="318">
        <v>4.9212240596049979</v>
      </c>
      <c r="I58" s="318">
        <v>5.2338806079810469</v>
      </c>
      <c r="J58" s="318">
        <v>4.9475381676232209</v>
      </c>
      <c r="K58" s="318">
        <v>3.852931504808744</v>
      </c>
      <c r="L58" s="318">
        <v>3.724668605990443</v>
      </c>
      <c r="M58" s="318">
        <v>3.8795299067954461</v>
      </c>
      <c r="N58" s="318">
        <v>2.8407882286057839</v>
      </c>
      <c r="O58" s="318">
        <v>3.2865781435163681</v>
      </c>
      <c r="P58" s="318">
        <v>2.6525941555224781</v>
      </c>
      <c r="Q58" s="318">
        <v>2.554586536167426</v>
      </c>
      <c r="R58" s="318">
        <v>2.387380162793161</v>
      </c>
      <c r="S58" s="318">
        <v>2.0783506034482069</v>
      </c>
      <c r="T58" s="318">
        <v>1.470714309804096</v>
      </c>
      <c r="U58" s="318">
        <v>2.8750672475665282</v>
      </c>
      <c r="V58" s="318">
        <v>4.5330447388584778</v>
      </c>
      <c r="W58" s="318">
        <v>3.593905928922732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140.5006253453125</v>
      </c>
      <c r="C61" s="225">
        <v>129.96897715618331</v>
      </c>
      <c r="D61" s="225">
        <v>101.7931411843221</v>
      </c>
      <c r="E61" s="225">
        <v>126.0219296356757</v>
      </c>
      <c r="F61" s="225">
        <v>164.0968634888882</v>
      </c>
      <c r="G61" s="225">
        <v>118.0883173576207</v>
      </c>
      <c r="H61" s="225">
        <v>141.74428638287841</v>
      </c>
      <c r="I61" s="225">
        <v>141.33237160818709</v>
      </c>
      <c r="J61" s="225">
        <v>112.1648837137956</v>
      </c>
      <c r="K61" s="225">
        <v>125.8863485278315</v>
      </c>
      <c r="L61" s="225">
        <v>111.970013065624</v>
      </c>
      <c r="M61" s="225">
        <v>90.818832653680019</v>
      </c>
      <c r="N61" s="225">
        <v>47.778839295813839</v>
      </c>
      <c r="O61" s="225">
        <v>39.733810292127082</v>
      </c>
      <c r="P61" s="225">
        <v>51.253342837718051</v>
      </c>
      <c r="Q61" s="225">
        <v>55.920412202006872</v>
      </c>
      <c r="R61" s="225">
        <v>56.380035991273552</v>
      </c>
      <c r="S61" s="225">
        <v>75.279238050440313</v>
      </c>
      <c r="T61" s="225">
        <v>71.239454130641988</v>
      </c>
      <c r="U61" s="225">
        <v>71.899428909328876</v>
      </c>
      <c r="V61" s="225">
        <v>53.764594856846116</v>
      </c>
      <c r="W61" s="225">
        <v>38.180408775881872</v>
      </c>
      <c r="DA61" s="89" t="s">
        <v>1042</v>
      </c>
    </row>
    <row r="62" spans="1:105" ht="12" customHeight="1" x14ac:dyDescent="0.25">
      <c r="A62" s="55" t="s">
        <v>92</v>
      </c>
      <c r="B62" s="261">
        <v>0.70751913454712978</v>
      </c>
      <c r="C62" s="261">
        <v>0.65310335152496579</v>
      </c>
      <c r="D62" s="261">
        <v>0.60975042873300656</v>
      </c>
      <c r="E62" s="261">
        <v>0.70828047500238311</v>
      </c>
      <c r="F62" s="261">
        <v>0.62538066353205513</v>
      </c>
      <c r="G62" s="261">
        <v>0.59570264001649287</v>
      </c>
      <c r="H62" s="261">
        <v>0.61978132891450088</v>
      </c>
      <c r="I62" s="261">
        <v>0.75674020459055658</v>
      </c>
      <c r="J62" s="261">
        <v>0.55742017855222448</v>
      </c>
      <c r="K62" s="261">
        <v>0.61448959724200358</v>
      </c>
      <c r="L62" s="261">
        <v>0.6182484162752202</v>
      </c>
      <c r="M62" s="261">
        <v>0.47309685975055299</v>
      </c>
      <c r="N62" s="261">
        <v>0.23278251208766679</v>
      </c>
      <c r="O62" s="261">
        <v>0.20056717577762709</v>
      </c>
      <c r="P62" s="261">
        <v>0.26348348861545362</v>
      </c>
      <c r="Q62" s="261">
        <v>0.31679670275128341</v>
      </c>
      <c r="R62" s="261">
        <v>0.31963107977189059</v>
      </c>
      <c r="S62" s="261">
        <v>0.38848737983848391</v>
      </c>
      <c r="T62" s="261">
        <v>0.40171161397767807</v>
      </c>
      <c r="U62" s="261">
        <v>0.37548729875043207</v>
      </c>
      <c r="V62" s="261">
        <v>0.26783259964756628</v>
      </c>
      <c r="W62" s="261">
        <v>0.22302796285188989</v>
      </c>
      <c r="DA62" s="67" t="s">
        <v>1043</v>
      </c>
    </row>
    <row r="63" spans="1:105" ht="12" customHeight="1" x14ac:dyDescent="0.25">
      <c r="A63" s="202" t="s">
        <v>93</v>
      </c>
      <c r="B63" s="226">
        <v>5.6149219082793769</v>
      </c>
      <c r="C63" s="226">
        <v>5.1830744043346311</v>
      </c>
      <c r="D63" s="226">
        <v>4.8390225418668722</v>
      </c>
      <c r="E63" s="226">
        <v>5.6209639599966037</v>
      </c>
      <c r="F63" s="226">
        <v>4.9630651910609496</v>
      </c>
      <c r="G63" s="226">
        <v>4.7275382967408088</v>
      </c>
      <c r="H63" s="226">
        <v>4.9186284753867993</v>
      </c>
      <c r="I63" s="226">
        <v>6.0055438025023387</v>
      </c>
      <c r="J63" s="226">
        <v>4.4237259741014077</v>
      </c>
      <c r="K63" s="226">
        <v>4.8766329184473269</v>
      </c>
      <c r="L63" s="226">
        <v>4.9064631722289089</v>
      </c>
      <c r="M63" s="226">
        <v>3.7545301502720072</v>
      </c>
      <c r="N63" s="226">
        <v>1.8473784851373281</v>
      </c>
      <c r="O63" s="226">
        <v>1.591715296966999</v>
      </c>
      <c r="P63" s="226">
        <v>2.0910236069357371</v>
      </c>
      <c r="Q63" s="226">
        <v>2.5141210461925119</v>
      </c>
      <c r="R63" s="226">
        <v>2.5366148627583609</v>
      </c>
      <c r="S63" s="226">
        <v>3.0830633316247789</v>
      </c>
      <c r="T63" s="226">
        <v>3.188011789359293</v>
      </c>
      <c r="U63" s="226">
        <v>2.9798937683628171</v>
      </c>
      <c r="V63" s="226">
        <v>2.125538459783328</v>
      </c>
      <c r="W63" s="226">
        <v>1.7699656922742599</v>
      </c>
      <c r="DA63" s="174" t="s">
        <v>1044</v>
      </c>
    </row>
    <row r="64" spans="1:105" ht="12" customHeight="1" x14ac:dyDescent="0.25">
      <c r="A64" s="202" t="s">
        <v>94</v>
      </c>
      <c r="B64" s="226">
        <v>6.285242817312529</v>
      </c>
      <c r="C64" s="226">
        <v>5.8018404714418246</v>
      </c>
      <c r="D64" s="226">
        <v>5.4167149910375718</v>
      </c>
      <c r="E64" s="226">
        <v>6.2920061815725976</v>
      </c>
      <c r="F64" s="226">
        <v>5.5555661064445196</v>
      </c>
      <c r="G64" s="226">
        <v>5.2919215277680474</v>
      </c>
      <c r="H64" s="226">
        <v>5.5058244443914646</v>
      </c>
      <c r="I64" s="226">
        <v>6.7224979555059372</v>
      </c>
      <c r="J64" s="226">
        <v>4.9518394660986509</v>
      </c>
      <c r="K64" s="226">
        <v>5.4588153716163559</v>
      </c>
      <c r="L64" s="226">
        <v>5.4922068223581464</v>
      </c>
      <c r="M64" s="226">
        <v>4.2027536704623261</v>
      </c>
      <c r="N64" s="226">
        <v>2.0679223227389838</v>
      </c>
      <c r="O64" s="226">
        <v>1.7817375380976599</v>
      </c>
      <c r="P64" s="226">
        <v>2.3406542995628521</v>
      </c>
      <c r="Q64" s="226">
        <v>2.8142619800527249</v>
      </c>
      <c r="R64" s="226">
        <v>2.8394411546367899</v>
      </c>
      <c r="S64" s="226">
        <v>3.451125763982775</v>
      </c>
      <c r="T64" s="226">
        <v>3.5686031841390959</v>
      </c>
      <c r="U64" s="226">
        <v>3.3356396063745328</v>
      </c>
      <c r="V64" s="226">
        <v>2.3792896064281259</v>
      </c>
      <c r="W64" s="226">
        <v>1.9812678316777179</v>
      </c>
      <c r="DA64" s="174" t="s">
        <v>1045</v>
      </c>
    </row>
    <row r="65" spans="1:105" ht="12" customHeight="1" x14ac:dyDescent="0.25">
      <c r="A65" s="202" t="s">
        <v>95</v>
      </c>
      <c r="B65" s="226">
        <v>10.11870719986295</v>
      </c>
      <c r="C65" s="226">
        <v>9.3404704730145784</v>
      </c>
      <c r="D65" s="226">
        <v>8.7204511540022533</v>
      </c>
      <c r="E65" s="226">
        <v>10.129595641984089</v>
      </c>
      <c r="F65" s="226">
        <v>8.9439896587211631</v>
      </c>
      <c r="G65" s="226">
        <v>8.519544275464014</v>
      </c>
      <c r="H65" s="226">
        <v>8.8639098068237931</v>
      </c>
      <c r="I65" s="226">
        <v>10.822650841121749</v>
      </c>
      <c r="J65" s="226">
        <v>7.9720410355764919</v>
      </c>
      <c r="K65" s="226">
        <v>8.788229191615395</v>
      </c>
      <c r="L65" s="226">
        <v>8.8419865917438525</v>
      </c>
      <c r="M65" s="226">
        <v>6.7660765161561693</v>
      </c>
      <c r="N65" s="226">
        <v>3.3291793338866298</v>
      </c>
      <c r="O65" s="226">
        <v>2.8684461331159419</v>
      </c>
      <c r="P65" s="226">
        <v>3.7682546564690829</v>
      </c>
      <c r="Q65" s="226">
        <v>4.5307228038066887</v>
      </c>
      <c r="R65" s="226">
        <v>4.5712591366988047</v>
      </c>
      <c r="S65" s="226">
        <v>5.5560194141515531</v>
      </c>
      <c r="T65" s="226">
        <v>5.7451480845479947</v>
      </c>
      <c r="U65" s="226">
        <v>5.3700965073616622</v>
      </c>
      <c r="V65" s="226">
        <v>3.8304542196537739</v>
      </c>
      <c r="W65" s="226">
        <v>3.1896729618834878</v>
      </c>
      <c r="DA65" s="174" t="s">
        <v>1046</v>
      </c>
    </row>
    <row r="66" spans="1:105" ht="12" customHeight="1" x14ac:dyDescent="0.25">
      <c r="A66" s="56" t="s">
        <v>96</v>
      </c>
      <c r="B66" s="262">
        <v>4.8005280824953083</v>
      </c>
      <c r="C66" s="262">
        <v>4.4243536347522578</v>
      </c>
      <c r="D66" s="262">
        <v>3.2643717709735331</v>
      </c>
      <c r="E66" s="262">
        <v>4.15571903811892</v>
      </c>
      <c r="F66" s="262">
        <v>6.052776214100887</v>
      </c>
      <c r="G66" s="262">
        <v>4.166557114581301</v>
      </c>
      <c r="H66" s="262">
        <v>4.9653525909858196</v>
      </c>
      <c r="I66" s="262">
        <v>4.9573021208948047</v>
      </c>
      <c r="J66" s="262">
        <v>4.0158162832756901</v>
      </c>
      <c r="K66" s="262">
        <v>4.6320107367637329</v>
      </c>
      <c r="L66" s="262">
        <v>4.0436420297741744</v>
      </c>
      <c r="M66" s="262">
        <v>3.326458650287222</v>
      </c>
      <c r="N66" s="262">
        <v>1.7837533720728831</v>
      </c>
      <c r="O66" s="262">
        <v>1.467427132976886</v>
      </c>
      <c r="P66" s="262">
        <v>1.879865320024267</v>
      </c>
      <c r="Q66" s="262">
        <v>1.994086482913118</v>
      </c>
      <c r="R66" s="262">
        <v>1.99971304963687</v>
      </c>
      <c r="S66" s="262">
        <v>2.7564965969678479</v>
      </c>
      <c r="T66" s="262">
        <v>2.533785117909559</v>
      </c>
      <c r="U66" s="262">
        <v>2.605113253539292</v>
      </c>
      <c r="V66" s="262">
        <v>1.957094613451924</v>
      </c>
      <c r="W66" s="262">
        <v>1.306773058810212</v>
      </c>
      <c r="DA66" s="68" t="s">
        <v>1047</v>
      </c>
    </row>
    <row r="67" spans="1:105" ht="12" customHeight="1" x14ac:dyDescent="0.25">
      <c r="A67" s="37" t="s">
        <v>160</v>
      </c>
      <c r="B67" s="228">
        <v>8.6765307784070031E-2</v>
      </c>
      <c r="C67" s="228">
        <v>0.38662636153565028</v>
      </c>
      <c r="D67" s="228">
        <v>4.0196385085502939E-2</v>
      </c>
      <c r="E67" s="228">
        <v>4.3063934567549422E-2</v>
      </c>
      <c r="F67" s="228">
        <v>4.5688813033071207E-2</v>
      </c>
      <c r="G67" s="228">
        <v>3.4882751941267269E-2</v>
      </c>
      <c r="H67" s="228">
        <v>4.7543497068435032E-2</v>
      </c>
      <c r="I67" s="228">
        <v>1.006914262156986E-4</v>
      </c>
      <c r="J67" s="228">
        <v>3.0107462671060591E-2</v>
      </c>
      <c r="K67" s="228">
        <v>9.4590951039115584E-5</v>
      </c>
      <c r="L67" s="228">
        <v>2.606826941154685E-2</v>
      </c>
      <c r="M67" s="228">
        <v>2.376725292518787E-2</v>
      </c>
      <c r="N67" s="228">
        <v>1.1087965264789241E-2</v>
      </c>
      <c r="O67" s="228">
        <v>1.527594521217584E-2</v>
      </c>
      <c r="P67" s="228">
        <v>1.9708703104758571E-2</v>
      </c>
      <c r="Q67" s="228">
        <v>1.9800250159920301E-2</v>
      </c>
      <c r="R67" s="228">
        <v>6.1298915497273593E-5</v>
      </c>
      <c r="S67" s="228">
        <v>4.9105345885425093E-3</v>
      </c>
      <c r="T67" s="228">
        <v>1.014625939634335E-2</v>
      </c>
      <c r="U67" s="228">
        <v>9.776618250038548E-3</v>
      </c>
      <c r="V67" s="228">
        <v>6.2846065738833444E-3</v>
      </c>
      <c r="W67" s="228">
        <v>6.1956616978365011E-3</v>
      </c>
      <c r="DA67" s="69" t="s">
        <v>1048</v>
      </c>
    </row>
    <row r="68" spans="1:105" ht="12" customHeight="1" x14ac:dyDescent="0.25">
      <c r="A68" s="37" t="s">
        <v>162</v>
      </c>
      <c r="B68" s="228">
        <v>4.4869844401946972</v>
      </c>
      <c r="C68" s="228">
        <v>3.8249138656349859</v>
      </c>
      <c r="D68" s="228">
        <v>2.9223403043379821</v>
      </c>
      <c r="E68" s="228">
        <v>3.817751162120484</v>
      </c>
      <c r="F68" s="228">
        <v>5.8970822342887006</v>
      </c>
      <c r="G68" s="228">
        <v>3.9693490413349579</v>
      </c>
      <c r="H68" s="228">
        <v>4.7565569559487866</v>
      </c>
      <c r="I68" s="228">
        <v>4.7342271781727909</v>
      </c>
      <c r="J68" s="228">
        <v>3.847259938277912</v>
      </c>
      <c r="K68" s="228">
        <v>4.505414486357429</v>
      </c>
      <c r="L68" s="228">
        <v>3.8682678046579961</v>
      </c>
      <c r="M68" s="228">
        <v>3.2009432833254459</v>
      </c>
      <c r="N68" s="228">
        <v>1.7307888948435881</v>
      </c>
      <c r="O68" s="228">
        <v>1.412563513410015</v>
      </c>
      <c r="P68" s="228">
        <v>1.80608309354678</v>
      </c>
      <c r="Q68" s="228">
        <v>1.896295670998545</v>
      </c>
      <c r="R68" s="228">
        <v>1.9195725934265531</v>
      </c>
      <c r="S68" s="228">
        <v>2.674674805638666</v>
      </c>
      <c r="T68" s="228">
        <v>2.4244237539560811</v>
      </c>
      <c r="U68" s="228">
        <v>2.512844181487063</v>
      </c>
      <c r="V68" s="228">
        <v>1.8953178309550811</v>
      </c>
      <c r="W68" s="228">
        <v>1.231343782815409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0.2267783345165412</v>
      </c>
      <c r="C71" s="228">
        <v>0.21281340758162121</v>
      </c>
      <c r="D71" s="228">
        <v>0.30183508155004829</v>
      </c>
      <c r="E71" s="228">
        <v>0.29490394143088638</v>
      </c>
      <c r="F71" s="228">
        <v>0.1100051667791139</v>
      </c>
      <c r="G71" s="228">
        <v>0.16232532130507521</v>
      </c>
      <c r="H71" s="228">
        <v>0.1612521379685988</v>
      </c>
      <c r="I71" s="228">
        <v>0.2229742512957979</v>
      </c>
      <c r="J71" s="228">
        <v>0.13844888232671659</v>
      </c>
      <c r="K71" s="228">
        <v>0.1265016594552652</v>
      </c>
      <c r="L71" s="228">
        <v>0.1493059557046309</v>
      </c>
      <c r="M71" s="228">
        <v>0.10174811403658859</v>
      </c>
      <c r="N71" s="228">
        <v>4.1876511964505432E-2</v>
      </c>
      <c r="O71" s="228">
        <v>3.9587674354695422E-2</v>
      </c>
      <c r="P71" s="228">
        <v>5.4073523372728832E-2</v>
      </c>
      <c r="Q71" s="228">
        <v>7.7990561754653215E-2</v>
      </c>
      <c r="R71" s="228">
        <v>8.0079157294819653E-2</v>
      </c>
      <c r="S71" s="228">
        <v>7.6911256740639367E-2</v>
      </c>
      <c r="T71" s="228">
        <v>9.9215104557134032E-2</v>
      </c>
      <c r="U71" s="228">
        <v>8.2492453802190349E-2</v>
      </c>
      <c r="V71" s="228">
        <v>5.5492175922960192E-2</v>
      </c>
      <c r="W71" s="228">
        <v>6.9233614296966575E-2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68.310223055827123</v>
      </c>
      <c r="C72" s="263">
        <f t="shared" si="2"/>
        <v>63.289274214167115</v>
      </c>
      <c r="D72" s="263">
        <f t="shared" si="2"/>
        <v>47.66527043626742</v>
      </c>
      <c r="E72" s="263">
        <f t="shared" si="2"/>
        <v>59.887120742465882</v>
      </c>
      <c r="F72" s="263">
        <f t="shared" si="2"/>
        <v>83.640186832603817</v>
      </c>
      <c r="G72" s="263">
        <f t="shared" si="2"/>
        <v>57.271570728415</v>
      </c>
      <c r="H72" s="263">
        <f t="shared" si="2"/>
        <v>70.882809636250542</v>
      </c>
      <c r="I72" s="263">
        <f t="shared" si="2"/>
        <v>67.56803729429366</v>
      </c>
      <c r="J72" s="263">
        <f t="shared" si="2"/>
        <v>54.49512202987313</v>
      </c>
      <c r="K72" s="263">
        <f t="shared" si="2"/>
        <v>61.236015362658989</v>
      </c>
      <c r="L72" s="263">
        <f t="shared" si="2"/>
        <v>52.990720522025867</v>
      </c>
      <c r="M72" s="263">
        <f t="shared" si="2"/>
        <v>43.561570688843368</v>
      </c>
      <c r="N72" s="263">
        <f t="shared" si="2"/>
        <v>23.259246410545146</v>
      </c>
      <c r="O72" s="263">
        <f t="shared" si="2"/>
        <v>19.209807132970074</v>
      </c>
      <c r="P72" s="263">
        <f t="shared" si="2"/>
        <v>24.722435957936533</v>
      </c>
      <c r="Q72" s="263">
        <f t="shared" si="2"/>
        <v>26.476861478623398</v>
      </c>
      <c r="R72" s="263">
        <f t="shared" si="2"/>
        <v>26.767535988067589</v>
      </c>
      <c r="S72" s="263">
        <f t="shared" si="2"/>
        <v>36.392928702786158</v>
      </c>
      <c r="T72" s="263">
        <f t="shared" si="2"/>
        <v>33.8387151421596</v>
      </c>
      <c r="U72" s="263">
        <f t="shared" si="2"/>
        <v>34.735280020363973</v>
      </c>
      <c r="V72" s="263">
        <f t="shared" si="2"/>
        <v>26.32451006181854</v>
      </c>
      <c r="W72" s="263">
        <f t="shared" si="2"/>
        <v>18.213386649430124</v>
      </c>
      <c r="DA72" s="70"/>
    </row>
    <row r="73" spans="1:105" ht="12" customHeight="1" x14ac:dyDescent="0.25">
      <c r="A73" s="60" t="s">
        <v>1054</v>
      </c>
      <c r="B73" s="264">
        <v>68.280222593547137</v>
      </c>
      <c r="C73" s="264">
        <v>63.261581108064902</v>
      </c>
      <c r="D73" s="264">
        <v>47.639415595254363</v>
      </c>
      <c r="E73" s="264">
        <v>59.85708799757402</v>
      </c>
      <c r="F73" s="264">
        <v>83.613669233162582</v>
      </c>
      <c r="G73" s="264">
        <v>57.246311546423627</v>
      </c>
      <c r="H73" s="264">
        <v>70.856529461662973</v>
      </c>
      <c r="I73" s="264">
        <v>67.535949743787896</v>
      </c>
      <c r="J73" s="264">
        <v>54.471486113578841</v>
      </c>
      <c r="K73" s="264">
        <v>61.209959569842439</v>
      </c>
      <c r="L73" s="264">
        <v>52.964505346511217</v>
      </c>
      <c r="M73" s="264">
        <v>43.54151027803227</v>
      </c>
      <c r="N73" s="264">
        <v>23.249375888841449</v>
      </c>
      <c r="O73" s="264">
        <v>19.201302616699468</v>
      </c>
      <c r="P73" s="264">
        <v>24.711263643188229</v>
      </c>
      <c r="Q73" s="264">
        <v>26.463428559190909</v>
      </c>
      <c r="R73" s="264">
        <v>26.753982884435491</v>
      </c>
      <c r="S73" s="264">
        <v>36.376455931357079</v>
      </c>
      <c r="T73" s="264">
        <v>33.821681632344657</v>
      </c>
      <c r="U73" s="264">
        <v>34.71935848270833</v>
      </c>
      <c r="V73" s="264">
        <v>26.313153334613951</v>
      </c>
      <c r="W73" s="264">
        <v>18.20392974337598</v>
      </c>
      <c r="DA73" s="72" t="s">
        <v>1055</v>
      </c>
    </row>
    <row r="74" spans="1:105" ht="12" customHeight="1" x14ac:dyDescent="0.25">
      <c r="A74" s="64" t="s">
        <v>30</v>
      </c>
      <c r="B74" s="231">
        <v>0.26384768766200561</v>
      </c>
      <c r="C74" s="231">
        <v>0</v>
      </c>
      <c r="D74" s="231">
        <v>0</v>
      </c>
      <c r="E74" s="231">
        <v>0</v>
      </c>
      <c r="F74" s="231">
        <v>0.33878678183723338</v>
      </c>
      <c r="G74" s="231">
        <v>4.425482720158308E-2</v>
      </c>
      <c r="H74" s="231">
        <v>0</v>
      </c>
      <c r="I74" s="231">
        <v>0.7345349862337357</v>
      </c>
      <c r="J74" s="231">
        <v>0</v>
      </c>
      <c r="K74" s="231">
        <v>0</v>
      </c>
      <c r="L74" s="231">
        <v>0.24283581932944501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2.7759419481402441</v>
      </c>
      <c r="C76" s="231">
        <v>2.3082633269446058</v>
      </c>
      <c r="D76" s="231">
        <v>1.8641315296799139</v>
      </c>
      <c r="E76" s="231">
        <v>1.9900844859549249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1058</v>
      </c>
    </row>
    <row r="77" spans="1:105" ht="12" customHeight="1" x14ac:dyDescent="0.25">
      <c r="A77" s="64" t="s">
        <v>160</v>
      </c>
      <c r="B77" s="231">
        <v>0.66289921239998384</v>
      </c>
      <c r="C77" s="231">
        <v>2.88545113161884</v>
      </c>
      <c r="D77" s="231">
        <v>0.30588071751239632</v>
      </c>
      <c r="E77" s="231">
        <v>0.33424924559861791</v>
      </c>
      <c r="F77" s="231">
        <v>0.34285115803406468</v>
      </c>
      <c r="G77" s="231">
        <v>0.31986530471109631</v>
      </c>
      <c r="H77" s="231">
        <v>0.3321986596426692</v>
      </c>
      <c r="I77" s="231">
        <v>9.9699430133344861E-4</v>
      </c>
      <c r="J77" s="231">
        <v>0.29337401496537852</v>
      </c>
      <c r="K77" s="231">
        <v>1.0633896525489969E-3</v>
      </c>
      <c r="L77" s="231">
        <v>0.33264791806734251</v>
      </c>
      <c r="M77" s="231">
        <v>0.29662250298976151</v>
      </c>
      <c r="N77" s="231">
        <v>0.13797229592286761</v>
      </c>
      <c r="O77" s="231">
        <v>0.1894950329564849</v>
      </c>
      <c r="P77" s="231">
        <v>0.24165517548001461</v>
      </c>
      <c r="Q77" s="231">
        <v>0.24258953283654119</v>
      </c>
      <c r="R77" s="231">
        <v>7.3423893557731604E-4</v>
      </c>
      <c r="S77" s="231">
        <v>5.916929391200125E-2</v>
      </c>
      <c r="T77" s="231">
        <v>0.12222414831625079</v>
      </c>
      <c r="U77" s="231">
        <v>0.11777713491081571</v>
      </c>
      <c r="V77" s="231">
        <v>7.335508845920409E-2</v>
      </c>
      <c r="W77" s="231">
        <v>6.915636913415385E-2</v>
      </c>
      <c r="DA77" s="73" t="s">
        <v>1059</v>
      </c>
    </row>
    <row r="78" spans="1:105" ht="12" customHeight="1" x14ac:dyDescent="0.25">
      <c r="A78" s="64" t="s">
        <v>70</v>
      </c>
      <c r="B78" s="231">
        <v>28.63237596659112</v>
      </c>
      <c r="C78" s="231">
        <v>27.84291318772733</v>
      </c>
      <c r="D78" s="231">
        <v>21.41475395534367</v>
      </c>
      <c r="E78" s="231">
        <v>25.71959215416851</v>
      </c>
      <c r="F78" s="231">
        <v>36.5760797192235</v>
      </c>
      <c r="G78" s="231">
        <v>18.292072174789411</v>
      </c>
      <c r="H78" s="231">
        <v>34.92562901653735</v>
      </c>
      <c r="I78" s="231">
        <v>17.87663460472465</v>
      </c>
      <c r="J78" s="231">
        <v>14.77210175130649</v>
      </c>
      <c r="K78" s="231">
        <v>8.4209247421800821</v>
      </c>
      <c r="L78" s="231">
        <v>0.9906159613915454</v>
      </c>
      <c r="M78" s="231">
        <v>1.4736110509659861</v>
      </c>
      <c r="N78" s="231">
        <v>0.22864369311298791</v>
      </c>
      <c r="O78" s="231">
        <v>0.37750214573124602</v>
      </c>
      <c r="P78" s="231">
        <v>0.48214066455830051</v>
      </c>
      <c r="Q78" s="231">
        <v>0</v>
      </c>
      <c r="R78" s="231">
        <v>0</v>
      </c>
      <c r="S78" s="231">
        <v>0</v>
      </c>
      <c r="T78" s="231">
        <v>3.02682348492074E-2</v>
      </c>
      <c r="U78" s="231">
        <v>0</v>
      </c>
      <c r="V78" s="231">
        <v>1.9758096335298111E-2</v>
      </c>
      <c r="W78" s="231">
        <v>1.717019013484565E-2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0.38632278811597409</v>
      </c>
      <c r="H79" s="231">
        <v>0.4082108332721735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0.41319977343732273</v>
      </c>
      <c r="Q79" s="231">
        <v>1.2590510657411029</v>
      </c>
      <c r="R79" s="231">
        <v>1.696693475113932</v>
      </c>
      <c r="S79" s="231">
        <v>1.326925261889764</v>
      </c>
      <c r="T79" s="231">
        <v>1.5230920985822289</v>
      </c>
      <c r="U79" s="231">
        <v>0.80350058821904269</v>
      </c>
      <c r="V79" s="231">
        <v>0.52400022424926207</v>
      </c>
      <c r="W79" s="231">
        <v>0.56670762457036095</v>
      </c>
      <c r="DA79" s="73" t="s">
        <v>1061</v>
      </c>
    </row>
    <row r="80" spans="1:105" ht="12" customHeight="1" x14ac:dyDescent="0.25">
      <c r="A80" s="64" t="s">
        <v>162</v>
      </c>
      <c r="B80" s="231">
        <v>34.281195185273639</v>
      </c>
      <c r="C80" s="231">
        <v>28.545911867221179</v>
      </c>
      <c r="D80" s="231">
        <v>22.23800839814032</v>
      </c>
      <c r="E80" s="231">
        <v>29.63223074334692</v>
      </c>
      <c r="F80" s="231">
        <v>44.252002598196718</v>
      </c>
      <c r="G80" s="231">
        <v>36.397846212049132</v>
      </c>
      <c r="H80" s="231">
        <v>33.23528858227958</v>
      </c>
      <c r="I80" s="231">
        <v>46.875863171757523</v>
      </c>
      <c r="J80" s="231">
        <v>37.488582383693966</v>
      </c>
      <c r="K80" s="231">
        <v>50.649783014187562</v>
      </c>
      <c r="L80" s="231">
        <v>49.361590193495559</v>
      </c>
      <c r="M80" s="231">
        <v>39.948740042314057</v>
      </c>
      <c r="N80" s="231">
        <v>21.53694675953799</v>
      </c>
      <c r="O80" s="231">
        <v>17.52256674195236</v>
      </c>
      <c r="P80" s="231">
        <v>22.14500490380598</v>
      </c>
      <c r="Q80" s="231">
        <v>23.233114593605919</v>
      </c>
      <c r="R80" s="231">
        <v>22.99265698792971</v>
      </c>
      <c r="S80" s="231">
        <v>32.228389158100121</v>
      </c>
      <c r="T80" s="231">
        <v>29.205159942171662</v>
      </c>
      <c r="U80" s="231">
        <v>30.271775025243841</v>
      </c>
      <c r="V80" s="231">
        <v>22.122499716335859</v>
      </c>
      <c r="W80" s="231">
        <v>13.74433746199597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2.6357591835945701E-2</v>
      </c>
      <c r="I82" s="231">
        <v>1.272198959402558E-2</v>
      </c>
      <c r="J82" s="231">
        <v>1.1388389819348321E-2</v>
      </c>
      <c r="K82" s="231">
        <v>2.6982745038361421E-2</v>
      </c>
      <c r="L82" s="231">
        <v>1.270667152002148E-2</v>
      </c>
      <c r="M82" s="231">
        <v>1.1376531289966831E-2</v>
      </c>
      <c r="N82" s="231">
        <v>8.8885311459277524E-3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1.204297378298385E-3</v>
      </c>
      <c r="U82" s="231">
        <v>2.3030009694066109E-3</v>
      </c>
      <c r="V82" s="231">
        <v>1.602009748209787E-3</v>
      </c>
      <c r="W82" s="231">
        <v>1.443841081707926E-3</v>
      </c>
      <c r="DA82" s="73" t="s">
        <v>1064</v>
      </c>
    </row>
    <row r="83" spans="1:105" ht="12" customHeight="1" x14ac:dyDescent="0.25">
      <c r="A83" s="64" t="s">
        <v>79</v>
      </c>
      <c r="B83" s="231">
        <v>1.6639625934801441</v>
      </c>
      <c r="C83" s="231">
        <v>1.6790415945529451</v>
      </c>
      <c r="D83" s="231">
        <v>1.8166409945780619</v>
      </c>
      <c r="E83" s="231">
        <v>2.1809313685050422</v>
      </c>
      <c r="F83" s="231">
        <v>2.1039489758710772</v>
      </c>
      <c r="G83" s="231">
        <v>1.80595023955643</v>
      </c>
      <c r="H83" s="231">
        <v>1.92884477809525</v>
      </c>
      <c r="I83" s="231">
        <v>2.035197997176617</v>
      </c>
      <c r="J83" s="231">
        <v>1.9060395737936651</v>
      </c>
      <c r="K83" s="231">
        <v>2.1112056787838789</v>
      </c>
      <c r="L83" s="231">
        <v>2.0241087827073079</v>
      </c>
      <c r="M83" s="231">
        <v>1.811160150472489</v>
      </c>
      <c r="N83" s="231">
        <v>1.336924609121666</v>
      </c>
      <c r="O83" s="231">
        <v>1.1117386960593829</v>
      </c>
      <c r="P83" s="231">
        <v>1.429263125906612</v>
      </c>
      <c r="Q83" s="231">
        <v>1.72867336700735</v>
      </c>
      <c r="R83" s="231">
        <v>2.063898182456275</v>
      </c>
      <c r="S83" s="231">
        <v>2.7619722174551962</v>
      </c>
      <c r="T83" s="231">
        <v>2.9397329110470118</v>
      </c>
      <c r="U83" s="231">
        <v>3.5240027333652231</v>
      </c>
      <c r="V83" s="231">
        <v>3.5719381994861128</v>
      </c>
      <c r="W83" s="231">
        <v>3.8051142564589431</v>
      </c>
      <c r="DA83" s="73" t="s">
        <v>1065</v>
      </c>
    </row>
    <row r="84" spans="1:105" ht="12" customHeight="1" x14ac:dyDescent="0.25">
      <c r="A84" s="60" t="s">
        <v>1066</v>
      </c>
      <c r="B84" s="264">
        <v>3.0000462279990651E-2</v>
      </c>
      <c r="C84" s="264">
        <v>2.7693106102213889E-2</v>
      </c>
      <c r="D84" s="264">
        <v>2.585484101305836E-2</v>
      </c>
      <c r="E84" s="264">
        <v>3.0032744891859059E-2</v>
      </c>
      <c r="F84" s="264">
        <v>2.6517599441233448E-2</v>
      </c>
      <c r="G84" s="264">
        <v>2.525918199137437E-2</v>
      </c>
      <c r="H84" s="264">
        <v>2.6280174587565711E-2</v>
      </c>
      <c r="I84" s="264">
        <v>3.2087550505758261E-2</v>
      </c>
      <c r="J84" s="264">
        <v>2.363591629428604E-2</v>
      </c>
      <c r="K84" s="264">
        <v>2.6055792816550849E-2</v>
      </c>
      <c r="L84" s="264">
        <v>2.6215175514653431E-2</v>
      </c>
      <c r="M84" s="264">
        <v>2.0060410811098779E-2</v>
      </c>
      <c r="N84" s="264">
        <v>9.8705217036958066E-3</v>
      </c>
      <c r="O84" s="264">
        <v>8.5045162706057359E-3</v>
      </c>
      <c r="P84" s="264">
        <v>1.1172314748304111E-2</v>
      </c>
      <c r="Q84" s="264">
        <v>1.343291943248808E-2</v>
      </c>
      <c r="R84" s="264">
        <v>1.355310363209764E-2</v>
      </c>
      <c r="S84" s="264">
        <v>1.6472771429082069E-2</v>
      </c>
      <c r="T84" s="264">
        <v>1.703350981494722E-2</v>
      </c>
      <c r="U84" s="264">
        <v>1.5921537655639958E-2</v>
      </c>
      <c r="V84" s="264">
        <v>1.1356727204589001E-2</v>
      </c>
      <c r="W84" s="264">
        <v>9.456906054143727E-3</v>
      </c>
      <c r="DA84" s="72" t="s">
        <v>1067</v>
      </c>
    </row>
    <row r="85" spans="1:105" ht="12" customHeight="1" x14ac:dyDescent="0.25">
      <c r="A85" s="57" t="s">
        <v>1012</v>
      </c>
      <c r="B85" s="263">
        <v>36.11209720876596</v>
      </c>
      <c r="C85" s="263">
        <v>33.442650626327229</v>
      </c>
      <c r="D85" s="263">
        <v>25.084493771755898</v>
      </c>
      <c r="E85" s="263">
        <v>31.543975941251279</v>
      </c>
      <c r="F85" s="263">
        <v>44.299662744508552</v>
      </c>
      <c r="G85" s="263">
        <v>30.179769898914621</v>
      </c>
      <c r="H85" s="263">
        <v>37.434382362485742</v>
      </c>
      <c r="I85" s="263">
        <v>35.648062285346278</v>
      </c>
      <c r="J85" s="263">
        <v>28.738675347651778</v>
      </c>
      <c r="K85" s="263">
        <v>32.302162195989368</v>
      </c>
      <c r="L85" s="263">
        <v>27.90359629924869</v>
      </c>
      <c r="M85" s="263">
        <v>22.930611025692691</v>
      </c>
      <c r="N85" s="263">
        <v>12.2050937404445</v>
      </c>
      <c r="O85" s="263">
        <v>10.0766395791607</v>
      </c>
      <c r="P85" s="263">
        <v>12.916785750143349</v>
      </c>
      <c r="Q85" s="263">
        <v>13.697219235768451</v>
      </c>
      <c r="R85" s="263">
        <v>13.74698956296031</v>
      </c>
      <c r="S85" s="263">
        <v>18.8432288067008</v>
      </c>
      <c r="T85" s="263">
        <v>17.415348188706389</v>
      </c>
      <c r="U85" s="263">
        <v>17.924600722465492</v>
      </c>
      <c r="V85" s="263">
        <v>13.477644810676839</v>
      </c>
      <c r="W85" s="263">
        <v>9.0911247247222384</v>
      </c>
      <c r="DA85" s="70" t="s">
        <v>1068</v>
      </c>
    </row>
    <row r="86" spans="1:105" ht="12" customHeight="1" x14ac:dyDescent="0.25">
      <c r="A86" s="60" t="s">
        <v>1014</v>
      </c>
      <c r="B86" s="264">
        <v>36.0184171123081</v>
      </c>
      <c r="C86" s="264">
        <v>33.356621461047453</v>
      </c>
      <c r="D86" s="264">
        <v>24.959385127663481</v>
      </c>
      <c r="E86" s="264">
        <v>31.419284317189781</v>
      </c>
      <c r="F86" s="264">
        <v>44.254843942893977</v>
      </c>
      <c r="G86" s="264">
        <v>30.09839381153169</v>
      </c>
      <c r="H86" s="264">
        <v>37.37290401947233</v>
      </c>
      <c r="I86" s="264">
        <v>35.528286992422807</v>
      </c>
      <c r="J86" s="264">
        <v>28.66509124243866</v>
      </c>
      <c r="K86" s="264">
        <v>32.224582803984759</v>
      </c>
      <c r="L86" s="264">
        <v>27.799596081223171</v>
      </c>
      <c r="M86" s="264">
        <v>22.861026353642661</v>
      </c>
      <c r="N86" s="264">
        <v>12.176126646320149</v>
      </c>
      <c r="O86" s="264">
        <v>10.04935859873688</v>
      </c>
      <c r="P86" s="264">
        <v>12.879445562205539</v>
      </c>
      <c r="Q86" s="264">
        <v>13.641693656916191</v>
      </c>
      <c r="R86" s="264">
        <v>13.689881062048309</v>
      </c>
      <c r="S86" s="264">
        <v>18.789298501167881</v>
      </c>
      <c r="T86" s="264">
        <v>17.344736720469591</v>
      </c>
      <c r="U86" s="264">
        <v>17.866176375475671</v>
      </c>
      <c r="V86" s="264">
        <v>13.43846383633122</v>
      </c>
      <c r="W86" s="264">
        <v>9.0406102076511772</v>
      </c>
      <c r="DA86" s="72" t="s">
        <v>1069</v>
      </c>
    </row>
    <row r="87" spans="1:105" ht="12" customHeight="1" x14ac:dyDescent="0.25">
      <c r="A87" s="59" t="s">
        <v>30</v>
      </c>
      <c r="B87" s="232">
        <v>0.14265850512049991</v>
      </c>
      <c r="C87" s="232">
        <v>0</v>
      </c>
      <c r="D87" s="232">
        <v>0</v>
      </c>
      <c r="E87" s="232">
        <v>0</v>
      </c>
      <c r="F87" s="232">
        <v>0.18394071422151431</v>
      </c>
      <c r="G87" s="232">
        <v>2.419439614263463E-2</v>
      </c>
      <c r="H87" s="232">
        <v>0</v>
      </c>
      <c r="I87" s="232">
        <v>0.39849679237129831</v>
      </c>
      <c r="J87" s="232">
        <v>0</v>
      </c>
      <c r="K87" s="232">
        <v>0</v>
      </c>
      <c r="L87" s="232">
        <v>0.13255534868535759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1.5009103628388609</v>
      </c>
      <c r="C88" s="297">
        <v>1.2502872833364631</v>
      </c>
      <c r="D88" s="297">
        <v>1.015381045416109</v>
      </c>
      <c r="E88" s="297">
        <v>1.084105355382373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</v>
      </c>
      <c r="U88" s="297">
        <v>0</v>
      </c>
      <c r="V88" s="297">
        <v>0</v>
      </c>
      <c r="W88" s="297">
        <v>0</v>
      </c>
      <c r="DA88" s="122" t="s">
        <v>1071</v>
      </c>
    </row>
    <row r="89" spans="1:105" ht="12" customHeight="1" x14ac:dyDescent="0.25">
      <c r="A89" s="59" t="s">
        <v>160</v>
      </c>
      <c r="B89" s="297">
        <v>0.35841970617412527</v>
      </c>
      <c r="C89" s="297">
        <v>1.5629251716818611</v>
      </c>
      <c r="D89" s="297">
        <v>0.16661135642810379</v>
      </c>
      <c r="E89" s="297">
        <v>0.18208342396684929</v>
      </c>
      <c r="F89" s="297">
        <v>0.18614742446108101</v>
      </c>
      <c r="G89" s="297">
        <v>0.17487240113295399</v>
      </c>
      <c r="H89" s="297">
        <v>0.1812624289917518</v>
      </c>
      <c r="I89" s="297">
        <v>5.4088510219364662E-4</v>
      </c>
      <c r="J89" s="297">
        <v>0.16001795490551671</v>
      </c>
      <c r="K89" s="297">
        <v>5.8009582659643039E-4</v>
      </c>
      <c r="L89" s="297">
        <v>0.1815805464392963</v>
      </c>
      <c r="M89" s="297">
        <v>0.16254222655513029</v>
      </c>
      <c r="N89" s="297">
        <v>7.6698396882935449E-2</v>
      </c>
      <c r="O89" s="297">
        <v>0.1052708372193749</v>
      </c>
      <c r="P89" s="297">
        <v>0.13609741552616619</v>
      </c>
      <c r="Q89" s="297">
        <v>0.14096838473964901</v>
      </c>
      <c r="R89" s="297">
        <v>4.3715359774482279E-4</v>
      </c>
      <c r="S89" s="297">
        <v>3.4432753008199167E-2</v>
      </c>
      <c r="T89" s="297">
        <v>7.2211008221504738E-2</v>
      </c>
      <c r="U89" s="297">
        <v>6.9241792515580061E-2</v>
      </c>
      <c r="V89" s="297">
        <v>4.4373284133868457E-2</v>
      </c>
      <c r="W89" s="297">
        <v>4.5205044078653077E-2</v>
      </c>
      <c r="DA89" s="122" t="s">
        <v>1072</v>
      </c>
    </row>
    <row r="90" spans="1:105" ht="12" customHeight="1" x14ac:dyDescent="0.25">
      <c r="A90" s="59" t="s">
        <v>70</v>
      </c>
      <c r="B90" s="297">
        <v>15.481098165523971</v>
      </c>
      <c r="C90" s="297">
        <v>15.081312380306249</v>
      </c>
      <c r="D90" s="297">
        <v>11.664485532434099</v>
      </c>
      <c r="E90" s="297">
        <v>14.010836117445161</v>
      </c>
      <c r="F90" s="297">
        <v>19.858597169854551</v>
      </c>
      <c r="G90" s="297">
        <v>10.000392464546501</v>
      </c>
      <c r="H90" s="297">
        <v>19.056983421944011</v>
      </c>
      <c r="I90" s="297">
        <v>9.6983556697593052</v>
      </c>
      <c r="J90" s="297">
        <v>8.0572967997156208</v>
      </c>
      <c r="K90" s="297">
        <v>4.5937472565318229</v>
      </c>
      <c r="L90" s="297">
        <v>0.54074166051010963</v>
      </c>
      <c r="M90" s="297">
        <v>0.80750455169790214</v>
      </c>
      <c r="N90" s="297">
        <v>0.1271023621217679</v>
      </c>
      <c r="O90" s="297">
        <v>0.20971508494560129</v>
      </c>
      <c r="P90" s="297">
        <v>0.27153607712357741</v>
      </c>
      <c r="Q90" s="297">
        <v>0</v>
      </c>
      <c r="R90" s="297">
        <v>0</v>
      </c>
      <c r="S90" s="297">
        <v>0</v>
      </c>
      <c r="T90" s="297">
        <v>1.788271618707564E-2</v>
      </c>
      <c r="U90" s="297">
        <v>0</v>
      </c>
      <c r="V90" s="297">
        <v>1.19518855616692E-2</v>
      </c>
      <c r="W90" s="297">
        <v>1.122353893939792E-2</v>
      </c>
      <c r="DA90" s="122" t="s">
        <v>1073</v>
      </c>
    </row>
    <row r="91" spans="1:105" ht="12" customHeight="1" x14ac:dyDescent="0.25">
      <c r="A91" s="59" t="s">
        <v>162</v>
      </c>
      <c r="B91" s="297">
        <v>18.535330372650641</v>
      </c>
      <c r="C91" s="297">
        <v>15.46209662572288</v>
      </c>
      <c r="D91" s="297">
        <v>12.112907193385171</v>
      </c>
      <c r="E91" s="297">
        <v>16.142259420395401</v>
      </c>
      <c r="F91" s="297">
        <v>24.02615863435684</v>
      </c>
      <c r="G91" s="297">
        <v>19.898934549709601</v>
      </c>
      <c r="H91" s="297">
        <v>18.134658168536571</v>
      </c>
      <c r="I91" s="297">
        <v>25.430893645190011</v>
      </c>
      <c r="J91" s="297">
        <v>20.447776487817521</v>
      </c>
      <c r="K91" s="297">
        <v>27.63025545162634</v>
      </c>
      <c r="L91" s="297">
        <v>26.944718525588399</v>
      </c>
      <c r="M91" s="297">
        <v>21.890979575389629</v>
      </c>
      <c r="N91" s="297">
        <v>11.972325887315449</v>
      </c>
      <c r="O91" s="297">
        <v>9.7343726765719047</v>
      </c>
      <c r="P91" s="297">
        <v>12.471812069555799</v>
      </c>
      <c r="Q91" s="297">
        <v>13.50072527217654</v>
      </c>
      <c r="R91" s="297">
        <v>13.689443908450571</v>
      </c>
      <c r="S91" s="297">
        <v>18.754865748159681</v>
      </c>
      <c r="T91" s="297">
        <v>17.254642996061008</v>
      </c>
      <c r="U91" s="297">
        <v>17.796934582960091</v>
      </c>
      <c r="V91" s="297">
        <v>13.382138666635679</v>
      </c>
      <c r="W91" s="297">
        <v>8.984181624633127</v>
      </c>
      <c r="DA91" s="122" t="s">
        <v>1074</v>
      </c>
    </row>
    <row r="92" spans="1:105" ht="12" customHeight="1" x14ac:dyDescent="0.25">
      <c r="A92" s="60" t="s">
        <v>1021</v>
      </c>
      <c r="B92" s="264">
        <v>9.3680096457860296E-2</v>
      </c>
      <c r="C92" s="264">
        <v>8.6029165279780759E-2</v>
      </c>
      <c r="D92" s="264">
        <v>0.12510864409242101</v>
      </c>
      <c r="E92" s="264">
        <v>0.12469162406149061</v>
      </c>
      <c r="F92" s="264">
        <v>4.4818801614569422E-2</v>
      </c>
      <c r="G92" s="264">
        <v>8.1376087382931089E-2</v>
      </c>
      <c r="H92" s="264">
        <v>6.1478343013406378E-2</v>
      </c>
      <c r="I92" s="264">
        <v>0.1197752929234767</v>
      </c>
      <c r="J92" s="264">
        <v>7.3584105213125625E-2</v>
      </c>
      <c r="K92" s="264">
        <v>7.7579392004607867E-2</v>
      </c>
      <c r="L92" s="264">
        <v>0.1040002180255183</v>
      </c>
      <c r="M92" s="264">
        <v>6.9584672050026941E-2</v>
      </c>
      <c r="N92" s="264">
        <v>2.8967094124349089E-2</v>
      </c>
      <c r="O92" s="264">
        <v>2.7280980423817391E-2</v>
      </c>
      <c r="P92" s="264">
        <v>3.7340187937811443E-2</v>
      </c>
      <c r="Q92" s="264">
        <v>5.5525578852260088E-2</v>
      </c>
      <c r="R92" s="264">
        <v>5.710850091199577E-2</v>
      </c>
      <c r="S92" s="264">
        <v>5.3930305532918763E-2</v>
      </c>
      <c r="T92" s="264">
        <v>7.0611468236803338E-2</v>
      </c>
      <c r="U92" s="264">
        <v>5.8424346989817452E-2</v>
      </c>
      <c r="V92" s="264">
        <v>3.9180974345615988E-2</v>
      </c>
      <c r="W92" s="264">
        <v>5.0514517071061499E-2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6.6321894433227673</v>
      </c>
      <c r="C93" s="263">
        <f t="shared" si="3"/>
        <v>6.0626202074960123</v>
      </c>
      <c r="D93" s="263">
        <f t="shared" si="3"/>
        <v>4.5390742349820838</v>
      </c>
      <c r="E93" s="263">
        <f t="shared" si="3"/>
        <v>5.7630059696896767</v>
      </c>
      <c r="F93" s="263">
        <f t="shared" si="3"/>
        <v>8.3198460881292089</v>
      </c>
      <c r="G93" s="263">
        <f t="shared" si="3"/>
        <v>5.7198266573869549</v>
      </c>
      <c r="H93" s="263">
        <f t="shared" si="3"/>
        <v>6.8723963453718726</v>
      </c>
      <c r="I93" s="263">
        <f t="shared" si="3"/>
        <v>6.7988249195054973</v>
      </c>
      <c r="J93" s="263">
        <f t="shared" si="3"/>
        <v>5.4982011080385025</v>
      </c>
      <c r="K93" s="263">
        <f t="shared" si="3"/>
        <v>6.3111459636568945</v>
      </c>
      <c r="L93" s="263">
        <f t="shared" si="3"/>
        <v>5.4961059553907257</v>
      </c>
      <c r="M93" s="263">
        <f t="shared" si="3"/>
        <v>4.5204258633248973</v>
      </c>
      <c r="N93" s="263">
        <f t="shared" si="3"/>
        <v>2.4220438270736717</v>
      </c>
      <c r="O93" s="263">
        <f t="shared" si="3"/>
        <v>1.9934174259744595</v>
      </c>
      <c r="P93" s="263">
        <f t="shared" si="3"/>
        <v>2.5561218611949399</v>
      </c>
      <c r="Q93" s="263">
        <f t="shared" si="3"/>
        <v>2.7170086506231672</v>
      </c>
      <c r="R93" s="263">
        <f t="shared" si="3"/>
        <v>2.7318288841202225</v>
      </c>
      <c r="S93" s="263">
        <f t="shared" si="3"/>
        <v>3.7540881198096079</v>
      </c>
      <c r="T93" s="263">
        <f t="shared" si="3"/>
        <v>3.458459389865908</v>
      </c>
      <c r="U93" s="263">
        <f t="shared" si="3"/>
        <v>3.5547814516716869</v>
      </c>
      <c r="V93" s="263">
        <f t="shared" si="3"/>
        <v>2.6757153123477591</v>
      </c>
      <c r="W93" s="263">
        <f t="shared" si="3"/>
        <v>1.8002105181704569</v>
      </c>
      <c r="DA93" s="70"/>
    </row>
    <row r="94" spans="1:105" ht="12" customHeight="1" x14ac:dyDescent="0.25">
      <c r="A94" s="60" t="s">
        <v>1024</v>
      </c>
      <c r="B94" s="264">
        <v>4.8875109676295194</v>
      </c>
      <c r="C94" s="264">
        <v>4.4286381348425357</v>
      </c>
      <c r="D94" s="264">
        <v>3.1670429884135638</v>
      </c>
      <c r="E94" s="264">
        <v>4.131000793394513</v>
      </c>
      <c r="F94" s="264">
        <v>6.3670927832677391</v>
      </c>
      <c r="G94" s="264">
        <v>4.2887981548942404</v>
      </c>
      <c r="H94" s="264">
        <v>5.1438489690917777</v>
      </c>
      <c r="I94" s="264">
        <v>5.0783126937688854</v>
      </c>
      <c r="J94" s="264">
        <v>4.1539395009208766</v>
      </c>
      <c r="K94" s="264">
        <v>4.8328720694483556</v>
      </c>
      <c r="L94" s="264">
        <v>4.1733039690149498</v>
      </c>
      <c r="M94" s="264">
        <v>3.4555461292210921</v>
      </c>
      <c r="N94" s="264">
        <v>1.8669222358322419</v>
      </c>
      <c r="O94" s="264">
        <v>1.5293945416674559</v>
      </c>
      <c r="P94" s="264">
        <v>1.955556802190006</v>
      </c>
      <c r="Q94" s="264">
        <v>2.052159455066799</v>
      </c>
      <c r="R94" s="264">
        <v>2.05910742291521</v>
      </c>
      <c r="S94" s="264">
        <v>2.8735769314974609</v>
      </c>
      <c r="T94" s="264">
        <v>2.6098134882417878</v>
      </c>
      <c r="U94" s="264">
        <v>2.7044647302200611</v>
      </c>
      <c r="V94" s="264">
        <v>2.038868035227944</v>
      </c>
      <c r="W94" s="264">
        <v>1.3263504372469279</v>
      </c>
      <c r="DA94" s="72" t="s">
        <v>1076</v>
      </c>
    </row>
    <row r="95" spans="1:105" ht="12" customHeight="1" x14ac:dyDescent="0.25">
      <c r="A95" s="60" t="s">
        <v>1026</v>
      </c>
      <c r="B95" s="264">
        <v>1.4976569823175641</v>
      </c>
      <c r="C95" s="264">
        <v>1.3875782043495579</v>
      </c>
      <c r="D95" s="264">
        <v>1.044921950891585</v>
      </c>
      <c r="E95" s="264">
        <v>1.312904123268567</v>
      </c>
      <c r="F95" s="264">
        <v>1.833980482015471</v>
      </c>
      <c r="G95" s="264">
        <v>1.255639406886327</v>
      </c>
      <c r="H95" s="264">
        <v>1.5541656435824001</v>
      </c>
      <c r="I95" s="264">
        <v>1.481332117109865</v>
      </c>
      <c r="J95" s="264">
        <v>1.194776443551391</v>
      </c>
      <c r="K95" s="264">
        <v>1.3425779801985269</v>
      </c>
      <c r="L95" s="264">
        <v>1.1617223587477721</v>
      </c>
      <c r="M95" s="264">
        <v>0.95503858088930338</v>
      </c>
      <c r="N95" s="264">
        <v>0.509951327219892</v>
      </c>
      <c r="O95" s="264">
        <v>0.42116097225802218</v>
      </c>
      <c r="P95" s="264">
        <v>0.54201634282030864</v>
      </c>
      <c r="Q95" s="264">
        <v>0.58044829164748302</v>
      </c>
      <c r="R95" s="264">
        <v>0.58682130417463074</v>
      </c>
      <c r="S95" s="264">
        <v>0.79788042786364211</v>
      </c>
      <c r="T95" s="264">
        <v>0.74184406152169946</v>
      </c>
      <c r="U95" s="264">
        <v>0.76153368688825496</v>
      </c>
      <c r="V95" s="264">
        <v>0.57715215799694186</v>
      </c>
      <c r="W95" s="264">
        <v>0.3992846163972808</v>
      </c>
      <c r="DA95" s="72" t="s">
        <v>1077</v>
      </c>
    </row>
    <row r="96" spans="1:105" ht="12" customHeight="1" x14ac:dyDescent="0.25">
      <c r="A96" s="64" t="s">
        <v>30</v>
      </c>
      <c r="B96" s="231">
        <v>5.7872296938394968E-3</v>
      </c>
      <c r="C96" s="231">
        <v>0</v>
      </c>
      <c r="D96" s="231">
        <v>0</v>
      </c>
      <c r="E96" s="231">
        <v>0</v>
      </c>
      <c r="F96" s="231">
        <v>7.4309422269426047E-3</v>
      </c>
      <c r="G96" s="231">
        <v>9.7068445945534799E-4</v>
      </c>
      <c r="H96" s="231">
        <v>0</v>
      </c>
      <c r="I96" s="231">
        <v>1.611127511165223E-2</v>
      </c>
      <c r="J96" s="231">
        <v>0</v>
      </c>
      <c r="K96" s="231">
        <v>0</v>
      </c>
      <c r="L96" s="231">
        <v>5.326355810824788E-3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6.0887452958206328E-2</v>
      </c>
      <c r="C98" s="231">
        <v>5.062939980738821E-2</v>
      </c>
      <c r="D98" s="231">
        <v>4.0887822202959369E-2</v>
      </c>
      <c r="E98" s="231">
        <v>4.3650471726404773E-2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DA98" s="73" t="s">
        <v>1080</v>
      </c>
    </row>
    <row r="99" spans="1:105" ht="12" customHeight="1" x14ac:dyDescent="0.25">
      <c r="A99" s="64" t="s">
        <v>160</v>
      </c>
      <c r="B99" s="231">
        <v>1.454001753821867E-2</v>
      </c>
      <c r="C99" s="231">
        <v>6.3289425111122441E-2</v>
      </c>
      <c r="D99" s="231">
        <v>6.7091812964013399E-3</v>
      </c>
      <c r="E99" s="231">
        <v>7.3314160014536474E-3</v>
      </c>
      <c r="F99" s="231">
        <v>7.5200901699155522E-3</v>
      </c>
      <c r="G99" s="231">
        <v>7.0159189411749404E-3</v>
      </c>
      <c r="H99" s="231">
        <v>7.2864384917426684E-3</v>
      </c>
      <c r="I99" s="231">
        <v>2.1868052270584899E-5</v>
      </c>
      <c r="J99" s="231">
        <v>6.4348595428416174E-3</v>
      </c>
      <c r="K99" s="231">
        <v>2.3324366523297819E-5</v>
      </c>
      <c r="L99" s="231">
        <v>7.2962925166860596E-3</v>
      </c>
      <c r="M99" s="231">
        <v>6.5061118116084161E-3</v>
      </c>
      <c r="N99" s="231">
        <v>3.0262814693107938E-3</v>
      </c>
      <c r="O99" s="231">
        <v>4.1563801118685443E-3</v>
      </c>
      <c r="P99" s="231">
        <v>5.3004595931856746E-3</v>
      </c>
      <c r="Q99" s="231">
        <v>5.3209537680115474E-3</v>
      </c>
      <c r="R99" s="231">
        <v>1.610478154271139E-5</v>
      </c>
      <c r="S99" s="231">
        <v>1.297818062099924E-3</v>
      </c>
      <c r="T99" s="231">
        <v>2.6808619272273709E-3</v>
      </c>
      <c r="U99" s="231">
        <v>2.583321227678756E-3</v>
      </c>
      <c r="V99" s="231">
        <v>1.608968984671002E-3</v>
      </c>
      <c r="W99" s="231">
        <v>1.5168743623176851E-3</v>
      </c>
      <c r="DA99" s="73" t="s">
        <v>1081</v>
      </c>
    </row>
    <row r="100" spans="1:105" ht="12" customHeight="1" x14ac:dyDescent="0.25">
      <c r="A100" s="64" t="s">
        <v>70</v>
      </c>
      <c r="B100" s="231">
        <v>0.62802193897298941</v>
      </c>
      <c r="C100" s="231">
        <v>0.61070587880014349</v>
      </c>
      <c r="D100" s="231">
        <v>0.46971076788586941</v>
      </c>
      <c r="E100" s="231">
        <v>0.56413299940956507</v>
      </c>
      <c r="F100" s="231">
        <v>0.80225897187505346</v>
      </c>
      <c r="G100" s="231">
        <v>0.40121793065477179</v>
      </c>
      <c r="H100" s="231">
        <v>0.76605802048737492</v>
      </c>
      <c r="I100" s="231">
        <v>0.39210573163298201</v>
      </c>
      <c r="J100" s="231">
        <v>0.32401097259223738</v>
      </c>
      <c r="K100" s="231">
        <v>0.18470438816186011</v>
      </c>
      <c r="L100" s="231">
        <v>2.172814989495192E-2</v>
      </c>
      <c r="M100" s="231">
        <v>3.2322154144648382E-2</v>
      </c>
      <c r="N100" s="231">
        <v>5.0150660095519724E-3</v>
      </c>
      <c r="O100" s="231">
        <v>8.2801242134159896E-3</v>
      </c>
      <c r="P100" s="231">
        <v>1.0575263309162241E-2</v>
      </c>
      <c r="Q100" s="231">
        <v>0</v>
      </c>
      <c r="R100" s="231">
        <v>0</v>
      </c>
      <c r="S100" s="231">
        <v>0</v>
      </c>
      <c r="T100" s="231">
        <v>6.6390283368272698E-4</v>
      </c>
      <c r="U100" s="231">
        <v>0</v>
      </c>
      <c r="V100" s="231">
        <v>4.333736741019176E-4</v>
      </c>
      <c r="W100" s="231">
        <v>3.7661059332284538E-4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8.473596000036417E-3</v>
      </c>
      <c r="H101" s="231">
        <v>8.9536879272786446E-3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9.0631152371041784E-3</v>
      </c>
      <c r="Q101" s="231">
        <v>2.7615999891009959E-2</v>
      </c>
      <c r="R101" s="231">
        <v>3.7215239396380911E-2</v>
      </c>
      <c r="S101" s="231">
        <v>2.9104751097729659E-2</v>
      </c>
      <c r="T101" s="231">
        <v>3.3407470413987221E-2</v>
      </c>
      <c r="U101" s="231">
        <v>1.7623965191294551E-2</v>
      </c>
      <c r="V101" s="231">
        <v>1.1493410020854879E-2</v>
      </c>
      <c r="W101" s="231">
        <v>1.243015325129611E-2</v>
      </c>
      <c r="DA101" s="73" t="s">
        <v>1083</v>
      </c>
    </row>
    <row r="102" spans="1:105" ht="12" customHeight="1" x14ac:dyDescent="0.25">
      <c r="A102" s="64" t="s">
        <v>162</v>
      </c>
      <c r="B102" s="231">
        <v>0.75192302223496832</v>
      </c>
      <c r="C102" s="231">
        <v>0.62612543721563529</v>
      </c>
      <c r="D102" s="231">
        <v>0.48776801371264078</v>
      </c>
      <c r="E102" s="231">
        <v>0.64995273285199806</v>
      </c>
      <c r="F102" s="231">
        <v>0.97062250466341615</v>
      </c>
      <c r="G102" s="231">
        <v>0.79834960183547932</v>
      </c>
      <c r="H102" s="231">
        <v>0.72898212855700673</v>
      </c>
      <c r="I102" s="231">
        <v>1.02817420791449</v>
      </c>
      <c r="J102" s="231">
        <v>0.82227378633988968</v>
      </c>
      <c r="K102" s="231">
        <v>1.1109512872507299</v>
      </c>
      <c r="L102" s="231">
        <v>1.082696092712699</v>
      </c>
      <c r="M102" s="231">
        <v>0.87623483325924523</v>
      </c>
      <c r="N102" s="231">
        <v>0.47239094231177847</v>
      </c>
      <c r="O102" s="231">
        <v>0.38433961449461612</v>
      </c>
      <c r="P102" s="231">
        <v>0.48572807700214021</v>
      </c>
      <c r="Q102" s="231">
        <v>0.50959465230838819</v>
      </c>
      <c r="R102" s="231">
        <v>0.50432046018637278</v>
      </c>
      <c r="S102" s="231">
        <v>0.70689681752791833</v>
      </c>
      <c r="T102" s="231">
        <v>0.64058537078097111</v>
      </c>
      <c r="U102" s="231">
        <v>0.66398048383028374</v>
      </c>
      <c r="V102" s="231">
        <v>0.48523444868821919</v>
      </c>
      <c r="W102" s="231">
        <v>0.30146801204529838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5.7812687116094827E-4</v>
      </c>
      <c r="I104" s="231">
        <v>2.7904385517138648E-4</v>
      </c>
      <c r="J104" s="231">
        <v>2.4979270544898832E-4</v>
      </c>
      <c r="K104" s="231">
        <v>5.9183896850119018E-4</v>
      </c>
      <c r="L104" s="231">
        <v>2.7870786885475643E-4</v>
      </c>
      <c r="M104" s="231">
        <v>2.4953260071216101E-4</v>
      </c>
      <c r="N104" s="231">
        <v>1.949608572966764E-4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2.6415033649374289E-5</v>
      </c>
      <c r="U104" s="231">
        <v>5.0513975366593037E-5</v>
      </c>
      <c r="V104" s="231">
        <v>3.5138448499638227E-5</v>
      </c>
      <c r="W104" s="231">
        <v>3.1669180258079247E-5</v>
      </c>
      <c r="DA104" s="73" t="s">
        <v>1086</v>
      </c>
    </row>
    <row r="105" spans="1:105" ht="12" customHeight="1" x14ac:dyDescent="0.25">
      <c r="A105" s="64" t="s">
        <v>79</v>
      </c>
      <c r="B105" s="231">
        <v>3.6497320919341783E-2</v>
      </c>
      <c r="C105" s="231">
        <v>3.6828063415268973E-2</v>
      </c>
      <c r="D105" s="231">
        <v>3.984616579371375E-2</v>
      </c>
      <c r="E105" s="231">
        <v>4.7836503279145119E-2</v>
      </c>
      <c r="F105" s="231">
        <v>4.6147973080143311E-2</v>
      </c>
      <c r="G105" s="231">
        <v>3.9611674995408887E-2</v>
      </c>
      <c r="H105" s="231">
        <v>4.230724124783572E-2</v>
      </c>
      <c r="I105" s="231">
        <v>4.4639990543298827E-2</v>
      </c>
      <c r="J105" s="231">
        <v>4.1807032370973128E-2</v>
      </c>
      <c r="K105" s="231">
        <v>4.6307141450912359E-2</v>
      </c>
      <c r="L105" s="231">
        <v>4.4396759943755533E-2</v>
      </c>
      <c r="M105" s="231">
        <v>3.9725949073089267E-2</v>
      </c>
      <c r="N105" s="231">
        <v>2.9324076571954062E-2</v>
      </c>
      <c r="O105" s="231">
        <v>2.4384853438121499E-2</v>
      </c>
      <c r="P105" s="231">
        <v>3.1349427678716422E-2</v>
      </c>
      <c r="Q105" s="231">
        <v>3.7916685680073357E-2</v>
      </c>
      <c r="R105" s="231">
        <v>4.5269499810334367E-2</v>
      </c>
      <c r="S105" s="231">
        <v>6.0581041175894183E-2</v>
      </c>
      <c r="T105" s="231">
        <v>6.4480040532181551E-2</v>
      </c>
      <c r="U105" s="231">
        <v>7.7295402663631385E-2</v>
      </c>
      <c r="V105" s="231">
        <v>7.834681818059519E-2</v>
      </c>
      <c r="W105" s="231">
        <v>8.3461296964787671E-2</v>
      </c>
      <c r="DA105" s="73" t="s">
        <v>1087</v>
      </c>
    </row>
    <row r="106" spans="1:105" ht="12" customHeight="1" x14ac:dyDescent="0.25">
      <c r="A106" s="60" t="s">
        <v>1038</v>
      </c>
      <c r="B106" s="264">
        <v>0.24702149337568391</v>
      </c>
      <c r="C106" s="264">
        <v>0.2464038683039185</v>
      </c>
      <c r="D106" s="264">
        <v>0.32710929567693497</v>
      </c>
      <c r="E106" s="264">
        <v>0.31910105302659703</v>
      </c>
      <c r="F106" s="264">
        <v>0.11877282284599899</v>
      </c>
      <c r="G106" s="264">
        <v>0.17538909560638791</v>
      </c>
      <c r="H106" s="264">
        <v>0.1743817326976948</v>
      </c>
      <c r="I106" s="264">
        <v>0.2391801086267466</v>
      </c>
      <c r="J106" s="264">
        <v>0.1494851635662344</v>
      </c>
      <c r="K106" s="264">
        <v>0.13569591401001169</v>
      </c>
      <c r="L106" s="264">
        <v>0.16107962762800401</v>
      </c>
      <c r="M106" s="264">
        <v>0.10984115321450159</v>
      </c>
      <c r="N106" s="264">
        <v>4.5170264021537558E-2</v>
      </c>
      <c r="O106" s="264">
        <v>4.2861912048981189E-2</v>
      </c>
      <c r="P106" s="264">
        <v>5.8548716184625108E-2</v>
      </c>
      <c r="Q106" s="264">
        <v>8.4400903908884994E-2</v>
      </c>
      <c r="R106" s="264">
        <v>8.5900157030381646E-2</v>
      </c>
      <c r="S106" s="264">
        <v>8.263076044850487E-2</v>
      </c>
      <c r="T106" s="264">
        <v>0.10680184010242059</v>
      </c>
      <c r="U106" s="264">
        <v>8.8783034563370999E-2</v>
      </c>
      <c r="V106" s="264">
        <v>5.9695119122873237E-2</v>
      </c>
      <c r="W106" s="264">
        <v>7.457546452624822E-2</v>
      </c>
      <c r="DA106" s="72" t="s">
        <v>1088</v>
      </c>
    </row>
    <row r="107" spans="1:105" ht="12" customHeight="1" x14ac:dyDescent="0.25">
      <c r="A107" s="132" t="s">
        <v>1040</v>
      </c>
      <c r="B107" s="318">
        <v>1.9191964948993501</v>
      </c>
      <c r="C107" s="318">
        <v>1.7715897731246979</v>
      </c>
      <c r="D107" s="318">
        <v>1.6539918547034149</v>
      </c>
      <c r="E107" s="318">
        <v>1.9212616855942739</v>
      </c>
      <c r="F107" s="318">
        <v>1.6963899897870529</v>
      </c>
      <c r="G107" s="318">
        <v>1.6158862183334859</v>
      </c>
      <c r="H107" s="318">
        <v>1.681201392267839</v>
      </c>
      <c r="I107" s="318">
        <v>2.052712184426257</v>
      </c>
      <c r="J107" s="318">
        <v>1.5120422906277411</v>
      </c>
      <c r="K107" s="318">
        <v>1.6668471898414909</v>
      </c>
      <c r="L107" s="318">
        <v>1.677043256578439</v>
      </c>
      <c r="M107" s="318">
        <v>1.283309228890783</v>
      </c>
      <c r="N107" s="318">
        <v>0.63143929182703451</v>
      </c>
      <c r="O107" s="318">
        <v>0.54405287708673622</v>
      </c>
      <c r="P107" s="318">
        <v>0.7147178968358302</v>
      </c>
      <c r="Q107" s="318">
        <v>0.85933382127552083</v>
      </c>
      <c r="R107" s="318">
        <v>0.86702227262271259</v>
      </c>
      <c r="S107" s="318">
        <v>1.0537999345782849</v>
      </c>
      <c r="T107" s="318">
        <v>1.08967161997647</v>
      </c>
      <c r="U107" s="318">
        <v>1.018536280439001</v>
      </c>
      <c r="V107" s="318">
        <v>0.72651517303826318</v>
      </c>
      <c r="W107" s="318">
        <v>0.60497937606149266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36.313885249970603</v>
      </c>
      <c r="C110" s="225">
        <v>37.071519526794553</v>
      </c>
      <c r="D110" s="225">
        <v>29.559817241629879</v>
      </c>
      <c r="E110" s="225">
        <v>26.53550614296989</v>
      </c>
      <c r="F110" s="225">
        <v>25.886331152690541</v>
      </c>
      <c r="G110" s="225">
        <v>23.375886775566599</v>
      </c>
      <c r="H110" s="225">
        <v>16.809736294269339</v>
      </c>
      <c r="I110" s="225">
        <v>18.83842551847836</v>
      </c>
      <c r="J110" s="225">
        <v>25.003527482246721</v>
      </c>
      <c r="K110" s="225">
        <v>19.920713551363878</v>
      </c>
      <c r="L110" s="225">
        <v>24.123975089680641</v>
      </c>
      <c r="M110" s="225">
        <v>23.017568350522168</v>
      </c>
      <c r="N110" s="225">
        <v>25.669196647919851</v>
      </c>
      <c r="O110" s="225">
        <v>25.650963896824599</v>
      </c>
      <c r="P110" s="225">
        <v>27.53415496321773</v>
      </c>
      <c r="Q110" s="225">
        <v>33.57934460685965</v>
      </c>
      <c r="R110" s="225">
        <v>36.354733925671162</v>
      </c>
      <c r="S110" s="225">
        <v>39.132511703448941</v>
      </c>
      <c r="T110" s="225">
        <v>43.422184006878773</v>
      </c>
      <c r="U110" s="225">
        <v>21.48753224419605</v>
      </c>
      <c r="V110" s="225">
        <v>18.308732205980721</v>
      </c>
      <c r="W110" s="225">
        <v>17.811722000730509</v>
      </c>
      <c r="DA110" s="89" t="s">
        <v>1090</v>
      </c>
    </row>
    <row r="111" spans="1:105" ht="12" customHeight="1" x14ac:dyDescent="0.25">
      <c r="A111" s="55" t="s">
        <v>92</v>
      </c>
      <c r="B111" s="261">
        <v>8.3934671957256832E-2</v>
      </c>
      <c r="C111" s="261">
        <v>8.5628145688758706E-2</v>
      </c>
      <c r="D111" s="261">
        <v>8.2439860365445053E-2</v>
      </c>
      <c r="E111" s="261">
        <v>6.9025579367137949E-2</v>
      </c>
      <c r="F111" s="261">
        <v>4.4459304457380541E-2</v>
      </c>
      <c r="G111" s="261">
        <v>5.3913201381568687E-2</v>
      </c>
      <c r="H111" s="261">
        <v>3.3471001245418568E-2</v>
      </c>
      <c r="I111" s="261">
        <v>4.6248311705802451E-2</v>
      </c>
      <c r="J111" s="261">
        <v>5.667759380814541E-2</v>
      </c>
      <c r="K111" s="261">
        <v>4.4170230652364632E-2</v>
      </c>
      <c r="L111" s="261">
        <v>6.0934344311875298E-2</v>
      </c>
      <c r="M111" s="261">
        <v>5.4630881957279352E-2</v>
      </c>
      <c r="N111" s="261">
        <v>5.6705662937215642E-2</v>
      </c>
      <c r="O111" s="261">
        <v>5.8866849802981847E-2</v>
      </c>
      <c r="P111" s="261">
        <v>6.4453850633515747E-2</v>
      </c>
      <c r="Q111" s="261">
        <v>7.2611002316905052E-2</v>
      </c>
      <c r="R111" s="261">
        <v>8.1582243537064322E-2</v>
      </c>
      <c r="S111" s="261">
        <v>7.9059315112063461E-2</v>
      </c>
      <c r="T111" s="261">
        <v>0.11065180514505731</v>
      </c>
      <c r="U111" s="261">
        <v>4.9700978384603203E-2</v>
      </c>
      <c r="V111" s="261">
        <v>3.8325544266891783E-2</v>
      </c>
      <c r="W111" s="261">
        <v>4.4422808914735608E-2</v>
      </c>
      <c r="DA111" s="67" t="s">
        <v>1091</v>
      </c>
    </row>
    <row r="112" spans="1:105" ht="12" customHeight="1" x14ac:dyDescent="0.25">
      <c r="A112" s="202" t="s">
        <v>93</v>
      </c>
      <c r="B112" s="226">
        <v>0.66980909216961559</v>
      </c>
      <c r="C112" s="226">
        <v>0.68332322257913203</v>
      </c>
      <c r="D112" s="226">
        <v>0.65788031027378679</v>
      </c>
      <c r="E112" s="226">
        <v>0.55083268420860421</v>
      </c>
      <c r="F112" s="226">
        <v>0.35479076361024542</v>
      </c>
      <c r="G112" s="226">
        <v>0.43023403357954099</v>
      </c>
      <c r="H112" s="226">
        <v>0.26710274116063393</v>
      </c>
      <c r="I112" s="226">
        <v>0.36906726333327478</v>
      </c>
      <c r="J112" s="226">
        <v>0.45229422799584668</v>
      </c>
      <c r="K112" s="226">
        <v>0.35248391879400159</v>
      </c>
      <c r="L112" s="226">
        <v>0.48626362495670938</v>
      </c>
      <c r="M112" s="226">
        <v>0.43596121358364381</v>
      </c>
      <c r="N112" s="226">
        <v>0.45251822312708517</v>
      </c>
      <c r="O112" s="226">
        <v>0.4697647623558906</v>
      </c>
      <c r="P112" s="226">
        <v>0.51434972190820183</v>
      </c>
      <c r="Q112" s="226">
        <v>0.57944480402782006</v>
      </c>
      <c r="R112" s="226">
        <v>0.65103642161786124</v>
      </c>
      <c r="S112" s="226">
        <v>0.63090313988156888</v>
      </c>
      <c r="T112" s="226">
        <v>0.88301512858575193</v>
      </c>
      <c r="U112" s="226">
        <v>0.396619971645157</v>
      </c>
      <c r="V112" s="226">
        <v>0.30584259655397128</v>
      </c>
      <c r="W112" s="226">
        <v>0.35449952465360002</v>
      </c>
      <c r="DA112" s="174" t="s">
        <v>1092</v>
      </c>
    </row>
    <row r="113" spans="1:105" ht="12" customHeight="1" x14ac:dyDescent="0.25">
      <c r="A113" s="202" t="s">
        <v>94</v>
      </c>
      <c r="B113" s="226">
        <v>0.82124724666675419</v>
      </c>
      <c r="C113" s="226">
        <v>0.83781680733658814</v>
      </c>
      <c r="D113" s="226">
        <v>0.80662146836281245</v>
      </c>
      <c r="E113" s="226">
        <v>0.67537128200974073</v>
      </c>
      <c r="F113" s="226">
        <v>0.43500594596874398</v>
      </c>
      <c r="G113" s="226">
        <v>0.52750629937710158</v>
      </c>
      <c r="H113" s="226">
        <v>0.32749240540282998</v>
      </c>
      <c r="I113" s="226">
        <v>0.45251024118754901</v>
      </c>
      <c r="J113" s="226">
        <v>0.55455411663894405</v>
      </c>
      <c r="K113" s="226">
        <v>0.43217754310593559</v>
      </c>
      <c r="L113" s="226">
        <v>0.59620370612820428</v>
      </c>
      <c r="M113" s="226">
        <v>0.53452834620286072</v>
      </c>
      <c r="N113" s="226">
        <v>0.55482875516945485</v>
      </c>
      <c r="O113" s="226">
        <v>0.57597459063476408</v>
      </c>
      <c r="P113" s="226">
        <v>0.63063983137743829</v>
      </c>
      <c r="Q113" s="226">
        <v>0.71045235943542639</v>
      </c>
      <c r="R113" s="226">
        <v>0.79823023453084552</v>
      </c>
      <c r="S113" s="226">
        <v>0.77354498856211884</v>
      </c>
      <c r="T113" s="226">
        <v>1.082657359527905</v>
      </c>
      <c r="U113" s="226">
        <v>0.48629238314989681</v>
      </c>
      <c r="V113" s="226">
        <v>0.37499101351367642</v>
      </c>
      <c r="W113" s="226">
        <v>0.43464886035425548</v>
      </c>
      <c r="DA113" s="174" t="s">
        <v>1093</v>
      </c>
    </row>
    <row r="114" spans="1:105" ht="12" customHeight="1" x14ac:dyDescent="0.25">
      <c r="A114" s="202" t="s">
        <v>95</v>
      </c>
      <c r="B114" s="226">
        <v>1.5207278948356759</v>
      </c>
      <c r="C114" s="226">
        <v>1.551410241982726</v>
      </c>
      <c r="D114" s="226">
        <v>1.493644907171777</v>
      </c>
      <c r="E114" s="226">
        <v>1.2506050426247619</v>
      </c>
      <c r="F114" s="226">
        <v>0.80551341771801865</v>
      </c>
      <c r="G114" s="226">
        <v>0.97679906680991535</v>
      </c>
      <c r="H114" s="226">
        <v>0.60642740449272647</v>
      </c>
      <c r="I114" s="226">
        <v>0.837926640564995</v>
      </c>
      <c r="J114" s="226">
        <v>1.0268843126009339</v>
      </c>
      <c r="K114" s="226">
        <v>0.80027598021212298</v>
      </c>
      <c r="L114" s="226">
        <v>1.104008093291639</v>
      </c>
      <c r="M114" s="226">
        <v>0.98980199927649726</v>
      </c>
      <c r="N114" s="226">
        <v>1.027392868917</v>
      </c>
      <c r="O114" s="226">
        <v>1.066549239890807</v>
      </c>
      <c r="P114" s="226">
        <v>1.1677744882099961</v>
      </c>
      <c r="Q114" s="226">
        <v>1.315565714625381</v>
      </c>
      <c r="R114" s="226">
        <v>1.478106610499059</v>
      </c>
      <c r="S114" s="226">
        <v>1.4323962080741059</v>
      </c>
      <c r="T114" s="226">
        <v>2.0047887574243641</v>
      </c>
      <c r="U114" s="226">
        <v>0.90048203522592629</v>
      </c>
      <c r="V114" s="226">
        <v>0.69438198651806238</v>
      </c>
      <c r="W114" s="226">
        <v>0.80485219169016786</v>
      </c>
      <c r="DA114" s="174" t="s">
        <v>1094</v>
      </c>
    </row>
    <row r="115" spans="1:105" ht="12" customHeight="1" x14ac:dyDescent="0.25">
      <c r="A115" s="56" t="s">
        <v>96</v>
      </c>
      <c r="B115" s="262">
        <v>2.1609625675372102</v>
      </c>
      <c r="C115" s="262">
        <v>2.2010985162054482</v>
      </c>
      <c r="D115" s="262">
        <v>1.6747105971662659</v>
      </c>
      <c r="E115" s="262">
        <v>1.5367597963390709</v>
      </c>
      <c r="F115" s="262">
        <v>1.6327806846019679</v>
      </c>
      <c r="G115" s="262">
        <v>1.4308626832511451</v>
      </c>
      <c r="H115" s="262">
        <v>1.017502137141538</v>
      </c>
      <c r="I115" s="262">
        <v>1.1496072253459899</v>
      </c>
      <c r="J115" s="262">
        <v>1.5493786827436991</v>
      </c>
      <c r="K115" s="262">
        <v>1.2633966212809691</v>
      </c>
      <c r="L115" s="262">
        <v>1.512261352286443</v>
      </c>
      <c r="M115" s="262">
        <v>1.457556160624917</v>
      </c>
      <c r="N115" s="262">
        <v>1.648792147074384</v>
      </c>
      <c r="O115" s="262">
        <v>1.6342650878259251</v>
      </c>
      <c r="P115" s="262">
        <v>1.744926832386464</v>
      </c>
      <c r="Q115" s="262">
        <v>2.1410958445190289</v>
      </c>
      <c r="R115" s="262">
        <v>2.2960977353010872</v>
      </c>
      <c r="S115" s="262">
        <v>2.5269760582811709</v>
      </c>
      <c r="T115" s="262">
        <v>2.6948842611482919</v>
      </c>
      <c r="U115" s="262">
        <v>1.3538672444462141</v>
      </c>
      <c r="V115" s="262">
        <v>1.163641745910706</v>
      </c>
      <c r="W115" s="262">
        <v>1.0815072822984431</v>
      </c>
      <c r="DA115" s="68" t="s">
        <v>1095</v>
      </c>
    </row>
    <row r="116" spans="1:105" ht="12" customHeight="1" x14ac:dyDescent="0.25">
      <c r="A116" s="37" t="s">
        <v>160</v>
      </c>
      <c r="B116" s="228">
        <v>3.9057490980192268E-2</v>
      </c>
      <c r="C116" s="228">
        <v>0.19234509285550891</v>
      </c>
      <c r="D116" s="228">
        <v>2.062182765732954E-2</v>
      </c>
      <c r="E116" s="228">
        <v>1.5924782861533902E-2</v>
      </c>
      <c r="F116" s="228">
        <v>1.232489171646515E-2</v>
      </c>
      <c r="G116" s="228">
        <v>1.197929769573829E-2</v>
      </c>
      <c r="H116" s="228">
        <v>9.7426333755505946E-3</v>
      </c>
      <c r="I116" s="228">
        <v>2.3350521772731011E-5</v>
      </c>
      <c r="J116" s="228">
        <v>1.16160345901064E-2</v>
      </c>
      <c r="K116" s="228">
        <v>2.5800002361408151E-5</v>
      </c>
      <c r="L116" s="228">
        <v>9.7491410124339768E-3</v>
      </c>
      <c r="M116" s="228">
        <v>1.0414109888077819E-2</v>
      </c>
      <c r="N116" s="228">
        <v>1.024903461534764E-2</v>
      </c>
      <c r="O116" s="228">
        <v>1.7012731591759259E-2</v>
      </c>
      <c r="P116" s="228">
        <v>1.8293993996648501E-2</v>
      </c>
      <c r="Q116" s="228">
        <v>2.1259977288402149E-2</v>
      </c>
      <c r="R116" s="228">
        <v>7.0384248917744065E-5</v>
      </c>
      <c r="S116" s="228">
        <v>4.5016574126223157E-3</v>
      </c>
      <c r="T116" s="228">
        <v>1.0791362915294251E-2</v>
      </c>
      <c r="U116" s="228">
        <v>5.0808705503300371E-3</v>
      </c>
      <c r="V116" s="228">
        <v>3.7366770700455769E-3</v>
      </c>
      <c r="W116" s="228">
        <v>5.1276334476688008E-3</v>
      </c>
      <c r="DA116" s="69" t="s">
        <v>1096</v>
      </c>
    </row>
    <row r="117" spans="1:105" ht="12" customHeight="1" x14ac:dyDescent="0.25">
      <c r="A117" s="37" t="s">
        <v>162</v>
      </c>
      <c r="B117" s="228">
        <v>2.019820580102214</v>
      </c>
      <c r="C117" s="228">
        <v>1.9028795908476781</v>
      </c>
      <c r="D117" s="228">
        <v>1.4992392471098199</v>
      </c>
      <c r="E117" s="228">
        <v>1.411781317398493</v>
      </c>
      <c r="F117" s="228">
        <v>1.590781094008495</v>
      </c>
      <c r="G117" s="228">
        <v>1.3631382611241709</v>
      </c>
      <c r="H117" s="228">
        <v>0.97471564796820265</v>
      </c>
      <c r="I117" s="228">
        <v>1.097875747277314</v>
      </c>
      <c r="J117" s="228">
        <v>1.484346422959214</v>
      </c>
      <c r="K117" s="228">
        <v>1.228867065086134</v>
      </c>
      <c r="L117" s="228">
        <v>1.446674027573333</v>
      </c>
      <c r="M117" s="228">
        <v>1.4025590253524129</v>
      </c>
      <c r="N117" s="228">
        <v>1.5998350347870069</v>
      </c>
      <c r="O117" s="228">
        <v>1.573163792889386</v>
      </c>
      <c r="P117" s="228">
        <v>1.6764407630056419</v>
      </c>
      <c r="Q117" s="228">
        <v>2.0360956337375198</v>
      </c>
      <c r="R117" s="228">
        <v>2.2040793729445878</v>
      </c>
      <c r="S117" s="228">
        <v>2.4519671836241299</v>
      </c>
      <c r="T117" s="228">
        <v>2.5785696548256039</v>
      </c>
      <c r="U117" s="228">
        <v>1.30591536590226</v>
      </c>
      <c r="V117" s="228">
        <v>1.1269107455046601</v>
      </c>
      <c r="W117" s="228">
        <v>1.0190807494457119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0.1020844964548035</v>
      </c>
      <c r="C120" s="228">
        <v>0.1058738325022614</v>
      </c>
      <c r="D120" s="228">
        <v>0.15484952239911659</v>
      </c>
      <c r="E120" s="228">
        <v>0.10905369607904419</v>
      </c>
      <c r="F120" s="228">
        <v>2.9674698877007171E-2</v>
      </c>
      <c r="G120" s="228">
        <v>5.5745124431235478E-2</v>
      </c>
      <c r="H120" s="228">
        <v>3.3043855797784558E-2</v>
      </c>
      <c r="I120" s="228">
        <v>5.1708127546903092E-2</v>
      </c>
      <c r="J120" s="228">
        <v>5.3416225194378317E-2</v>
      </c>
      <c r="K120" s="228">
        <v>3.4503756192474012E-2</v>
      </c>
      <c r="L120" s="228">
        <v>5.5838183700676038E-2</v>
      </c>
      <c r="M120" s="228">
        <v>4.4583025384425282E-2</v>
      </c>
      <c r="N120" s="228">
        <v>3.8708077672030272E-2</v>
      </c>
      <c r="O120" s="228">
        <v>4.4088563344780077E-2</v>
      </c>
      <c r="P120" s="228">
        <v>5.0192075384173342E-2</v>
      </c>
      <c r="Q120" s="228">
        <v>8.3740233493106858E-2</v>
      </c>
      <c r="R120" s="228">
        <v>9.1947978107580958E-2</v>
      </c>
      <c r="S120" s="228">
        <v>7.0507217244418358E-2</v>
      </c>
      <c r="T120" s="228">
        <v>0.105523243407394</v>
      </c>
      <c r="U120" s="228">
        <v>4.2871007993623721E-2</v>
      </c>
      <c r="V120" s="228">
        <v>3.2994323336000372E-2</v>
      </c>
      <c r="W120" s="228">
        <v>5.7298899405061568E-2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14.747115509118908</v>
      </c>
      <c r="C121" s="263">
        <f t="shared" si="4"/>
        <v>15.100197290104271</v>
      </c>
      <c r="D121" s="263">
        <f t="shared" si="4"/>
        <v>11.728000714704709</v>
      </c>
      <c r="E121" s="263">
        <f t="shared" si="4"/>
        <v>10.621054356780704</v>
      </c>
      <c r="F121" s="263">
        <f t="shared" si="4"/>
        <v>10.820052153606271</v>
      </c>
      <c r="G121" s="263">
        <f t="shared" si="4"/>
        <v>9.4324214488697873</v>
      </c>
      <c r="H121" s="263">
        <f t="shared" si="4"/>
        <v>6.9658957395253749</v>
      </c>
      <c r="I121" s="263">
        <f t="shared" si="4"/>
        <v>7.5147578395286416</v>
      </c>
      <c r="J121" s="263">
        <f t="shared" si="4"/>
        <v>10.083319649415357</v>
      </c>
      <c r="K121" s="263">
        <f t="shared" si="4"/>
        <v>8.0100966952413799</v>
      </c>
      <c r="L121" s="263">
        <f t="shared" si="4"/>
        <v>9.5044532669698416</v>
      </c>
      <c r="M121" s="263">
        <f t="shared" si="4"/>
        <v>9.154058718126878</v>
      </c>
      <c r="N121" s="263">
        <f t="shared" si="4"/>
        <v>10.310677928068374</v>
      </c>
      <c r="O121" s="263">
        <f t="shared" si="4"/>
        <v>10.260127312274578</v>
      </c>
      <c r="P121" s="263">
        <f t="shared" si="4"/>
        <v>11.005434421263596</v>
      </c>
      <c r="Q121" s="263">
        <f t="shared" si="4"/>
        <v>13.634338245491302</v>
      </c>
      <c r="R121" s="263">
        <f t="shared" si="4"/>
        <v>14.740300679366754</v>
      </c>
      <c r="S121" s="263">
        <f t="shared" si="4"/>
        <v>16.000230862615847</v>
      </c>
      <c r="T121" s="263">
        <f t="shared" si="4"/>
        <v>17.26072076537751</v>
      </c>
      <c r="U121" s="263">
        <f t="shared" si="4"/>
        <v>8.657388089632148</v>
      </c>
      <c r="V121" s="263">
        <f t="shared" si="4"/>
        <v>7.5063622129663612</v>
      </c>
      <c r="W121" s="263">
        <f t="shared" si="4"/>
        <v>7.2293219761476157</v>
      </c>
      <c r="DA121" s="70"/>
    </row>
    <row r="122" spans="1:105" ht="12" customHeight="1" x14ac:dyDescent="0.25">
      <c r="A122" s="60" t="s">
        <v>1054</v>
      </c>
      <c r="B122" s="264">
        <v>14.73795070742108</v>
      </c>
      <c r="C122" s="264">
        <v>15.09084757851679</v>
      </c>
      <c r="D122" s="264">
        <v>11.718999131036989</v>
      </c>
      <c r="E122" s="264">
        <v>10.613517474438449</v>
      </c>
      <c r="F122" s="264">
        <v>10.815197655465351</v>
      </c>
      <c r="G122" s="264">
        <v>9.4265346825545659</v>
      </c>
      <c r="H122" s="264">
        <v>6.9622410509218593</v>
      </c>
      <c r="I122" s="264">
        <v>7.5097080002219618</v>
      </c>
      <c r="J122" s="264">
        <v>10.077131039918839</v>
      </c>
      <c r="K122" s="264">
        <v>8.0052737609826696</v>
      </c>
      <c r="L122" s="264">
        <v>9.497799864160454</v>
      </c>
      <c r="M122" s="264">
        <v>9.1480935884844961</v>
      </c>
      <c r="N122" s="264">
        <v>10.30448625371206</v>
      </c>
      <c r="O122" s="264">
        <v>10.253699658571531</v>
      </c>
      <c r="P122" s="264">
        <v>10.998396724612819</v>
      </c>
      <c r="Q122" s="264">
        <v>13.62455012233587</v>
      </c>
      <c r="R122" s="264">
        <v>14.72973984224188</v>
      </c>
      <c r="S122" s="264">
        <v>15.989982671047519</v>
      </c>
      <c r="T122" s="264">
        <v>17.248426251026761</v>
      </c>
      <c r="U122" s="264">
        <v>8.6517728101453564</v>
      </c>
      <c r="V122" s="264">
        <v>7.5017797647953266</v>
      </c>
      <c r="W122" s="264">
        <v>7.224010499863132</v>
      </c>
      <c r="DA122" s="72" t="s">
        <v>1101</v>
      </c>
    </row>
    <row r="123" spans="1:105" ht="12" customHeight="1" x14ac:dyDescent="0.25">
      <c r="A123" s="64" t="s">
        <v>30</v>
      </c>
      <c r="B123" s="231">
        <v>5.6950227567025613E-2</v>
      </c>
      <c r="C123" s="231">
        <v>0</v>
      </c>
      <c r="D123" s="231">
        <v>0</v>
      </c>
      <c r="E123" s="231">
        <v>0</v>
      </c>
      <c r="F123" s="231">
        <v>4.3821136450922261E-2</v>
      </c>
      <c r="G123" s="231">
        <v>7.2872758474208481E-3</v>
      </c>
      <c r="H123" s="231">
        <v>0</v>
      </c>
      <c r="I123" s="231">
        <v>8.1677140596809361E-2</v>
      </c>
      <c r="J123" s="231">
        <v>0</v>
      </c>
      <c r="K123" s="231">
        <v>0</v>
      </c>
      <c r="L123" s="231">
        <v>4.3546257946736749E-2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0.59917343623627484</v>
      </c>
      <c r="C125" s="231">
        <v>0.55062882444397787</v>
      </c>
      <c r="D125" s="231">
        <v>0.45856473055966213</v>
      </c>
      <c r="E125" s="231">
        <v>0.35287043145412461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1104</v>
      </c>
    </row>
    <row r="126" spans="1:105" ht="12" customHeight="1" x14ac:dyDescent="0.25">
      <c r="A126" s="64" t="s">
        <v>160</v>
      </c>
      <c r="B126" s="231">
        <v>0.14308353935071269</v>
      </c>
      <c r="C126" s="231">
        <v>0.68831512680873419</v>
      </c>
      <c r="D126" s="231">
        <v>7.5244748868956088E-2</v>
      </c>
      <c r="E126" s="231">
        <v>5.9267169981984079E-2</v>
      </c>
      <c r="F126" s="231">
        <v>4.4346852309561612E-2</v>
      </c>
      <c r="G126" s="231">
        <v>5.2671015951129947E-2</v>
      </c>
      <c r="H126" s="231">
        <v>3.2641270505307199E-2</v>
      </c>
      <c r="I126" s="231">
        <v>1.108614909437649E-4</v>
      </c>
      <c r="J126" s="231">
        <v>5.4273687087385232E-2</v>
      </c>
      <c r="K126" s="231">
        <v>1.3907418568930249E-4</v>
      </c>
      <c r="L126" s="231">
        <v>5.9651710713869162E-2</v>
      </c>
      <c r="M126" s="231">
        <v>6.2320539652247701E-2</v>
      </c>
      <c r="N126" s="231">
        <v>6.1151474926801938E-2</v>
      </c>
      <c r="O126" s="231">
        <v>0.1011923614514076</v>
      </c>
      <c r="P126" s="231">
        <v>0.1075549809537064</v>
      </c>
      <c r="Q126" s="231">
        <v>0.12489588194865971</v>
      </c>
      <c r="R126" s="231">
        <v>4.0424442782275688E-4</v>
      </c>
      <c r="S126" s="231">
        <v>2.6009020397598719E-2</v>
      </c>
      <c r="T126" s="231">
        <v>6.2332033966971657E-2</v>
      </c>
      <c r="U126" s="231">
        <v>2.934907377351776E-2</v>
      </c>
      <c r="V126" s="231">
        <v>2.091325624299609E-2</v>
      </c>
      <c r="W126" s="231">
        <v>2.744387304281521E-2</v>
      </c>
      <c r="DA126" s="73" t="s">
        <v>1105</v>
      </c>
    </row>
    <row r="127" spans="1:105" ht="12" customHeight="1" x14ac:dyDescent="0.25">
      <c r="A127" s="64" t="s">
        <v>70</v>
      </c>
      <c r="B127" s="231">
        <v>6.1801577324068013</v>
      </c>
      <c r="C127" s="231">
        <v>6.6418377741795416</v>
      </c>
      <c r="D127" s="231">
        <v>5.2678959189214538</v>
      </c>
      <c r="E127" s="231">
        <v>4.560451400087504</v>
      </c>
      <c r="F127" s="231">
        <v>4.7310150990068864</v>
      </c>
      <c r="G127" s="231">
        <v>3.0120866849493302</v>
      </c>
      <c r="H127" s="231">
        <v>3.4317324023012779</v>
      </c>
      <c r="I127" s="231">
        <v>1.9878051085006609</v>
      </c>
      <c r="J127" s="231">
        <v>2.7328133617015729</v>
      </c>
      <c r="K127" s="231">
        <v>1.101320901950033</v>
      </c>
      <c r="L127" s="231">
        <v>0.177641084004942</v>
      </c>
      <c r="M127" s="231">
        <v>0.3096064358167932</v>
      </c>
      <c r="N127" s="231">
        <v>0.1013384532963542</v>
      </c>
      <c r="O127" s="231">
        <v>0.20159015771294861</v>
      </c>
      <c r="P127" s="231">
        <v>0.21458936226203029</v>
      </c>
      <c r="Q127" s="231">
        <v>0</v>
      </c>
      <c r="R127" s="231">
        <v>0</v>
      </c>
      <c r="S127" s="231">
        <v>0</v>
      </c>
      <c r="T127" s="231">
        <v>1.5436234727194411E-2</v>
      </c>
      <c r="U127" s="231">
        <v>0</v>
      </c>
      <c r="V127" s="231">
        <v>5.6329579885067279E-3</v>
      </c>
      <c r="W127" s="231">
        <v>6.8137833735546034E-3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6.3614319638448699E-2</v>
      </c>
      <c r="H128" s="231">
        <v>4.0110096309137568E-2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0.1839054084972514</v>
      </c>
      <c r="Q128" s="231">
        <v>0.64821549155664293</v>
      </c>
      <c r="R128" s="231">
        <v>0.93413581029824477</v>
      </c>
      <c r="S128" s="231">
        <v>0.58327595144041156</v>
      </c>
      <c r="T128" s="231">
        <v>0.77674853726946269</v>
      </c>
      <c r="U128" s="231">
        <v>0.20022560455866559</v>
      </c>
      <c r="V128" s="231">
        <v>0.14939046753664201</v>
      </c>
      <c r="W128" s="231">
        <v>0.22489110252353431</v>
      </c>
      <c r="DA128" s="73" t="s">
        <v>1107</v>
      </c>
    </row>
    <row r="129" spans="1:105" ht="12" customHeight="1" x14ac:dyDescent="0.25">
      <c r="A129" s="64" t="s">
        <v>162</v>
      </c>
      <c r="B129" s="231">
        <v>7.3994276181488514</v>
      </c>
      <c r="C129" s="231">
        <v>6.8095358578239873</v>
      </c>
      <c r="D129" s="231">
        <v>5.4704113775854193</v>
      </c>
      <c r="E129" s="231">
        <v>5.2542181606604608</v>
      </c>
      <c r="F129" s="231">
        <v>5.7238745666700774</v>
      </c>
      <c r="G129" s="231">
        <v>5.9934963567028872</v>
      </c>
      <c r="H129" s="231">
        <v>3.265642450523583</v>
      </c>
      <c r="I129" s="231">
        <v>5.212394969105139</v>
      </c>
      <c r="J129" s="231">
        <v>6.9353231228825107</v>
      </c>
      <c r="K129" s="231">
        <v>6.6241732850728816</v>
      </c>
      <c r="L129" s="231">
        <v>8.8517111897356333</v>
      </c>
      <c r="M129" s="231">
        <v>8.393250723632061</v>
      </c>
      <c r="N129" s="231">
        <v>9.5455109372248472</v>
      </c>
      <c r="O129" s="231">
        <v>9.3572368607426082</v>
      </c>
      <c r="P129" s="231">
        <v>9.8562158907520185</v>
      </c>
      <c r="Q129" s="231">
        <v>11.9614408076621</v>
      </c>
      <c r="R129" s="231">
        <v>12.658894833603959</v>
      </c>
      <c r="S129" s="231">
        <v>14.16661879118281</v>
      </c>
      <c r="T129" s="231">
        <v>14.89408637003563</v>
      </c>
      <c r="U129" s="231">
        <v>7.5434723313992436</v>
      </c>
      <c r="V129" s="231">
        <v>6.3070403842623914</v>
      </c>
      <c r="W129" s="231">
        <v>5.4542749581446994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2.589851764937927E-3</v>
      </c>
      <c r="I131" s="231">
        <v>1.414630687736531E-3</v>
      </c>
      <c r="J131" s="231">
        <v>2.1068324867061462E-3</v>
      </c>
      <c r="K131" s="231">
        <v>3.528907098989544E-3</v>
      </c>
      <c r="L131" s="231">
        <v>2.278609462077062E-3</v>
      </c>
      <c r="M131" s="231">
        <v>2.390215045100225E-3</v>
      </c>
      <c r="N131" s="231">
        <v>3.9395357297682789E-3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6.1416918116867036E-4</v>
      </c>
      <c r="U131" s="231">
        <v>5.7388851751895146E-4</v>
      </c>
      <c r="V131" s="231">
        <v>4.5672687569208668E-4</v>
      </c>
      <c r="W131" s="231">
        <v>5.7297096184339943E-4</v>
      </c>
      <c r="DA131" s="73" t="s">
        <v>1110</v>
      </c>
    </row>
    <row r="132" spans="1:105" ht="12" customHeight="1" x14ac:dyDescent="0.25">
      <c r="A132" s="64" t="s">
        <v>79</v>
      </c>
      <c r="B132" s="231">
        <v>0.35915815371141618</v>
      </c>
      <c r="C132" s="231">
        <v>0.4005299952605525</v>
      </c>
      <c r="D132" s="231">
        <v>0.4468823551015022</v>
      </c>
      <c r="E132" s="231">
        <v>0.38671031225437108</v>
      </c>
      <c r="F132" s="231">
        <v>0.27214000102790292</v>
      </c>
      <c r="G132" s="231">
        <v>0.29737902946534822</v>
      </c>
      <c r="H132" s="231">
        <v>0.18952497951761579</v>
      </c>
      <c r="I132" s="231">
        <v>0.22630528984067169</v>
      </c>
      <c r="J132" s="231">
        <v>0.35261403576066042</v>
      </c>
      <c r="K132" s="231">
        <v>0.27611159267507568</v>
      </c>
      <c r="L132" s="231">
        <v>0.36297101229719653</v>
      </c>
      <c r="M132" s="231">
        <v>0.38052567433829421</v>
      </c>
      <c r="N132" s="231">
        <v>0.5925458525342836</v>
      </c>
      <c r="O132" s="231">
        <v>0.59368027866456874</v>
      </c>
      <c r="P132" s="231">
        <v>0.63613108214780967</v>
      </c>
      <c r="Q132" s="231">
        <v>0.88999794116846753</v>
      </c>
      <c r="R132" s="231">
        <v>1.1363049539118459</v>
      </c>
      <c r="S132" s="231">
        <v>1.2140789080266969</v>
      </c>
      <c r="T132" s="231">
        <v>1.499208905846338</v>
      </c>
      <c r="U132" s="231">
        <v>0.87815191189640962</v>
      </c>
      <c r="V132" s="231">
        <v>1.018345971889101</v>
      </c>
      <c r="W132" s="231">
        <v>1.510013811816685</v>
      </c>
      <c r="DA132" s="73" t="s">
        <v>1111</v>
      </c>
    </row>
    <row r="133" spans="1:105" ht="12" customHeight="1" x14ac:dyDescent="0.25">
      <c r="A133" s="60" t="s">
        <v>1066</v>
      </c>
      <c r="B133" s="264">
        <v>9.1648016978277593E-3</v>
      </c>
      <c r="C133" s="264">
        <v>9.3497115874809703E-3</v>
      </c>
      <c r="D133" s="264">
        <v>9.0015836677204177E-3</v>
      </c>
      <c r="E133" s="264">
        <v>7.5368823422535206E-3</v>
      </c>
      <c r="F133" s="264">
        <v>4.8544981409201094E-3</v>
      </c>
      <c r="G133" s="264">
        <v>5.8867663152213142E-3</v>
      </c>
      <c r="H133" s="264">
        <v>3.6546886035156022E-3</v>
      </c>
      <c r="I133" s="264">
        <v>5.0498393066795077E-3</v>
      </c>
      <c r="J133" s="264">
        <v>6.1886094965165764E-3</v>
      </c>
      <c r="K133" s="264">
        <v>4.8229342587099476E-3</v>
      </c>
      <c r="L133" s="264">
        <v>6.653402809388277E-3</v>
      </c>
      <c r="M133" s="264">
        <v>5.9651296423827134E-3</v>
      </c>
      <c r="N133" s="264">
        <v>6.191674356314807E-3</v>
      </c>
      <c r="O133" s="264">
        <v>6.4276537030475102E-3</v>
      </c>
      <c r="P133" s="264">
        <v>7.0376966507761582E-3</v>
      </c>
      <c r="Q133" s="264">
        <v>9.7881231554317587E-3</v>
      </c>
      <c r="R133" s="264">
        <v>1.0560837124873899E-2</v>
      </c>
      <c r="S133" s="264">
        <v>1.024819156832754E-2</v>
      </c>
      <c r="T133" s="264">
        <v>1.2294514350750071E-2</v>
      </c>
      <c r="U133" s="264">
        <v>5.6152794867916954E-3</v>
      </c>
      <c r="V133" s="264">
        <v>4.5824481710344048E-3</v>
      </c>
      <c r="W133" s="264">
        <v>5.311476284484095E-3</v>
      </c>
      <c r="DA133" s="72" t="s">
        <v>1112</v>
      </c>
    </row>
    <row r="134" spans="1:105" ht="12" customHeight="1" x14ac:dyDescent="0.25">
      <c r="A134" s="57" t="s">
        <v>1012</v>
      </c>
      <c r="B134" s="263">
        <v>8.7516132200512935</v>
      </c>
      <c r="C134" s="263">
        <v>8.9571019169642483</v>
      </c>
      <c r="D134" s="263">
        <v>6.9282359744562081</v>
      </c>
      <c r="E134" s="263">
        <v>6.279910013226222</v>
      </c>
      <c r="F134" s="263">
        <v>6.433552246674191</v>
      </c>
      <c r="G134" s="263">
        <v>5.5797368542333059</v>
      </c>
      <c r="H134" s="263">
        <v>4.1298386482605913</v>
      </c>
      <c r="I134" s="263">
        <v>4.4505860307849918</v>
      </c>
      <c r="J134" s="263">
        <v>5.9693584971233813</v>
      </c>
      <c r="K134" s="263">
        <v>4.7432817522208293</v>
      </c>
      <c r="L134" s="263">
        <v>5.6181264112732912</v>
      </c>
      <c r="M134" s="263">
        <v>5.4092365133486933</v>
      </c>
      <c r="N134" s="263">
        <v>6.0736449131015346</v>
      </c>
      <c r="O134" s="263">
        <v>6.0416958536554421</v>
      </c>
      <c r="P134" s="263">
        <v>6.4547899836411773</v>
      </c>
      <c r="Q134" s="263">
        <v>7.9177484782044951</v>
      </c>
      <c r="R134" s="263">
        <v>8.4978188298375166</v>
      </c>
      <c r="S134" s="263">
        <v>9.2998547085500238</v>
      </c>
      <c r="T134" s="263">
        <v>9.9719404018541997</v>
      </c>
      <c r="U134" s="263">
        <v>5.0150600595209518</v>
      </c>
      <c r="V134" s="263">
        <v>4.3141839010175742</v>
      </c>
      <c r="W134" s="263">
        <v>4.0506439200872002</v>
      </c>
      <c r="DA134" s="70" t="s">
        <v>1113</v>
      </c>
    </row>
    <row r="135" spans="1:105" ht="12" customHeight="1" x14ac:dyDescent="0.25">
      <c r="A135" s="60" t="s">
        <v>1014</v>
      </c>
      <c r="B135" s="264">
        <v>8.7289102469761861</v>
      </c>
      <c r="C135" s="264">
        <v>8.9340603222697261</v>
      </c>
      <c r="D135" s="264">
        <v>6.8936814717182457</v>
      </c>
      <c r="E135" s="264">
        <v>6.2550858699423326</v>
      </c>
      <c r="F135" s="264">
        <v>6.4270433009180206</v>
      </c>
      <c r="G135" s="264">
        <v>5.5646917708763191</v>
      </c>
      <c r="H135" s="264">
        <v>4.1230562300401097</v>
      </c>
      <c r="I135" s="264">
        <v>4.4356323359319187</v>
      </c>
      <c r="J135" s="264">
        <v>5.954074219111483</v>
      </c>
      <c r="K135" s="264">
        <v>4.7318899168318804</v>
      </c>
      <c r="L135" s="264">
        <v>5.5971869465031867</v>
      </c>
      <c r="M135" s="264">
        <v>5.3928217763667323</v>
      </c>
      <c r="N135" s="264">
        <v>6.0592299608187279</v>
      </c>
      <c r="O135" s="264">
        <v>6.0253388742263967</v>
      </c>
      <c r="P135" s="264">
        <v>6.4361303050066851</v>
      </c>
      <c r="Q135" s="264">
        <v>7.8856516299397867</v>
      </c>
      <c r="R135" s="264">
        <v>8.4625167229892408</v>
      </c>
      <c r="S135" s="264">
        <v>9.2732380383928632</v>
      </c>
      <c r="T135" s="264">
        <v>9.9315086318249648</v>
      </c>
      <c r="U135" s="264">
        <v>4.9987137200052816</v>
      </c>
      <c r="V135" s="264">
        <v>4.3016421007904206</v>
      </c>
      <c r="W135" s="264">
        <v>4.028136658593624</v>
      </c>
      <c r="DA135" s="72" t="s">
        <v>1114</v>
      </c>
    </row>
    <row r="136" spans="1:105" ht="12" customHeight="1" x14ac:dyDescent="0.25">
      <c r="A136" s="59" t="s">
        <v>30</v>
      </c>
      <c r="B136" s="232">
        <v>3.457268217206335E-2</v>
      </c>
      <c r="C136" s="232">
        <v>0</v>
      </c>
      <c r="D136" s="232">
        <v>0</v>
      </c>
      <c r="E136" s="232">
        <v>0</v>
      </c>
      <c r="F136" s="232">
        <v>2.6713345473073011E-2</v>
      </c>
      <c r="G136" s="232">
        <v>4.4731409243724419E-3</v>
      </c>
      <c r="H136" s="232">
        <v>0</v>
      </c>
      <c r="I136" s="232">
        <v>4.9751491209926772E-2</v>
      </c>
      <c r="J136" s="232">
        <v>0</v>
      </c>
      <c r="K136" s="232">
        <v>0</v>
      </c>
      <c r="L136" s="232">
        <v>2.6688771490892001E-2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0.36373924498475368</v>
      </c>
      <c r="C137" s="297">
        <v>0.33487030521177802</v>
      </c>
      <c r="D137" s="297">
        <v>0.28044414811168061</v>
      </c>
      <c r="E137" s="297">
        <v>0.21582834355876951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1116</v>
      </c>
    </row>
    <row r="138" spans="1:105" ht="12" customHeight="1" x14ac:dyDescent="0.25">
      <c r="A138" s="59" t="s">
        <v>160</v>
      </c>
      <c r="B138" s="297">
        <v>8.6861491891391737E-2</v>
      </c>
      <c r="C138" s="297">
        <v>0.41860557668603438</v>
      </c>
      <c r="D138" s="297">
        <v>4.6017384439220932E-2</v>
      </c>
      <c r="E138" s="297">
        <v>3.6249948945610733E-2</v>
      </c>
      <c r="F138" s="297">
        <v>2.7033821628871361E-2</v>
      </c>
      <c r="G138" s="297">
        <v>3.2330994724545738E-2</v>
      </c>
      <c r="H138" s="297">
        <v>1.9997246848605928E-2</v>
      </c>
      <c r="I138" s="297">
        <v>6.7528373935553238E-5</v>
      </c>
      <c r="J138" s="297">
        <v>3.3237598019130739E-2</v>
      </c>
      <c r="K138" s="297">
        <v>8.5181850432784344E-5</v>
      </c>
      <c r="L138" s="297">
        <v>3.6559533501834503E-2</v>
      </c>
      <c r="M138" s="297">
        <v>3.8343040482343473E-2</v>
      </c>
      <c r="N138" s="297">
        <v>3.8167574782929772E-2</v>
      </c>
      <c r="O138" s="297">
        <v>6.3117706626568543E-2</v>
      </c>
      <c r="P138" s="297">
        <v>6.8010745980516055E-2</v>
      </c>
      <c r="Q138" s="297">
        <v>8.1487504473362005E-2</v>
      </c>
      <c r="R138" s="297">
        <v>2.7023022440174208E-4</v>
      </c>
      <c r="S138" s="297">
        <v>1.6993881647171229E-2</v>
      </c>
      <c r="T138" s="297">
        <v>4.1347658544640113E-2</v>
      </c>
      <c r="U138" s="297">
        <v>1.9372913989615419E-2</v>
      </c>
      <c r="V138" s="297">
        <v>1.420385465967776E-2</v>
      </c>
      <c r="W138" s="297">
        <v>2.0141571312570949E-2</v>
      </c>
      <c r="DA138" s="122" t="s">
        <v>1117</v>
      </c>
    </row>
    <row r="139" spans="1:105" ht="12" customHeight="1" x14ac:dyDescent="0.25">
      <c r="A139" s="59" t="s">
        <v>70</v>
      </c>
      <c r="B139" s="297">
        <v>3.7517783191341061</v>
      </c>
      <c r="C139" s="297">
        <v>4.0392986052856177</v>
      </c>
      <c r="D139" s="297">
        <v>3.2216838428020211</v>
      </c>
      <c r="E139" s="297">
        <v>2.7893373426192531</v>
      </c>
      <c r="F139" s="297">
        <v>2.8840247198891591</v>
      </c>
      <c r="G139" s="297">
        <v>1.848906024735262</v>
      </c>
      <c r="H139" s="297">
        <v>2.10240590837358</v>
      </c>
      <c r="I139" s="297">
        <v>1.2108194246271331</v>
      </c>
      <c r="J139" s="297">
        <v>1.673594643225524</v>
      </c>
      <c r="K139" s="297">
        <v>0.67455043424081607</v>
      </c>
      <c r="L139" s="297">
        <v>0.10887324243109919</v>
      </c>
      <c r="M139" s="297">
        <v>0.1904869914214426</v>
      </c>
      <c r="N139" s="297">
        <v>6.3250199593792744E-2</v>
      </c>
      <c r="O139" s="297">
        <v>0.1257398112943493</v>
      </c>
      <c r="P139" s="297">
        <v>0.1356922987435194</v>
      </c>
      <c r="Q139" s="297">
        <v>0</v>
      </c>
      <c r="R139" s="297">
        <v>0</v>
      </c>
      <c r="S139" s="297">
        <v>0</v>
      </c>
      <c r="T139" s="297">
        <v>1.023955295688163E-2</v>
      </c>
      <c r="U139" s="297">
        <v>0</v>
      </c>
      <c r="V139" s="297">
        <v>3.825789520444281E-3</v>
      </c>
      <c r="W139" s="297">
        <v>5.0007629576463786E-3</v>
      </c>
      <c r="DA139" s="122" t="s">
        <v>1118</v>
      </c>
    </row>
    <row r="140" spans="1:105" ht="12" customHeight="1" x14ac:dyDescent="0.25">
      <c r="A140" s="59" t="s">
        <v>162</v>
      </c>
      <c r="B140" s="297">
        <v>4.4919585087938714</v>
      </c>
      <c r="C140" s="297">
        <v>4.1412858350862969</v>
      </c>
      <c r="D140" s="297">
        <v>3.3455360963653229</v>
      </c>
      <c r="E140" s="297">
        <v>3.2136702348186992</v>
      </c>
      <c r="F140" s="297">
        <v>3.4892714139269181</v>
      </c>
      <c r="G140" s="297">
        <v>3.6789816104921389</v>
      </c>
      <c r="H140" s="297">
        <v>2.0006530748179241</v>
      </c>
      <c r="I140" s="297">
        <v>3.1749938917209239</v>
      </c>
      <c r="J140" s="297">
        <v>4.2472419778668273</v>
      </c>
      <c r="K140" s="297">
        <v>4.0572543007406319</v>
      </c>
      <c r="L140" s="297">
        <v>5.4250653990793607</v>
      </c>
      <c r="M140" s="297">
        <v>5.1639917444629466</v>
      </c>
      <c r="N140" s="297">
        <v>5.9578121864420046</v>
      </c>
      <c r="O140" s="297">
        <v>5.8364813563054776</v>
      </c>
      <c r="P140" s="297">
        <v>6.23242726028265</v>
      </c>
      <c r="Q140" s="297">
        <v>7.8041641254664249</v>
      </c>
      <c r="R140" s="297">
        <v>8.4622464927648391</v>
      </c>
      <c r="S140" s="297">
        <v>9.2562441567456926</v>
      </c>
      <c r="T140" s="297">
        <v>9.8799214203234431</v>
      </c>
      <c r="U140" s="297">
        <v>4.9793408060156672</v>
      </c>
      <c r="V140" s="297">
        <v>4.2836124566102987</v>
      </c>
      <c r="W140" s="297">
        <v>4.0029943243234074</v>
      </c>
      <c r="DA140" s="122" t="s">
        <v>1119</v>
      </c>
    </row>
    <row r="141" spans="1:105" ht="12" customHeight="1" x14ac:dyDescent="0.25">
      <c r="A141" s="60" t="s">
        <v>1021</v>
      </c>
      <c r="B141" s="264">
        <v>2.2702973075107841E-2</v>
      </c>
      <c r="C141" s="264">
        <v>2.3041594694522719E-2</v>
      </c>
      <c r="D141" s="264">
        <v>3.4554502737962768E-2</v>
      </c>
      <c r="E141" s="264">
        <v>2.4824143283889811E-2</v>
      </c>
      <c r="F141" s="264">
        <v>6.5089457561706057E-3</v>
      </c>
      <c r="G141" s="264">
        <v>1.5045083356986771E-2</v>
      </c>
      <c r="H141" s="264">
        <v>6.7824182204813009E-3</v>
      </c>
      <c r="I141" s="264">
        <v>1.495369485307293E-2</v>
      </c>
      <c r="J141" s="264">
        <v>1.5284278011898109E-2</v>
      </c>
      <c r="K141" s="264">
        <v>1.139183538894903E-2</v>
      </c>
      <c r="L141" s="264">
        <v>2.0939464770104822E-2</v>
      </c>
      <c r="M141" s="264">
        <v>1.641473698196098E-2</v>
      </c>
      <c r="N141" s="264">
        <v>1.441495228280637E-2</v>
      </c>
      <c r="O141" s="264">
        <v>1.6356979429045061E-2</v>
      </c>
      <c r="P141" s="264">
        <v>1.8659678634492291E-2</v>
      </c>
      <c r="Q141" s="264">
        <v>3.2096848264708468E-2</v>
      </c>
      <c r="R141" s="264">
        <v>3.5302106848275339E-2</v>
      </c>
      <c r="S141" s="264">
        <v>2.6616670157160269E-2</v>
      </c>
      <c r="T141" s="264">
        <v>4.0431770029234558E-2</v>
      </c>
      <c r="U141" s="264">
        <v>1.6346339515668998E-2</v>
      </c>
      <c r="V141" s="264">
        <v>1.2541800227153359E-2</v>
      </c>
      <c r="W141" s="264">
        <v>2.2507261493575861E-2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6.1371514591700009</v>
      </c>
      <c r="C142" s="263">
        <f t="shared" si="5"/>
        <v>6.2049430408336512</v>
      </c>
      <c r="D142" s="263">
        <f t="shared" si="5"/>
        <v>4.7922724945124848</v>
      </c>
      <c r="E142" s="263">
        <f t="shared" si="5"/>
        <v>4.3830897295446256</v>
      </c>
      <c r="F142" s="263">
        <f t="shared" si="5"/>
        <v>4.6073166238748202</v>
      </c>
      <c r="G142" s="263">
        <f t="shared" si="5"/>
        <v>4.0314638303512602</v>
      </c>
      <c r="H142" s="263">
        <f t="shared" si="5"/>
        <v>2.8952187084902024</v>
      </c>
      <c r="I142" s="263">
        <f t="shared" si="5"/>
        <v>3.2345674623964578</v>
      </c>
      <c r="J142" s="263">
        <f t="shared" si="5"/>
        <v>4.351299683990713</v>
      </c>
      <c r="K142" s="263">
        <f t="shared" si="5"/>
        <v>3.5268658834422326</v>
      </c>
      <c r="L142" s="263">
        <f t="shared" si="5"/>
        <v>4.2098810855216264</v>
      </c>
      <c r="M142" s="263">
        <f t="shared" si="5"/>
        <v>4.056692180383763</v>
      </c>
      <c r="N142" s="263">
        <f t="shared" si="5"/>
        <v>4.5844001177072222</v>
      </c>
      <c r="O142" s="263">
        <f t="shared" si="5"/>
        <v>4.5468873034123041</v>
      </c>
      <c r="P142" s="263">
        <f t="shared" si="5"/>
        <v>4.8603444051658498</v>
      </c>
      <c r="Q142" s="263">
        <f t="shared" si="5"/>
        <v>5.9785160640327604</v>
      </c>
      <c r="R142" s="263">
        <f t="shared" si="5"/>
        <v>6.4300728725804746</v>
      </c>
      <c r="S142" s="263">
        <f t="shared" si="5"/>
        <v>7.050780608003957</v>
      </c>
      <c r="T142" s="263">
        <f t="shared" si="5"/>
        <v>7.5397823285944057</v>
      </c>
      <c r="U142" s="263">
        <f t="shared" si="5"/>
        <v>3.7865005965606753</v>
      </c>
      <c r="V142" s="263">
        <f t="shared" si="5"/>
        <v>3.2620103773948093</v>
      </c>
      <c r="W142" s="263">
        <f t="shared" si="5"/>
        <v>3.0595834285560231</v>
      </c>
      <c r="DA142" s="70"/>
    </row>
    <row r="143" spans="1:105" ht="12" customHeight="1" x14ac:dyDescent="0.25">
      <c r="A143" s="60" t="s">
        <v>1024</v>
      </c>
      <c r="B143" s="264">
        <v>4.264132774393552</v>
      </c>
      <c r="C143" s="264">
        <v>4.2701643321357619</v>
      </c>
      <c r="D143" s="264">
        <v>3.1490449356655619</v>
      </c>
      <c r="E143" s="264">
        <v>2.9607370299561202</v>
      </c>
      <c r="F143" s="264">
        <v>3.328887819737103</v>
      </c>
      <c r="G143" s="264">
        <v>2.8545717929698351</v>
      </c>
      <c r="H143" s="264">
        <v>2.0429521280080092</v>
      </c>
      <c r="I143" s="264">
        <v>2.2824868309022039</v>
      </c>
      <c r="J143" s="264">
        <v>3.1061945384742811</v>
      </c>
      <c r="K143" s="264">
        <v>2.5548193540988922</v>
      </c>
      <c r="L143" s="264">
        <v>3.024954972606269</v>
      </c>
      <c r="M143" s="264">
        <v>2.9345709068810022</v>
      </c>
      <c r="N143" s="264">
        <v>3.3445837564021712</v>
      </c>
      <c r="O143" s="264">
        <v>3.301187855082266</v>
      </c>
      <c r="P143" s="264">
        <v>3.5180796266382708</v>
      </c>
      <c r="Q143" s="264">
        <v>4.2705908631994998</v>
      </c>
      <c r="R143" s="264">
        <v>4.5823308055117407</v>
      </c>
      <c r="S143" s="264">
        <v>5.1056523496494153</v>
      </c>
      <c r="T143" s="264">
        <v>5.3797804579939434</v>
      </c>
      <c r="U143" s="264">
        <v>2.7240529138358429</v>
      </c>
      <c r="V143" s="264">
        <v>2.349531832897132</v>
      </c>
      <c r="W143" s="264">
        <v>2.1275134062800158</v>
      </c>
      <c r="DA143" s="72" t="s">
        <v>1121</v>
      </c>
    </row>
    <row r="144" spans="1:105" ht="12" customHeight="1" x14ac:dyDescent="0.25">
      <c r="A144" s="60" t="s">
        <v>1026</v>
      </c>
      <c r="B144" s="264">
        <v>1.65750357844539</v>
      </c>
      <c r="C144" s="264">
        <v>1.6971921239070591</v>
      </c>
      <c r="D144" s="264">
        <v>1.3179771992120599</v>
      </c>
      <c r="E144" s="264">
        <v>1.1936492082929979</v>
      </c>
      <c r="F144" s="264">
        <v>1.2163311691971881</v>
      </c>
      <c r="G144" s="264">
        <v>1.060155192458764</v>
      </c>
      <c r="H144" s="264">
        <v>0.7830084171805245</v>
      </c>
      <c r="I144" s="264">
        <v>0.84457928585554198</v>
      </c>
      <c r="J144" s="264">
        <v>1.1333245096767821</v>
      </c>
      <c r="K144" s="264">
        <v>0.90031308753003625</v>
      </c>
      <c r="L144" s="264">
        <v>1.06817003087662</v>
      </c>
      <c r="M144" s="264">
        <v>1.028840315718472</v>
      </c>
      <c r="N144" s="264">
        <v>1.1588940130576511</v>
      </c>
      <c r="O144" s="264">
        <v>1.1531822988001119</v>
      </c>
      <c r="P144" s="264">
        <v>1.2369346519138791</v>
      </c>
      <c r="Q144" s="264">
        <v>1.5322849852597931</v>
      </c>
      <c r="R144" s="264">
        <v>1.656580143519677</v>
      </c>
      <c r="S144" s="264">
        <v>1.798313349168388</v>
      </c>
      <c r="T144" s="264">
        <v>1.939844202303683</v>
      </c>
      <c r="U144" s="264">
        <v>0.97302160099447066</v>
      </c>
      <c r="V144" s="264">
        <v>0.84368763688403359</v>
      </c>
      <c r="W144" s="264">
        <v>0.8124483174055509</v>
      </c>
      <c r="DA144" s="72" t="s">
        <v>1122</v>
      </c>
    </row>
    <row r="145" spans="1:105" ht="12" customHeight="1" x14ac:dyDescent="0.25">
      <c r="A145" s="64" t="s">
        <v>30</v>
      </c>
      <c r="B145" s="231">
        <v>6.4049071583672009E-3</v>
      </c>
      <c r="C145" s="231">
        <v>0</v>
      </c>
      <c r="D145" s="231">
        <v>0</v>
      </c>
      <c r="E145" s="231">
        <v>0</v>
      </c>
      <c r="F145" s="231">
        <v>4.9283439686342344E-3</v>
      </c>
      <c r="G145" s="231">
        <v>8.1956345451316131E-4</v>
      </c>
      <c r="H145" s="231">
        <v>0</v>
      </c>
      <c r="I145" s="231">
        <v>9.1858193519557645E-3</v>
      </c>
      <c r="J145" s="231">
        <v>0</v>
      </c>
      <c r="K145" s="231">
        <v>0</v>
      </c>
      <c r="L145" s="231">
        <v>4.8974297585537398E-3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6.7386038560365735E-2</v>
      </c>
      <c r="C147" s="231">
        <v>6.1926468952804292E-2</v>
      </c>
      <c r="D147" s="231">
        <v>5.1572480933103029E-2</v>
      </c>
      <c r="E147" s="231">
        <v>3.9685571927464143E-2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1125</v>
      </c>
    </row>
    <row r="148" spans="1:105" ht="12" customHeight="1" x14ac:dyDescent="0.25">
      <c r="A148" s="64" t="s">
        <v>160</v>
      </c>
      <c r="B148" s="231">
        <v>1.6091889788382781E-2</v>
      </c>
      <c r="C148" s="231">
        <v>7.7411358501090197E-2</v>
      </c>
      <c r="D148" s="231">
        <v>8.4624004371733497E-3</v>
      </c>
      <c r="E148" s="231">
        <v>6.6654820795407277E-3</v>
      </c>
      <c r="F148" s="231">
        <v>4.9874686009687306E-3</v>
      </c>
      <c r="G148" s="231">
        <v>5.9236456378831698E-3</v>
      </c>
      <c r="H148" s="231">
        <v>3.6710003813696999E-3</v>
      </c>
      <c r="I148" s="231">
        <v>1.2468037218943561E-5</v>
      </c>
      <c r="J148" s="231">
        <v>6.1038900420170962E-3</v>
      </c>
      <c r="K148" s="231">
        <v>1.5640977841873529E-5</v>
      </c>
      <c r="L148" s="231">
        <v>6.7087294517033016E-3</v>
      </c>
      <c r="M148" s="231">
        <v>7.0088792895904367E-3</v>
      </c>
      <c r="N148" s="231">
        <v>6.8774004290399742E-3</v>
      </c>
      <c r="O148" s="231">
        <v>1.1380598601988199E-2</v>
      </c>
      <c r="P148" s="231">
        <v>1.2096170583650241E-2</v>
      </c>
      <c r="Q148" s="231">
        <v>1.404641495772928E-2</v>
      </c>
      <c r="R148" s="231">
        <v>4.5463348262214052E-5</v>
      </c>
      <c r="S148" s="231">
        <v>2.9251043945459501E-3</v>
      </c>
      <c r="T148" s="231">
        <v>7.0101719976585373E-3</v>
      </c>
      <c r="U148" s="231">
        <v>3.3007434866211311E-3</v>
      </c>
      <c r="V148" s="231">
        <v>2.352009295448175E-3</v>
      </c>
      <c r="W148" s="231">
        <v>3.0864750926302251E-3</v>
      </c>
      <c r="DA148" s="73" t="s">
        <v>1126</v>
      </c>
    </row>
    <row r="149" spans="1:105" ht="12" customHeight="1" x14ac:dyDescent="0.25">
      <c r="A149" s="64" t="s">
        <v>70</v>
      </c>
      <c r="B149" s="231">
        <v>0.69505141930371539</v>
      </c>
      <c r="C149" s="231">
        <v>0.74697426370227948</v>
      </c>
      <c r="D149" s="231">
        <v>0.59245389741285592</v>
      </c>
      <c r="E149" s="231">
        <v>0.51289115189977663</v>
      </c>
      <c r="F149" s="231">
        <v>0.53207359774480179</v>
      </c>
      <c r="G149" s="231">
        <v>0.33875431924041532</v>
      </c>
      <c r="H149" s="231">
        <v>0.38594977347951093</v>
      </c>
      <c r="I149" s="231">
        <v>0.22355849507169459</v>
      </c>
      <c r="J149" s="231">
        <v>0.30734584584835772</v>
      </c>
      <c r="K149" s="231">
        <v>0.1238600516610297</v>
      </c>
      <c r="L149" s="231">
        <v>1.9978403935687481E-2</v>
      </c>
      <c r="M149" s="231">
        <v>3.4819886798620941E-2</v>
      </c>
      <c r="N149" s="231">
        <v>1.139702882085566E-2</v>
      </c>
      <c r="O149" s="231">
        <v>2.2671836432478571E-2</v>
      </c>
      <c r="P149" s="231">
        <v>2.4133791929873302E-2</v>
      </c>
      <c r="Q149" s="231">
        <v>0</v>
      </c>
      <c r="R149" s="231">
        <v>0</v>
      </c>
      <c r="S149" s="231">
        <v>0</v>
      </c>
      <c r="T149" s="231">
        <v>1.736036088461367E-3</v>
      </c>
      <c r="U149" s="231">
        <v>0</v>
      </c>
      <c r="V149" s="231">
        <v>6.3351060188314423E-4</v>
      </c>
      <c r="W149" s="231">
        <v>7.6631212497756454E-4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7.1543842515366966E-3</v>
      </c>
      <c r="H150" s="231">
        <v>4.5109818511408356E-3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2.0682921169370289E-2</v>
      </c>
      <c r="Q150" s="231">
        <v>7.29015531526961E-2</v>
      </c>
      <c r="R150" s="231">
        <v>0.10505758087138151</v>
      </c>
      <c r="S150" s="231">
        <v>6.5598127984429502E-2</v>
      </c>
      <c r="T150" s="231">
        <v>8.7357021721349112E-2</v>
      </c>
      <c r="U150" s="231">
        <v>2.251837196641383E-2</v>
      </c>
      <c r="V150" s="231">
        <v>1.6801198446330171E-2</v>
      </c>
      <c r="W150" s="231">
        <v>2.5292377114926171E-2</v>
      </c>
      <c r="DA150" s="73" t="s">
        <v>1128</v>
      </c>
    </row>
    <row r="151" spans="1:105" ht="12" customHeight="1" x14ac:dyDescent="0.25">
      <c r="A151" s="64" t="s">
        <v>162</v>
      </c>
      <c r="B151" s="231">
        <v>0.83217660304384922</v>
      </c>
      <c r="C151" s="231">
        <v>0.76583442813471592</v>
      </c>
      <c r="D151" s="231">
        <v>0.61522979781378551</v>
      </c>
      <c r="E151" s="231">
        <v>0.59091562837445477</v>
      </c>
      <c r="F151" s="231">
        <v>0.64373553455101418</v>
      </c>
      <c r="G151" s="231">
        <v>0.67405854829139844</v>
      </c>
      <c r="H151" s="231">
        <v>0.36727046759224569</v>
      </c>
      <c r="I151" s="231">
        <v>0.58621198327201551</v>
      </c>
      <c r="J151" s="231">
        <v>0.77998109249100089</v>
      </c>
      <c r="K151" s="231">
        <v>0.74498762699226817</v>
      </c>
      <c r="L151" s="231">
        <v>0.99550767020574749</v>
      </c>
      <c r="M151" s="231">
        <v>0.94394691537435993</v>
      </c>
      <c r="N151" s="231">
        <v>1.073535856553856</v>
      </c>
      <c r="O151" s="231">
        <v>1.052361613153741</v>
      </c>
      <c r="P151" s="231">
        <v>1.108479288143206</v>
      </c>
      <c r="Q151" s="231">
        <v>1.3452434015863191</v>
      </c>
      <c r="R151" s="231">
        <v>1.423682566348736</v>
      </c>
      <c r="S151" s="231">
        <v>1.5932487363411769</v>
      </c>
      <c r="T151" s="231">
        <v>1.675063375234249</v>
      </c>
      <c r="U151" s="231">
        <v>0.8483765912517377</v>
      </c>
      <c r="V151" s="231">
        <v>0.70932127633257458</v>
      </c>
      <c r="W151" s="231">
        <v>0.61341501545379107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2.9126767033263321E-4</v>
      </c>
      <c r="I153" s="231">
        <v>1.5909643570196611E-4</v>
      </c>
      <c r="J153" s="231">
        <v>2.3694490877500691E-4</v>
      </c>
      <c r="K153" s="231">
        <v>3.9687852542696038E-4</v>
      </c>
      <c r="L153" s="231">
        <v>2.562638057522135E-4</v>
      </c>
      <c r="M153" s="231">
        <v>2.6881552728445009E-4</v>
      </c>
      <c r="N153" s="231">
        <v>4.430598730538846E-4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6.9072534965485598E-5</v>
      </c>
      <c r="U153" s="231">
        <v>6.4542370258940227E-5</v>
      </c>
      <c r="V153" s="231">
        <v>5.1365786591389971E-5</v>
      </c>
      <c r="W153" s="231">
        <v>6.4439177362869208E-5</v>
      </c>
      <c r="DA153" s="73" t="s">
        <v>1131</v>
      </c>
    </row>
    <row r="154" spans="1:105" ht="12" customHeight="1" x14ac:dyDescent="0.25">
      <c r="A154" s="64" t="s">
        <v>79</v>
      </c>
      <c r="B154" s="231">
        <v>4.0392720590709669E-2</v>
      </c>
      <c r="C154" s="231">
        <v>4.5045604616169167E-2</v>
      </c>
      <c r="D154" s="231">
        <v>5.0258622615142141E-2</v>
      </c>
      <c r="E154" s="231">
        <v>4.3491374011761431E-2</v>
      </c>
      <c r="F154" s="231">
        <v>3.0606224331768839E-2</v>
      </c>
      <c r="G154" s="231">
        <v>3.3444731583016862E-2</v>
      </c>
      <c r="H154" s="231">
        <v>2.1314926205924779E-2</v>
      </c>
      <c r="I154" s="231">
        <v>2.5451423686955171E-2</v>
      </c>
      <c r="J154" s="231">
        <v>3.9656736386631378E-2</v>
      </c>
      <c r="K154" s="231">
        <v>3.105288937346953E-2</v>
      </c>
      <c r="L154" s="231">
        <v>4.0821533719176357E-2</v>
      </c>
      <c r="M154" s="231">
        <v>4.2795818728615792E-2</v>
      </c>
      <c r="N154" s="231">
        <v>6.6640667380845786E-2</v>
      </c>
      <c r="O154" s="231">
        <v>6.6768250611904001E-2</v>
      </c>
      <c r="P154" s="231">
        <v>7.1542480087778415E-2</v>
      </c>
      <c r="Q154" s="231">
        <v>0.10009361556304849</v>
      </c>
      <c r="R154" s="231">
        <v>0.12779453295129661</v>
      </c>
      <c r="S154" s="231">
        <v>0.1365413804482353</v>
      </c>
      <c r="T154" s="231">
        <v>0.16860852472699911</v>
      </c>
      <c r="U154" s="231">
        <v>9.876135191943905E-2</v>
      </c>
      <c r="V154" s="231">
        <v>0.11452827642120619</v>
      </c>
      <c r="W154" s="231">
        <v>0.16982369844186301</v>
      </c>
      <c r="DA154" s="73" t="s">
        <v>1132</v>
      </c>
    </row>
    <row r="155" spans="1:105" ht="12" customHeight="1" x14ac:dyDescent="0.25">
      <c r="A155" s="60" t="s">
        <v>1038</v>
      </c>
      <c r="B155" s="264">
        <v>0.21551510633105911</v>
      </c>
      <c r="C155" s="264">
        <v>0.23758658479083031</v>
      </c>
      <c r="D155" s="264">
        <v>0.32525035963486248</v>
      </c>
      <c r="E155" s="264">
        <v>0.2287034912955076</v>
      </c>
      <c r="F155" s="264">
        <v>6.2097634940529327E-2</v>
      </c>
      <c r="G155" s="264">
        <v>0.1167368449226612</v>
      </c>
      <c r="H155" s="264">
        <v>6.925816330166884E-2</v>
      </c>
      <c r="I155" s="264">
        <v>0.1075013456387121</v>
      </c>
      <c r="J155" s="264">
        <v>0.11178063583964951</v>
      </c>
      <c r="K155" s="264">
        <v>7.1733441813304252E-2</v>
      </c>
      <c r="L155" s="264">
        <v>0.11675608203873709</v>
      </c>
      <c r="M155" s="264">
        <v>9.3280957784288729E-2</v>
      </c>
      <c r="N155" s="264">
        <v>8.0922348247400341E-2</v>
      </c>
      <c r="O155" s="264">
        <v>9.2517149529926179E-2</v>
      </c>
      <c r="P155" s="264">
        <v>0.1053301266137002</v>
      </c>
      <c r="Q155" s="264">
        <v>0.17564021557346801</v>
      </c>
      <c r="R155" s="264">
        <v>0.19116192354905731</v>
      </c>
      <c r="S155" s="264">
        <v>0.146814909186154</v>
      </c>
      <c r="T155" s="264">
        <v>0.22015766829677921</v>
      </c>
      <c r="U155" s="264">
        <v>8.9426081730361456E-2</v>
      </c>
      <c r="V155" s="264">
        <v>6.8790907613643842E-2</v>
      </c>
      <c r="W155" s="264">
        <v>0.1196217048704564</v>
      </c>
      <c r="DA155" s="72" t="s">
        <v>1133</v>
      </c>
    </row>
    <row r="156" spans="1:105" ht="12" customHeight="1" x14ac:dyDescent="0.25">
      <c r="A156" s="132" t="s">
        <v>1040</v>
      </c>
      <c r="B156" s="318">
        <v>1.4213235884638811</v>
      </c>
      <c r="C156" s="318">
        <v>1.4500003450997241</v>
      </c>
      <c r="D156" s="318">
        <v>1.3960109146163771</v>
      </c>
      <c r="E156" s="318">
        <v>1.1688576588690269</v>
      </c>
      <c r="F156" s="318">
        <v>0.75286001217889997</v>
      </c>
      <c r="G156" s="318">
        <v>0.91294935771297747</v>
      </c>
      <c r="H156" s="318">
        <v>0.56678750855002624</v>
      </c>
      <c r="I156" s="318">
        <v>0.78315450363065442</v>
      </c>
      <c r="J156" s="318">
        <v>0.95976071792971007</v>
      </c>
      <c r="K156" s="318">
        <v>0.74796492641404022</v>
      </c>
      <c r="L156" s="318">
        <v>1.0318432049410109</v>
      </c>
      <c r="M156" s="318">
        <v>0.92510233701763667</v>
      </c>
      <c r="N156" s="318">
        <v>0.96023603181758055</v>
      </c>
      <c r="O156" s="318">
        <v>0.99683289697190081</v>
      </c>
      <c r="P156" s="318">
        <v>1.0914414286314871</v>
      </c>
      <c r="Q156" s="318">
        <v>1.229572094206534</v>
      </c>
      <c r="R156" s="318">
        <v>1.3814882984004959</v>
      </c>
      <c r="S156" s="318">
        <v>1.3387658143680821</v>
      </c>
      <c r="T156" s="318">
        <v>1.8737431992212801</v>
      </c>
      <c r="U156" s="318">
        <v>0.84162088563047655</v>
      </c>
      <c r="V156" s="318">
        <v>0.64899282783865553</v>
      </c>
      <c r="W156" s="318">
        <v>0.75224200802846497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</v>
      </c>
      <c r="D160" s="234">
        <f t="shared" si="6"/>
        <v>1</v>
      </c>
      <c r="E160" s="234">
        <f t="shared" si="6"/>
        <v>0.99999999999999978</v>
      </c>
      <c r="F160" s="234">
        <f t="shared" si="6"/>
        <v>0.99999999999999978</v>
      </c>
      <c r="G160" s="234">
        <f t="shared" si="6"/>
        <v>1.0000000000000002</v>
      </c>
      <c r="H160" s="234">
        <f t="shared" si="6"/>
        <v>0.99999999999999989</v>
      </c>
      <c r="I160" s="234">
        <f t="shared" si="6"/>
        <v>1</v>
      </c>
      <c r="J160" s="234">
        <f t="shared" si="6"/>
        <v>1</v>
      </c>
      <c r="K160" s="234">
        <f t="shared" si="6"/>
        <v>1</v>
      </c>
      <c r="L160" s="234">
        <f t="shared" si="6"/>
        <v>0.99999999999999989</v>
      </c>
      <c r="M160" s="234">
        <f t="shared" si="6"/>
        <v>1</v>
      </c>
      <c r="N160" s="234">
        <f t="shared" si="6"/>
        <v>1</v>
      </c>
      <c r="O160" s="234">
        <f t="shared" si="6"/>
        <v>1</v>
      </c>
      <c r="P160" s="234">
        <f t="shared" si="6"/>
        <v>0.99999999999999978</v>
      </c>
      <c r="Q160" s="234">
        <f t="shared" si="6"/>
        <v>1</v>
      </c>
      <c r="R160" s="234">
        <f t="shared" si="6"/>
        <v>1.0000000000000002</v>
      </c>
      <c r="S160" s="234">
        <f t="shared" si="6"/>
        <v>0.99999999999999989</v>
      </c>
      <c r="T160" s="234">
        <f t="shared" si="6"/>
        <v>0.99999999999999978</v>
      </c>
      <c r="U160" s="234">
        <f t="shared" si="6"/>
        <v>1</v>
      </c>
      <c r="V160" s="234">
        <f t="shared" si="6"/>
        <v>1</v>
      </c>
      <c r="W160" s="234">
        <f t="shared" si="6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5.7050711273846011E-4</v>
      </c>
      <c r="C161" s="268">
        <f t="shared" si="7"/>
        <v>6.5692440291356311E-4</v>
      </c>
      <c r="D161" s="268">
        <f t="shared" si="7"/>
        <v>7.7247807938896887E-4</v>
      </c>
      <c r="E161" s="268">
        <f t="shared" si="7"/>
        <v>7.1250479724520722E-4</v>
      </c>
      <c r="F161" s="268">
        <f t="shared" si="7"/>
        <v>5.8489893569722493E-4</v>
      </c>
      <c r="G161" s="268">
        <f t="shared" si="7"/>
        <v>6.7045315036902105E-4</v>
      </c>
      <c r="H161" s="268">
        <f t="shared" si="7"/>
        <v>6.735362506594631E-4</v>
      </c>
      <c r="I161" s="268">
        <f t="shared" si="7"/>
        <v>8.2894513913339338E-4</v>
      </c>
      <c r="J161" s="268">
        <f t="shared" si="7"/>
        <v>7.4773239501964392E-4</v>
      </c>
      <c r="K161" s="268">
        <f t="shared" si="7"/>
        <v>6.8878096932023015E-4</v>
      </c>
      <c r="L161" s="268">
        <f t="shared" si="7"/>
        <v>6.7093532795933449E-4</v>
      </c>
      <c r="M161" s="268">
        <f t="shared" si="7"/>
        <v>6.6953239876600137E-4</v>
      </c>
      <c r="N161" s="268">
        <f t="shared" si="7"/>
        <v>5.2924696209049747E-4</v>
      </c>
      <c r="O161" s="268">
        <f t="shared" si="7"/>
        <v>6.239390321661982E-4</v>
      </c>
      <c r="P161" s="268">
        <f t="shared" si="7"/>
        <v>5.0751861251793523E-4</v>
      </c>
      <c r="Q161" s="268">
        <f t="shared" si="7"/>
        <v>5.4661751648355688E-4</v>
      </c>
      <c r="R161" s="268">
        <f t="shared" si="7"/>
        <v>5.4167818301916317E-4</v>
      </c>
      <c r="S161" s="268">
        <f t="shared" si="7"/>
        <v>4.0815243668183989E-4</v>
      </c>
      <c r="T161" s="268">
        <f t="shared" si="7"/>
        <v>3.7069223050244736E-4</v>
      </c>
      <c r="U161" s="268">
        <f t="shared" si="7"/>
        <v>5.4488746087651824E-4</v>
      </c>
      <c r="V161" s="268">
        <f t="shared" si="7"/>
        <v>8.0045736984522115E-4</v>
      </c>
      <c r="W161" s="268">
        <f t="shared" si="7"/>
        <v>1.0706177164609143E-3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4.5140230871830393E-3</v>
      </c>
      <c r="C162" s="269">
        <f t="shared" si="8"/>
        <v>5.1977825605921688E-3</v>
      </c>
      <c r="D162" s="269">
        <f t="shared" si="8"/>
        <v>6.112077845913149E-3</v>
      </c>
      <c r="E162" s="269">
        <f t="shared" si="8"/>
        <v>5.6375512814473552E-3</v>
      </c>
      <c r="F162" s="269">
        <f t="shared" si="8"/>
        <v>4.6278954993790597E-3</v>
      </c>
      <c r="G162" s="269">
        <f t="shared" si="8"/>
        <v>5.3048260609991514E-3</v>
      </c>
      <c r="H162" s="269">
        <f t="shared" si="8"/>
        <v>5.3292204735847391E-3</v>
      </c>
      <c r="I162" s="269">
        <f t="shared" si="8"/>
        <v>6.5588621289840053E-3</v>
      </c>
      <c r="J162" s="269">
        <f t="shared" si="8"/>
        <v>5.9162825822658676E-3</v>
      </c>
      <c r="K162" s="269">
        <f t="shared" si="8"/>
        <v>5.4498412519340175E-3</v>
      </c>
      <c r="L162" s="269">
        <f t="shared" si="8"/>
        <v>5.3086411944588347E-3</v>
      </c>
      <c r="M162" s="269">
        <f t="shared" si="8"/>
        <v>5.2975407986408226E-3</v>
      </c>
      <c r="N162" s="269">
        <f t="shared" si="8"/>
        <v>4.1875604218684064E-3</v>
      </c>
      <c r="O162" s="269">
        <f t="shared" si="8"/>
        <v>4.9367924313399912E-3</v>
      </c>
      <c r="P162" s="269">
        <f t="shared" si="8"/>
        <v>4.0156392145303758E-3</v>
      </c>
      <c r="Q162" s="269">
        <f t="shared" si="8"/>
        <v>4.325001449011893E-3</v>
      </c>
      <c r="R162" s="269">
        <f t="shared" si="8"/>
        <v>4.2859199637933386E-3</v>
      </c>
      <c r="S162" s="269">
        <f t="shared" si="8"/>
        <v>3.2294242808440883E-3</v>
      </c>
      <c r="T162" s="269">
        <f t="shared" si="8"/>
        <v>2.9330279138772594E-3</v>
      </c>
      <c r="U162" s="269">
        <f t="shared" si="8"/>
        <v>4.3113127310662105E-3</v>
      </c>
      <c r="V162" s="269">
        <f t="shared" si="8"/>
        <v>6.3334583690696153E-3</v>
      </c>
      <c r="W162" s="269">
        <f t="shared" si="8"/>
        <v>8.4710479181479888E-3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4.981818425329217E-3</v>
      </c>
      <c r="C163" s="269">
        <f t="shared" si="9"/>
        <v>5.7364369723178045E-3</v>
      </c>
      <c r="D163" s="269">
        <f t="shared" si="9"/>
        <v>6.7454821213194984E-3</v>
      </c>
      <c r="E163" s="269">
        <f t="shared" si="9"/>
        <v>6.221779619913128E-3</v>
      </c>
      <c r="F163" s="269">
        <f t="shared" si="9"/>
        <v>5.1074916153546661E-3</v>
      </c>
      <c r="G163" s="269">
        <f t="shared" si="9"/>
        <v>5.8545735596457222E-3</v>
      </c>
      <c r="H163" s="269">
        <f t="shared" si="9"/>
        <v>5.8814960037154116E-3</v>
      </c>
      <c r="I163" s="269">
        <f t="shared" si="9"/>
        <v>7.2385673649173329E-3</v>
      </c>
      <c r="J163" s="269">
        <f t="shared" si="9"/>
        <v>6.5293962854273907E-3</v>
      </c>
      <c r="K163" s="269">
        <f t="shared" si="9"/>
        <v>6.0146169037312309E-3</v>
      </c>
      <c r="L163" s="269">
        <f t="shared" si="9"/>
        <v>5.8587840614082202E-3</v>
      </c>
      <c r="M163" s="269">
        <f t="shared" si="9"/>
        <v>5.8465333140490334E-3</v>
      </c>
      <c r="N163" s="269">
        <f t="shared" si="9"/>
        <v>4.6215239186696453E-3</v>
      </c>
      <c r="O163" s="269">
        <f t="shared" si="9"/>
        <v>5.4484000239846632E-3</v>
      </c>
      <c r="P163" s="269">
        <f t="shared" si="9"/>
        <v>4.4317862452285667E-3</v>
      </c>
      <c r="Q163" s="269">
        <f t="shared" si="9"/>
        <v>4.7732081764138602E-3</v>
      </c>
      <c r="R163" s="269">
        <f t="shared" si="9"/>
        <v>4.7300766151899378E-3</v>
      </c>
      <c r="S163" s="269">
        <f t="shared" si="9"/>
        <v>3.5640946168829964E-3</v>
      </c>
      <c r="T163" s="269">
        <f t="shared" si="9"/>
        <v>3.2369822265302375E-3</v>
      </c>
      <c r="U163" s="269">
        <f t="shared" si="9"/>
        <v>4.758100875019107E-3</v>
      </c>
      <c r="V163" s="269">
        <f t="shared" si="9"/>
        <v>6.989804657551394E-3</v>
      </c>
      <c r="W163" s="269">
        <f t="shared" si="9"/>
        <v>9.3489159858976059E-3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8.1055737522922489E-3</v>
      </c>
      <c r="C164" s="269">
        <f t="shared" si="10"/>
        <v>9.3333616331922661E-3</v>
      </c>
      <c r="D164" s="269">
        <f t="shared" si="10"/>
        <v>1.0975109520478117E-2</v>
      </c>
      <c r="E164" s="269">
        <f t="shared" si="10"/>
        <v>1.0123029238341222E-2</v>
      </c>
      <c r="F164" s="269">
        <f t="shared" si="10"/>
        <v>8.3100479469473479E-3</v>
      </c>
      <c r="G164" s="269">
        <f t="shared" si="10"/>
        <v>9.5255735405074676E-3</v>
      </c>
      <c r="H164" s="269">
        <f t="shared" si="10"/>
        <v>9.5693771955923917E-3</v>
      </c>
      <c r="I164" s="269">
        <f t="shared" si="10"/>
        <v>1.1777374570490473E-2</v>
      </c>
      <c r="J164" s="269">
        <f t="shared" si="10"/>
        <v>1.0623531134813959E-2</v>
      </c>
      <c r="K164" s="269">
        <f t="shared" si="10"/>
        <v>9.7859690463839872E-3</v>
      </c>
      <c r="L164" s="269">
        <f t="shared" si="10"/>
        <v>9.5324241580242736E-3</v>
      </c>
      <c r="M164" s="269">
        <f t="shared" si="10"/>
        <v>9.5124918104831126E-3</v>
      </c>
      <c r="N164" s="269">
        <f t="shared" si="10"/>
        <v>7.519363367460348E-3</v>
      </c>
      <c r="O164" s="269">
        <f t="shared" si="10"/>
        <v>8.8647165464446134E-3</v>
      </c>
      <c r="P164" s="269">
        <f t="shared" si="10"/>
        <v>7.2106542627997572E-3</v>
      </c>
      <c r="Q164" s="269">
        <f t="shared" si="10"/>
        <v>7.7661583794897508E-3</v>
      </c>
      <c r="R164" s="269">
        <f t="shared" si="10"/>
        <v>7.6959819859113553E-3</v>
      </c>
      <c r="S164" s="269">
        <f t="shared" si="10"/>
        <v>5.7988929565179464E-3</v>
      </c>
      <c r="T164" s="269">
        <f t="shared" si="10"/>
        <v>5.266670908477788E-3</v>
      </c>
      <c r="U164" s="269">
        <f t="shared" si="10"/>
        <v>7.7415783295564471E-3</v>
      </c>
      <c r="V164" s="269">
        <f t="shared" si="10"/>
        <v>1.1372629897115256E-2</v>
      </c>
      <c r="W164" s="269">
        <f t="shared" si="10"/>
        <v>1.5210977510218934E-2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3.8708994318822107E-3</v>
      </c>
      <c r="C165" s="270">
        <f t="shared" si="11"/>
        <v>4.4502387914586604E-3</v>
      </c>
      <c r="D165" s="270">
        <f t="shared" si="11"/>
        <v>4.1355536908648126E-3</v>
      </c>
      <c r="E165" s="270">
        <f t="shared" si="11"/>
        <v>4.1805045531616396E-3</v>
      </c>
      <c r="F165" s="270">
        <f t="shared" si="11"/>
        <v>5.6609719041298811E-3</v>
      </c>
      <c r="G165" s="270">
        <f t="shared" si="11"/>
        <v>4.6893888930660682E-3</v>
      </c>
      <c r="H165" s="270">
        <f t="shared" si="11"/>
        <v>5.3960079326561576E-3</v>
      </c>
      <c r="I165" s="270">
        <f t="shared" si="11"/>
        <v>5.430306823138587E-3</v>
      </c>
      <c r="J165" s="270">
        <f t="shared" si="11"/>
        <v>5.3868805669209765E-3</v>
      </c>
      <c r="K165" s="270">
        <f t="shared" si="11"/>
        <v>5.1920176671653761E-3</v>
      </c>
      <c r="L165" s="270">
        <f t="shared" si="11"/>
        <v>4.3882397754318493E-3</v>
      </c>
      <c r="M165" s="270">
        <f t="shared" si="11"/>
        <v>4.7076445206104614E-3</v>
      </c>
      <c r="N165" s="270">
        <f t="shared" si="11"/>
        <v>4.0554852889151628E-3</v>
      </c>
      <c r="O165" s="270">
        <f t="shared" si="11"/>
        <v>4.5649795963579841E-3</v>
      </c>
      <c r="P165" s="270">
        <f t="shared" si="11"/>
        <v>3.6209731545331393E-3</v>
      </c>
      <c r="Q165" s="270">
        <f t="shared" si="11"/>
        <v>3.4407005864551324E-3</v>
      </c>
      <c r="R165" s="270">
        <f t="shared" si="11"/>
        <v>3.3889099021911294E-3</v>
      </c>
      <c r="S165" s="270">
        <f t="shared" si="11"/>
        <v>2.8960292177969225E-3</v>
      </c>
      <c r="T165" s="270">
        <f t="shared" si="11"/>
        <v>2.3381311973319921E-3</v>
      </c>
      <c r="U165" s="270">
        <f t="shared" si="11"/>
        <v>3.7804036268088257E-3</v>
      </c>
      <c r="V165" s="270">
        <f t="shared" si="11"/>
        <v>5.8490669503390401E-3</v>
      </c>
      <c r="W165" s="270">
        <f t="shared" si="11"/>
        <v>6.272999897708428E-3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0.87040433346955415</v>
      </c>
      <c r="C166" s="319">
        <f t="shared" si="12"/>
        <v>0.85042582684375667</v>
      </c>
      <c r="D166" s="319">
        <f t="shared" si="12"/>
        <v>0.85340504063763967</v>
      </c>
      <c r="E166" s="319">
        <f t="shared" si="12"/>
        <v>0.85554650033404711</v>
      </c>
      <c r="F166" s="319">
        <f t="shared" si="12"/>
        <v>0.8230478790190654</v>
      </c>
      <c r="G166" s="319">
        <f t="shared" si="12"/>
        <v>0.84805088209422375</v>
      </c>
      <c r="H166" s="319">
        <f t="shared" si="12"/>
        <v>0.82300540040039738</v>
      </c>
      <c r="I166" s="319">
        <f t="shared" si="12"/>
        <v>0.82338444915539033</v>
      </c>
      <c r="J166" s="319">
        <f t="shared" si="12"/>
        <v>0.82791995149002795</v>
      </c>
      <c r="K166" s="319">
        <f t="shared" si="12"/>
        <v>0.83857434959399979</v>
      </c>
      <c r="L166" s="319">
        <f t="shared" si="12"/>
        <v>0.86160581356079669</v>
      </c>
      <c r="M166" s="319">
        <f t="shared" si="12"/>
        <v>0.85330957451917744</v>
      </c>
      <c r="N166" s="319">
        <f t="shared" si="12"/>
        <v>0.87575495208561693</v>
      </c>
      <c r="O166" s="319">
        <f t="shared" si="12"/>
        <v>0.85878316766932417</v>
      </c>
      <c r="P166" s="319">
        <f t="shared" si="12"/>
        <v>0.88728447328317839</v>
      </c>
      <c r="Q166" s="319">
        <f t="shared" si="12"/>
        <v>0.89023321066017802</v>
      </c>
      <c r="R166" s="319">
        <f t="shared" si="12"/>
        <v>0.89131239464495227</v>
      </c>
      <c r="S166" s="319">
        <f t="shared" si="12"/>
        <v>0.90972553738664552</v>
      </c>
      <c r="T166" s="319">
        <f t="shared" si="12"/>
        <v>0.92520401988910339</v>
      </c>
      <c r="U166" s="319">
        <f t="shared" si="12"/>
        <v>0.88095103330228386</v>
      </c>
      <c r="V166" s="319">
        <f t="shared" si="12"/>
        <v>0.81637177792124493</v>
      </c>
      <c r="W166" s="319">
        <f t="shared" si="12"/>
        <v>0.79176922773814207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6.067049089730691E-2</v>
      </c>
      <c r="C167" s="271">
        <f t="shared" si="13"/>
        <v>7.011859925755104E-2</v>
      </c>
      <c r="D167" s="271">
        <f t="shared" si="13"/>
        <v>6.6505901107865098E-2</v>
      </c>
      <c r="E167" s="271">
        <f t="shared" si="13"/>
        <v>6.6352580084923132E-2</v>
      </c>
      <c r="F167" s="271">
        <f t="shared" si="13"/>
        <v>8.6173428325061599E-2</v>
      </c>
      <c r="G167" s="271">
        <f t="shared" si="13"/>
        <v>7.0998002109386629E-2</v>
      </c>
      <c r="H167" s="271">
        <f t="shared" si="13"/>
        <v>8.4851997414151337E-2</v>
      </c>
      <c r="I167" s="271">
        <f t="shared" si="13"/>
        <v>8.152178864439133E-2</v>
      </c>
      <c r="J167" s="271">
        <f t="shared" si="13"/>
        <v>8.0517900390658884E-2</v>
      </c>
      <c r="K167" s="271">
        <f t="shared" si="13"/>
        <v>7.5604632005169509E-2</v>
      </c>
      <c r="L167" s="271">
        <f t="shared" si="13"/>
        <v>6.3337698047422841E-2</v>
      </c>
      <c r="M167" s="271">
        <f t="shared" si="13"/>
        <v>6.7902337982396477E-2</v>
      </c>
      <c r="N167" s="271">
        <f t="shared" si="13"/>
        <v>5.8247733274521971E-2</v>
      </c>
      <c r="O167" s="271">
        <f t="shared" si="13"/>
        <v>6.5822245657667963E-2</v>
      </c>
      <c r="P167" s="271">
        <f t="shared" si="13"/>
        <v>5.2450934492074643E-2</v>
      </c>
      <c r="Q167" s="271">
        <f t="shared" si="13"/>
        <v>5.0316301280842475E-2</v>
      </c>
      <c r="R167" s="271">
        <f t="shared" si="13"/>
        <v>4.9962078110799175E-2</v>
      </c>
      <c r="S167" s="271">
        <f t="shared" si="13"/>
        <v>4.2113910518004047E-2</v>
      </c>
      <c r="T167" s="271">
        <f t="shared" si="13"/>
        <v>3.4391728198241926E-2</v>
      </c>
      <c r="U167" s="271">
        <f t="shared" si="13"/>
        <v>5.5519169608866839E-2</v>
      </c>
      <c r="V167" s="271">
        <f t="shared" si="13"/>
        <v>8.6657743144096022E-2</v>
      </c>
      <c r="W167" s="271">
        <f t="shared" si="13"/>
        <v>9.6294163751350456E-2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3.5186426602301382E-2</v>
      </c>
      <c r="C168" s="271">
        <f t="shared" si="14"/>
        <v>4.0647491951858045E-2</v>
      </c>
      <c r="D168" s="271">
        <f t="shared" si="14"/>
        <v>3.8400684895140993E-2</v>
      </c>
      <c r="E168" s="271">
        <f t="shared" si="14"/>
        <v>3.8344098805308029E-2</v>
      </c>
      <c r="F168" s="271">
        <f t="shared" si="14"/>
        <v>5.0065249113151487E-2</v>
      </c>
      <c r="G168" s="271">
        <f t="shared" si="14"/>
        <v>4.1044447558074175E-2</v>
      </c>
      <c r="H168" s="271">
        <f t="shared" si="14"/>
        <v>4.9157833869391918E-2</v>
      </c>
      <c r="I168" s="271">
        <f t="shared" si="14"/>
        <v>4.7186143974485249E-2</v>
      </c>
      <c r="J168" s="271">
        <f t="shared" si="14"/>
        <v>4.6583255497361302E-2</v>
      </c>
      <c r="K168" s="271">
        <f t="shared" si="14"/>
        <v>4.3751986568873906E-2</v>
      </c>
      <c r="L168" s="271">
        <f t="shared" si="14"/>
        <v>3.6591263590035943E-2</v>
      </c>
      <c r="M168" s="271">
        <f t="shared" si="14"/>
        <v>3.9213602198150933E-2</v>
      </c>
      <c r="N168" s="271">
        <f t="shared" si="14"/>
        <v>3.3531171114261987E-2</v>
      </c>
      <c r="O168" s="271">
        <f t="shared" si="14"/>
        <v>3.7878921062538255E-2</v>
      </c>
      <c r="P168" s="271">
        <f t="shared" si="14"/>
        <v>3.0064404387637769E-2</v>
      </c>
      <c r="Q168" s="271">
        <f t="shared" si="14"/>
        <v>2.8558466160179079E-2</v>
      </c>
      <c r="R168" s="271">
        <f t="shared" si="14"/>
        <v>2.8151369321931824E-2</v>
      </c>
      <c r="S168" s="271">
        <f t="shared" si="14"/>
        <v>2.3922159376251896E-2</v>
      </c>
      <c r="T168" s="271">
        <f t="shared" si="14"/>
        <v>1.941917774307712E-2</v>
      </c>
      <c r="U168" s="271">
        <f t="shared" si="14"/>
        <v>3.1431176145609925E-2</v>
      </c>
      <c r="V168" s="271">
        <f t="shared" si="14"/>
        <v>4.8673027104626801E-2</v>
      </c>
      <c r="W168" s="271">
        <f t="shared" si="14"/>
        <v>5.2734192918567874E-2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3.5095147831670719E-2</v>
      </c>
      <c r="C169" s="320">
        <f t="shared" si="15"/>
        <v>4.0542928774662333E-2</v>
      </c>
      <c r="D169" s="320">
        <f t="shared" si="15"/>
        <v>3.820916189040488E-2</v>
      </c>
      <c r="E169" s="320">
        <f t="shared" si="15"/>
        <v>3.8192526664810808E-2</v>
      </c>
      <c r="F169" s="320">
        <f t="shared" si="15"/>
        <v>5.0014597159417036E-2</v>
      </c>
      <c r="G169" s="320">
        <f t="shared" si="15"/>
        <v>4.0933776185752349E-2</v>
      </c>
      <c r="H169" s="320">
        <f t="shared" si="15"/>
        <v>4.9077102146796503E-2</v>
      </c>
      <c r="I169" s="320">
        <f t="shared" si="15"/>
        <v>4.7027601437972778E-2</v>
      </c>
      <c r="J169" s="320">
        <f t="shared" si="15"/>
        <v>4.64639811351222E-2</v>
      </c>
      <c r="K169" s="320">
        <f t="shared" si="15"/>
        <v>4.3646908385673262E-2</v>
      </c>
      <c r="L169" s="320">
        <f t="shared" si="15"/>
        <v>3.6454883341756082E-2</v>
      </c>
      <c r="M169" s="320">
        <f t="shared" si="15"/>
        <v>3.9094605558863779E-2</v>
      </c>
      <c r="N169" s="320">
        <f t="shared" si="15"/>
        <v>3.3451589538698354E-2</v>
      </c>
      <c r="O169" s="320">
        <f t="shared" si="15"/>
        <v>3.7776369602216156E-2</v>
      </c>
      <c r="P169" s="320">
        <f t="shared" si="15"/>
        <v>2.9977493407476904E-2</v>
      </c>
      <c r="Q169" s="320">
        <f t="shared" si="15"/>
        <v>2.844269628474802E-2</v>
      </c>
      <c r="R169" s="320">
        <f t="shared" si="15"/>
        <v>2.8034421353561552E-2</v>
      </c>
      <c r="S169" s="320">
        <f t="shared" si="15"/>
        <v>2.3853692906019894E-2</v>
      </c>
      <c r="T169" s="320">
        <f t="shared" si="15"/>
        <v>1.9340441639869071E-2</v>
      </c>
      <c r="U169" s="320">
        <f t="shared" si="15"/>
        <v>3.1328727785958195E-2</v>
      </c>
      <c r="V169" s="320">
        <f t="shared" si="15"/>
        <v>4.8531529339023181E-2</v>
      </c>
      <c r="W169" s="320">
        <f t="shared" si="15"/>
        <v>5.244117721709262E-2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9.1278770630659129E-5</v>
      </c>
      <c r="C170" s="320">
        <f t="shared" si="16"/>
        <v>1.0456317719571232E-4</v>
      </c>
      <c r="D170" s="320">
        <f t="shared" si="16"/>
        <v>1.9152300473612897E-4</v>
      </c>
      <c r="E170" s="320">
        <f t="shared" si="16"/>
        <v>1.5157214049721533E-4</v>
      </c>
      <c r="F170" s="320">
        <f t="shared" si="16"/>
        <v>5.0651953734444325E-5</v>
      </c>
      <c r="G170" s="320">
        <f t="shared" si="16"/>
        <v>1.1067137232183132E-4</v>
      </c>
      <c r="H170" s="320">
        <f t="shared" si="16"/>
        <v>8.0731722595405004E-5</v>
      </c>
      <c r="I170" s="320">
        <f t="shared" si="16"/>
        <v>1.5854253651246996E-4</v>
      </c>
      <c r="J170" s="320">
        <f t="shared" si="16"/>
        <v>1.1927436223910125E-4</v>
      </c>
      <c r="K170" s="320">
        <f t="shared" si="16"/>
        <v>1.0507818320064149E-4</v>
      </c>
      <c r="L170" s="320">
        <f t="shared" si="16"/>
        <v>1.3638024827987538E-4</v>
      </c>
      <c r="M170" s="320">
        <f t="shared" si="16"/>
        <v>1.1899663928716098E-4</v>
      </c>
      <c r="N170" s="320">
        <f t="shared" si="16"/>
        <v>7.9581575563639063E-5</v>
      </c>
      <c r="O170" s="320">
        <f t="shared" si="16"/>
        <v>1.0255146032210292E-4</v>
      </c>
      <c r="P170" s="320">
        <f t="shared" si="16"/>
        <v>8.6910980160857568E-5</v>
      </c>
      <c r="Q170" s="320">
        <f t="shared" si="16"/>
        <v>1.1576987543104482E-4</v>
      </c>
      <c r="R170" s="320">
        <f t="shared" si="16"/>
        <v>1.1694796837026703E-4</v>
      </c>
      <c r="S170" s="320">
        <f t="shared" si="16"/>
        <v>6.8466470231983863E-5</v>
      </c>
      <c r="T170" s="320">
        <f t="shared" si="16"/>
        <v>7.8736103208050897E-5</v>
      </c>
      <c r="U170" s="320">
        <f t="shared" si="16"/>
        <v>1.0244835965175143E-4</v>
      </c>
      <c r="V170" s="320">
        <f t="shared" si="16"/>
        <v>1.414977656036094E-4</v>
      </c>
      <c r="W170" s="320">
        <f t="shared" si="16"/>
        <v>2.9301570147526886E-4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5.216143894892852E-3</v>
      </c>
      <c r="C171" s="271">
        <f t="shared" si="17"/>
        <v>5.9546289285505411E-3</v>
      </c>
      <c r="D171" s="271">
        <f t="shared" si="17"/>
        <v>5.6179241332759249E-3</v>
      </c>
      <c r="E171" s="271">
        <f t="shared" si="17"/>
        <v>5.6587763023187802E-3</v>
      </c>
      <c r="F171" s="271">
        <f t="shared" si="17"/>
        <v>7.5745315921708902E-3</v>
      </c>
      <c r="G171" s="271">
        <f t="shared" si="17"/>
        <v>6.2643971384428549E-3</v>
      </c>
      <c r="H171" s="271">
        <f t="shared" si="17"/>
        <v>7.2854004798759775E-3</v>
      </c>
      <c r="I171" s="271">
        <f t="shared" si="17"/>
        <v>7.2427846568423396E-3</v>
      </c>
      <c r="J171" s="271">
        <f t="shared" si="17"/>
        <v>7.1710672320119701E-3</v>
      </c>
      <c r="K171" s="271">
        <f t="shared" si="17"/>
        <v>6.866523473125925E-3</v>
      </c>
      <c r="L171" s="271">
        <f t="shared" si="17"/>
        <v>5.7864909625051321E-3</v>
      </c>
      <c r="M171" s="271">
        <f t="shared" si="17"/>
        <v>6.2062211836887054E-3</v>
      </c>
      <c r="N171" s="271">
        <f t="shared" si="17"/>
        <v>5.3407111708822707E-3</v>
      </c>
      <c r="O171" s="271">
        <f t="shared" si="17"/>
        <v>6.0159963636477361E-3</v>
      </c>
      <c r="P171" s="271">
        <f t="shared" si="17"/>
        <v>4.7778400116635471E-3</v>
      </c>
      <c r="Q171" s="271">
        <f t="shared" si="17"/>
        <v>4.5519963239582569E-3</v>
      </c>
      <c r="R171" s="271">
        <f t="shared" si="17"/>
        <v>4.4972110044619708E-3</v>
      </c>
      <c r="S171" s="271">
        <f t="shared" si="17"/>
        <v>3.8280760797090121E-3</v>
      </c>
      <c r="T171" s="271">
        <f t="shared" si="17"/>
        <v>3.0997706873150972E-3</v>
      </c>
      <c r="U171" s="271">
        <f t="shared" si="17"/>
        <v>5.0098895850311295E-3</v>
      </c>
      <c r="V171" s="271">
        <f t="shared" si="17"/>
        <v>7.7706234821813564E-3</v>
      </c>
      <c r="W171" s="271">
        <f t="shared" si="17"/>
        <v>8.4163179504197997E-3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3.5228099183884647E-3</v>
      </c>
      <c r="C172" s="320">
        <f t="shared" si="18"/>
        <v>3.9818259241007573E-3</v>
      </c>
      <c r="D172" s="320">
        <f t="shared" si="18"/>
        <v>3.5864650262880382E-3</v>
      </c>
      <c r="E172" s="320">
        <f t="shared" si="18"/>
        <v>3.7146371097601829E-3</v>
      </c>
      <c r="F172" s="320">
        <f t="shared" si="18"/>
        <v>5.3229961561006671E-3</v>
      </c>
      <c r="G172" s="320">
        <f t="shared" si="18"/>
        <v>4.3147248919005654E-3</v>
      </c>
      <c r="H172" s="320">
        <f t="shared" si="18"/>
        <v>4.9967691613487745E-3</v>
      </c>
      <c r="I172" s="320">
        <f t="shared" si="18"/>
        <v>4.9725254173324709E-3</v>
      </c>
      <c r="J172" s="320">
        <f t="shared" si="18"/>
        <v>4.9808363104638861E-3</v>
      </c>
      <c r="K172" s="320">
        <f t="shared" si="18"/>
        <v>4.8422866524527163E-3</v>
      </c>
      <c r="L172" s="320">
        <f t="shared" si="18"/>
        <v>4.0483332716501064E-3</v>
      </c>
      <c r="M172" s="320">
        <f t="shared" si="18"/>
        <v>4.3713624639859167E-3</v>
      </c>
      <c r="N172" s="320">
        <f t="shared" si="18"/>
        <v>3.7941355576831329E-3</v>
      </c>
      <c r="O172" s="320">
        <f t="shared" si="18"/>
        <v>4.2528535079599718E-3</v>
      </c>
      <c r="P172" s="320">
        <f t="shared" si="18"/>
        <v>3.3670347298635846E-3</v>
      </c>
      <c r="Q172" s="320">
        <f t="shared" si="18"/>
        <v>3.1651375379027364E-3</v>
      </c>
      <c r="R172" s="320">
        <f t="shared" si="18"/>
        <v>3.1192482355775751E-3</v>
      </c>
      <c r="S172" s="320">
        <f t="shared" si="18"/>
        <v>2.6986520891792718E-3</v>
      </c>
      <c r="T172" s="320">
        <f t="shared" si="18"/>
        <v>2.1527180823834664E-3</v>
      </c>
      <c r="U172" s="320">
        <f t="shared" si="18"/>
        <v>3.5080960579562332E-3</v>
      </c>
      <c r="V172" s="320">
        <f t="shared" si="18"/>
        <v>5.4468131818525087E-3</v>
      </c>
      <c r="W172" s="320">
        <f t="shared" si="18"/>
        <v>5.6913066331668845E-3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1.5152863418939528E-3</v>
      </c>
      <c r="C173" s="320">
        <f t="shared" si="19"/>
        <v>1.7512592068448032E-3</v>
      </c>
      <c r="D173" s="320">
        <f t="shared" si="19"/>
        <v>1.661029639181166E-3</v>
      </c>
      <c r="E173" s="320">
        <f t="shared" si="19"/>
        <v>1.657200343446895E-3</v>
      </c>
      <c r="F173" s="320">
        <f t="shared" si="19"/>
        <v>2.1522393678363927E-3</v>
      </c>
      <c r="G173" s="320">
        <f t="shared" si="19"/>
        <v>1.7732228849146681E-3</v>
      </c>
      <c r="H173" s="320">
        <f t="shared" si="19"/>
        <v>2.1192357415026597E-3</v>
      </c>
      <c r="I173" s="320">
        <f t="shared" si="19"/>
        <v>2.0360615362203199E-3</v>
      </c>
      <c r="J173" s="320">
        <f t="shared" si="19"/>
        <v>2.0109887514583951E-3</v>
      </c>
      <c r="K173" s="320">
        <f t="shared" si="19"/>
        <v>1.8882765668612235E-3</v>
      </c>
      <c r="L173" s="320">
        <f t="shared" si="19"/>
        <v>1.5819016355201985E-3</v>
      </c>
      <c r="M173" s="320">
        <f t="shared" si="19"/>
        <v>1.6959065899359587E-3</v>
      </c>
      <c r="N173" s="320">
        <f t="shared" si="19"/>
        <v>1.4547763397293185E-3</v>
      </c>
      <c r="O173" s="320">
        <f t="shared" si="19"/>
        <v>1.6439548842068147E-3</v>
      </c>
      <c r="P173" s="320">
        <f t="shared" si="19"/>
        <v>1.3099973888449801E-3</v>
      </c>
      <c r="Q173" s="320">
        <f t="shared" si="19"/>
        <v>1.2566834877689472E-3</v>
      </c>
      <c r="R173" s="320">
        <f t="shared" si="19"/>
        <v>1.2478365257020424E-3</v>
      </c>
      <c r="S173" s="320">
        <f t="shared" si="19"/>
        <v>1.0518232581913773E-3</v>
      </c>
      <c r="T173" s="320">
        <f t="shared" si="19"/>
        <v>8.5895655766382389E-4</v>
      </c>
      <c r="U173" s="320">
        <f t="shared" si="19"/>
        <v>1.3866286258340473E-3</v>
      </c>
      <c r="V173" s="320">
        <f t="shared" si="19"/>
        <v>2.164335456389587E-3</v>
      </c>
      <c r="W173" s="320">
        <f t="shared" si="19"/>
        <v>2.4050115464451932E-3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1.7804763461043394E-4</v>
      </c>
      <c r="C174" s="320">
        <f t="shared" si="20"/>
        <v>2.2154379760498018E-4</v>
      </c>
      <c r="D174" s="320">
        <f t="shared" si="20"/>
        <v>3.7042946780672004E-4</v>
      </c>
      <c r="E174" s="320">
        <f t="shared" si="20"/>
        <v>2.8693884911170183E-4</v>
      </c>
      <c r="F174" s="320">
        <f t="shared" si="20"/>
        <v>9.9296068233829739E-5</v>
      </c>
      <c r="G174" s="320">
        <f t="shared" si="20"/>
        <v>1.7644936162762161E-4</v>
      </c>
      <c r="H174" s="320">
        <f t="shared" si="20"/>
        <v>1.693955770245439E-4</v>
      </c>
      <c r="I174" s="320">
        <f t="shared" si="20"/>
        <v>2.3419770328954952E-4</v>
      </c>
      <c r="J174" s="320">
        <f t="shared" si="20"/>
        <v>1.7924217008968792E-4</v>
      </c>
      <c r="K174" s="320">
        <f t="shared" si="20"/>
        <v>1.3596025381198496E-4</v>
      </c>
      <c r="L174" s="320">
        <f t="shared" si="20"/>
        <v>1.5625605533482815E-4</v>
      </c>
      <c r="M174" s="320">
        <f t="shared" si="20"/>
        <v>1.3895212976683052E-4</v>
      </c>
      <c r="N174" s="320">
        <f t="shared" si="20"/>
        <v>9.1799273469819496E-5</v>
      </c>
      <c r="O174" s="320">
        <f t="shared" si="20"/>
        <v>1.1918797148095008E-4</v>
      </c>
      <c r="P174" s="320">
        <f t="shared" si="20"/>
        <v>1.0080789295498293E-4</v>
      </c>
      <c r="Q174" s="320">
        <f t="shared" si="20"/>
        <v>1.3017529828657397E-4</v>
      </c>
      <c r="R174" s="320">
        <f t="shared" si="20"/>
        <v>1.3012624318235383E-4</v>
      </c>
      <c r="S174" s="320">
        <f t="shared" si="20"/>
        <v>7.7600732338363213E-5</v>
      </c>
      <c r="T174" s="320">
        <f t="shared" si="20"/>
        <v>8.8096047267806834E-5</v>
      </c>
      <c r="U174" s="320">
        <f t="shared" si="20"/>
        <v>1.151649012408494E-4</v>
      </c>
      <c r="V174" s="320">
        <f t="shared" si="20"/>
        <v>1.5947484393925992E-4</v>
      </c>
      <c r="W174" s="320">
        <f t="shared" si="20"/>
        <v>3.1999977080772164E-4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6.4797833265196527E-3</v>
      </c>
      <c r="C175" s="321">
        <f t="shared" si="21"/>
        <v>7.4787086578091098E-3</v>
      </c>
      <c r="D175" s="321">
        <f t="shared" si="21"/>
        <v>7.32974796811371E-3</v>
      </c>
      <c r="E175" s="321">
        <f t="shared" si="21"/>
        <v>7.2226749832941875E-3</v>
      </c>
      <c r="F175" s="321">
        <f t="shared" si="21"/>
        <v>8.8476060490423839E-3</v>
      </c>
      <c r="G175" s="321">
        <f t="shared" si="21"/>
        <v>7.5974558952853835E-3</v>
      </c>
      <c r="H175" s="321">
        <f t="shared" si="21"/>
        <v>8.8497299799750948E-3</v>
      </c>
      <c r="I175" s="321">
        <f t="shared" si="21"/>
        <v>8.8307775422269367E-3</v>
      </c>
      <c r="J175" s="321">
        <f t="shared" si="21"/>
        <v>8.6040024254921306E-3</v>
      </c>
      <c r="K175" s="321">
        <f t="shared" si="21"/>
        <v>8.0712825202960189E-3</v>
      </c>
      <c r="L175" s="321">
        <f t="shared" si="21"/>
        <v>6.9197093219567256E-3</v>
      </c>
      <c r="M175" s="321">
        <f t="shared" si="21"/>
        <v>7.3345212740370024E-3</v>
      </c>
      <c r="N175" s="321">
        <f t="shared" si="21"/>
        <v>6.2122523957128433E-3</v>
      </c>
      <c r="O175" s="321">
        <f t="shared" si="21"/>
        <v>7.0608416165283839E-3</v>
      </c>
      <c r="P175" s="321">
        <f t="shared" si="21"/>
        <v>5.6357763358357042E-3</v>
      </c>
      <c r="Q175" s="321">
        <f t="shared" si="21"/>
        <v>5.488339466987964E-3</v>
      </c>
      <c r="R175" s="321">
        <f t="shared" si="21"/>
        <v>5.4343802677500079E-3</v>
      </c>
      <c r="S175" s="321">
        <f t="shared" si="21"/>
        <v>4.5137231306657116E-3</v>
      </c>
      <c r="T175" s="321">
        <f t="shared" si="21"/>
        <v>3.7397990055426365E-3</v>
      </c>
      <c r="U175" s="321">
        <f t="shared" si="21"/>
        <v>5.9524483348810855E-3</v>
      </c>
      <c r="V175" s="321">
        <f t="shared" si="21"/>
        <v>9.1814111039304185E-3</v>
      </c>
      <c r="W175" s="321">
        <f t="shared" si="21"/>
        <v>1.0411538613085781E-2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0.99999999999999989</v>
      </c>
      <c r="D178" s="234">
        <f t="shared" si="22"/>
        <v>0.99999999999999956</v>
      </c>
      <c r="E178" s="234">
        <f t="shared" si="22"/>
        <v>0.99999999999999989</v>
      </c>
      <c r="F178" s="234">
        <f t="shared" si="22"/>
        <v>1</v>
      </c>
      <c r="G178" s="234">
        <f t="shared" si="22"/>
        <v>1.0000000000000002</v>
      </c>
      <c r="H178" s="234">
        <f t="shared" si="22"/>
        <v>0.99999999999999956</v>
      </c>
      <c r="I178" s="234">
        <f t="shared" si="22"/>
        <v>1</v>
      </c>
      <c r="J178" s="234">
        <f t="shared" si="22"/>
        <v>1.0000000000000002</v>
      </c>
      <c r="K178" s="234">
        <f t="shared" si="22"/>
        <v>1.0000000000000004</v>
      </c>
      <c r="L178" s="234">
        <f t="shared" si="22"/>
        <v>1.0000000000000004</v>
      </c>
      <c r="M178" s="234">
        <f t="shared" si="22"/>
        <v>1.0000000000000002</v>
      </c>
      <c r="N178" s="234">
        <f t="shared" si="22"/>
        <v>1</v>
      </c>
      <c r="O178" s="234">
        <f t="shared" si="22"/>
        <v>0.99999999999999989</v>
      </c>
      <c r="P178" s="234">
        <f t="shared" si="22"/>
        <v>1.0000000000000002</v>
      </c>
      <c r="Q178" s="234">
        <f t="shared" si="22"/>
        <v>0.99999999999999967</v>
      </c>
      <c r="R178" s="234">
        <f t="shared" si="22"/>
        <v>0.99999999999999989</v>
      </c>
      <c r="S178" s="234">
        <f t="shared" si="22"/>
        <v>0.99999999999999967</v>
      </c>
      <c r="T178" s="234">
        <f t="shared" si="22"/>
        <v>1.0000000000000002</v>
      </c>
      <c r="U178" s="234">
        <f t="shared" si="22"/>
        <v>1</v>
      </c>
      <c r="V178" s="234">
        <f t="shared" si="22"/>
        <v>1.0000000000000002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5.0357009643781959E-3</v>
      </c>
      <c r="C179" s="268">
        <f t="shared" si="23"/>
        <v>5.0250711040076401E-3</v>
      </c>
      <c r="D179" s="268">
        <f t="shared" si="23"/>
        <v>5.9900934546159648E-3</v>
      </c>
      <c r="E179" s="268">
        <f t="shared" si="23"/>
        <v>5.6202954283432515E-3</v>
      </c>
      <c r="F179" s="268">
        <f t="shared" si="23"/>
        <v>3.8110458069444009E-3</v>
      </c>
      <c r="G179" s="268">
        <f t="shared" si="23"/>
        <v>5.0445518519199213E-3</v>
      </c>
      <c r="H179" s="268">
        <f t="shared" si="23"/>
        <v>4.3725313007704101E-3</v>
      </c>
      <c r="I179" s="268">
        <f t="shared" si="23"/>
        <v>5.3543303347972698E-3</v>
      </c>
      <c r="J179" s="268">
        <f t="shared" si="23"/>
        <v>4.9696496808623279E-3</v>
      </c>
      <c r="K179" s="268">
        <f t="shared" si="23"/>
        <v>4.8813044816066733E-3</v>
      </c>
      <c r="L179" s="268">
        <f t="shared" si="23"/>
        <v>5.5215534887262515E-3</v>
      </c>
      <c r="M179" s="268">
        <f t="shared" si="23"/>
        <v>5.2092374007340087E-3</v>
      </c>
      <c r="N179" s="268">
        <f t="shared" si="23"/>
        <v>4.8720838663835458E-3</v>
      </c>
      <c r="O179" s="268">
        <f t="shared" si="23"/>
        <v>5.0477710117161302E-3</v>
      </c>
      <c r="P179" s="268">
        <f t="shared" si="23"/>
        <v>5.1408059265463648E-3</v>
      </c>
      <c r="Q179" s="268">
        <f t="shared" si="23"/>
        <v>5.6651353285252469E-3</v>
      </c>
      <c r="R179" s="268">
        <f t="shared" si="23"/>
        <v>5.6692244719631392E-3</v>
      </c>
      <c r="S179" s="268">
        <f t="shared" si="23"/>
        <v>5.1606178529355028E-3</v>
      </c>
      <c r="T179" s="268">
        <f t="shared" si="23"/>
        <v>5.638892364910629E-3</v>
      </c>
      <c r="U179" s="268">
        <f t="shared" si="23"/>
        <v>5.2223961225610375E-3</v>
      </c>
      <c r="V179" s="268">
        <f t="shared" si="23"/>
        <v>4.9815794271434342E-3</v>
      </c>
      <c r="W179" s="268">
        <f t="shared" si="23"/>
        <v>5.8414241754471234E-3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3.9963679125836052E-2</v>
      </c>
      <c r="C180" s="269">
        <f t="shared" si="24"/>
        <v>3.9879319801879698E-2</v>
      </c>
      <c r="D180" s="269">
        <f t="shared" si="24"/>
        <v>4.7537805451003855E-2</v>
      </c>
      <c r="E180" s="269">
        <f t="shared" si="24"/>
        <v>4.4603062151536504E-2</v>
      </c>
      <c r="F180" s="269">
        <f t="shared" si="24"/>
        <v>3.0244729152894643E-2</v>
      </c>
      <c r="G180" s="269">
        <f t="shared" si="24"/>
        <v>4.003392039556166E-2</v>
      </c>
      <c r="H180" s="269">
        <f t="shared" si="24"/>
        <v>3.4700717756627197E-2</v>
      </c>
      <c r="I180" s="269">
        <f t="shared" si="24"/>
        <v>4.2492344352300176E-2</v>
      </c>
      <c r="J180" s="269">
        <f t="shared" si="24"/>
        <v>3.9439491466769255E-2</v>
      </c>
      <c r="K180" s="269">
        <f t="shared" si="24"/>
        <v>3.8738377715111655E-2</v>
      </c>
      <c r="L180" s="269">
        <f t="shared" si="24"/>
        <v>4.3819439132808731E-2</v>
      </c>
      <c r="M180" s="269">
        <f t="shared" si="24"/>
        <v>4.1340876562344496E-2</v>
      </c>
      <c r="N180" s="269">
        <f t="shared" si="24"/>
        <v>3.8665202260348482E-2</v>
      </c>
      <c r="O180" s="269">
        <f t="shared" si="24"/>
        <v>4.0059467875457791E-2</v>
      </c>
      <c r="P180" s="269">
        <f t="shared" si="24"/>
        <v>4.0797799541709569E-2</v>
      </c>
      <c r="Q180" s="269">
        <f t="shared" si="24"/>
        <v>4.4958914771774251E-2</v>
      </c>
      <c r="R180" s="269">
        <f t="shared" si="24"/>
        <v>4.4991366503401589E-2</v>
      </c>
      <c r="S180" s="269">
        <f t="shared" si="24"/>
        <v>4.095502839121451E-2</v>
      </c>
      <c r="T180" s="269">
        <f t="shared" si="24"/>
        <v>4.4750648755856257E-2</v>
      </c>
      <c r="U180" s="269">
        <f t="shared" si="24"/>
        <v>4.144530510973473E-2</v>
      </c>
      <c r="V180" s="269">
        <f t="shared" si="24"/>
        <v>3.9534166777277828E-2</v>
      </c>
      <c r="W180" s="269">
        <f t="shared" si="24"/>
        <v>4.6357955533266236E-2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4.4734625215119887E-2</v>
      </c>
      <c r="C181" s="269">
        <f t="shared" si="25"/>
        <v>4.4640194901816997E-2</v>
      </c>
      <c r="D181" s="269">
        <f t="shared" si="25"/>
        <v>5.321296629631702E-2</v>
      </c>
      <c r="E181" s="269">
        <f t="shared" si="25"/>
        <v>4.9927867314542261E-2</v>
      </c>
      <c r="F181" s="269">
        <f t="shared" si="25"/>
        <v>3.3855407034155252E-2</v>
      </c>
      <c r="G181" s="269">
        <f t="shared" si="25"/>
        <v>4.4813252031883063E-2</v>
      </c>
      <c r="H181" s="269">
        <f t="shared" si="25"/>
        <v>3.8843360708869637E-2</v>
      </c>
      <c r="I181" s="269">
        <f t="shared" si="25"/>
        <v>4.7565167689555113E-2</v>
      </c>
      <c r="J181" s="269">
        <f t="shared" si="25"/>
        <v>4.4147858956765491E-2</v>
      </c>
      <c r="K181" s="269">
        <f t="shared" si="25"/>
        <v>4.3363044805525497E-2</v>
      </c>
      <c r="L181" s="269">
        <f t="shared" si="25"/>
        <v>4.9050693770476238E-2</v>
      </c>
      <c r="M181" s="269">
        <f t="shared" si="25"/>
        <v>4.6276235310012306E-2</v>
      </c>
      <c r="N181" s="269">
        <f t="shared" si="25"/>
        <v>4.3281133514688909E-2</v>
      </c>
      <c r="O181" s="269">
        <f t="shared" si="25"/>
        <v>4.4841849422397231E-2</v>
      </c>
      <c r="P181" s="269">
        <f t="shared" si="25"/>
        <v>4.566832463931176E-2</v>
      </c>
      <c r="Q181" s="269">
        <f t="shared" si="25"/>
        <v>5.0326202351414828E-2</v>
      </c>
      <c r="R181" s="269">
        <f t="shared" si="25"/>
        <v>5.0362528237411483E-2</v>
      </c>
      <c r="S181" s="269">
        <f t="shared" si="25"/>
        <v>4.5844323791778725E-2</v>
      </c>
      <c r="T181" s="269">
        <f t="shared" si="25"/>
        <v>5.0093073110791073E-2</v>
      </c>
      <c r="U181" s="269">
        <f t="shared" si="25"/>
        <v>4.6393130751859656E-2</v>
      </c>
      <c r="V181" s="269">
        <f t="shared" si="25"/>
        <v>4.4253836800281568E-2</v>
      </c>
      <c r="W181" s="269">
        <f t="shared" si="25"/>
        <v>5.1892263472287967E-2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7.2018947780438033E-2</v>
      </c>
      <c r="C182" s="269">
        <f t="shared" si="26"/>
        <v>7.1866922994940283E-2</v>
      </c>
      <c r="D182" s="269">
        <f t="shared" si="26"/>
        <v>8.5668356949626712E-2</v>
      </c>
      <c r="E182" s="269">
        <f t="shared" si="26"/>
        <v>8.0379626556015604E-2</v>
      </c>
      <c r="F182" s="269">
        <f t="shared" si="26"/>
        <v>5.4504330360505664E-2</v>
      </c>
      <c r="G182" s="269">
        <f t="shared" si="26"/>
        <v>7.2145530278522635E-2</v>
      </c>
      <c r="H182" s="269">
        <f t="shared" si="26"/>
        <v>6.2534512205174031E-2</v>
      </c>
      <c r="I182" s="269">
        <f t="shared" si="26"/>
        <v>7.6575880797678603E-2</v>
      </c>
      <c r="J182" s="269">
        <f t="shared" si="26"/>
        <v>7.107430393204231E-2</v>
      </c>
      <c r="K182" s="269">
        <f t="shared" si="26"/>
        <v>6.9810819794113382E-2</v>
      </c>
      <c r="L182" s="269">
        <f t="shared" si="26"/>
        <v>7.896745163869627E-2</v>
      </c>
      <c r="M182" s="269">
        <f t="shared" si="26"/>
        <v>7.4500809121355788E-2</v>
      </c>
      <c r="N182" s="269">
        <f t="shared" si="26"/>
        <v>6.9678949571684495E-2</v>
      </c>
      <c r="O182" s="269">
        <f t="shared" si="26"/>
        <v>7.2191569648791018E-2</v>
      </c>
      <c r="P182" s="269">
        <f t="shared" si="26"/>
        <v>7.3522124564643451E-2</v>
      </c>
      <c r="Q182" s="269">
        <f t="shared" si="26"/>
        <v>8.1020912139200763E-2</v>
      </c>
      <c r="R182" s="269">
        <f t="shared" si="26"/>
        <v>8.1079393730900423E-2</v>
      </c>
      <c r="S182" s="269">
        <f t="shared" si="26"/>
        <v>7.3805468254457912E-2</v>
      </c>
      <c r="T182" s="269">
        <f t="shared" si="26"/>
        <v>8.0645593858879011E-2</v>
      </c>
      <c r="U182" s="269">
        <f t="shared" si="26"/>
        <v>7.4689000856095783E-2</v>
      </c>
      <c r="V182" s="269">
        <f t="shared" si="26"/>
        <v>7.1244919260579589E-2</v>
      </c>
      <c r="W182" s="269">
        <f t="shared" si="26"/>
        <v>8.3542137555592852E-2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3.4167307588111512E-2</v>
      </c>
      <c r="C183" s="270">
        <f t="shared" si="27"/>
        <v>3.4041613095373721E-2</v>
      </c>
      <c r="D183" s="270">
        <f t="shared" si="27"/>
        <v>3.2068680983746899E-2</v>
      </c>
      <c r="E183" s="270">
        <f t="shared" si="27"/>
        <v>3.2976157801526573E-2</v>
      </c>
      <c r="F183" s="270">
        <f t="shared" si="27"/>
        <v>3.6885386383456072E-2</v>
      </c>
      <c r="G183" s="270">
        <f t="shared" si="27"/>
        <v>3.5283398119419614E-2</v>
      </c>
      <c r="H183" s="270">
        <f t="shared" si="27"/>
        <v>3.5030354433994278E-2</v>
      </c>
      <c r="I183" s="270">
        <f t="shared" si="27"/>
        <v>3.5075489532135178E-2</v>
      </c>
      <c r="J183" s="270">
        <f t="shared" si="27"/>
        <v>3.5802794513857004E-2</v>
      </c>
      <c r="K183" s="270">
        <f t="shared" si="27"/>
        <v>3.6795179071697895E-2</v>
      </c>
      <c r="L183" s="270">
        <f t="shared" si="27"/>
        <v>3.6113615771432073E-2</v>
      </c>
      <c r="M183" s="270">
        <f t="shared" si="27"/>
        <v>3.662741034089291E-2</v>
      </c>
      <c r="N183" s="270">
        <f t="shared" si="27"/>
        <v>3.7333543433926981E-2</v>
      </c>
      <c r="O183" s="270">
        <f t="shared" si="27"/>
        <v>3.6931447605659008E-2</v>
      </c>
      <c r="P183" s="270">
        <f t="shared" si="27"/>
        <v>3.6677906570434425E-2</v>
      </c>
      <c r="Q183" s="270">
        <f t="shared" si="27"/>
        <v>3.565936666757178E-2</v>
      </c>
      <c r="R183" s="270">
        <f t="shared" si="27"/>
        <v>3.5468459969525093E-2</v>
      </c>
      <c r="S183" s="270">
        <f t="shared" si="27"/>
        <v>3.6616956658366777E-2</v>
      </c>
      <c r="T183" s="270">
        <f t="shared" si="27"/>
        <v>3.556716076547968E-2</v>
      </c>
      <c r="U183" s="270">
        <f t="shared" si="27"/>
        <v>3.6232739161594113E-2</v>
      </c>
      <c r="V183" s="270">
        <f t="shared" si="27"/>
        <v>3.6401178483031336E-2</v>
      </c>
      <c r="W183" s="270">
        <f t="shared" si="27"/>
        <v>3.4226272077937665E-2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0.48619159443553428</v>
      </c>
      <c r="C184" s="271">
        <f t="shared" si="28"/>
        <v>0.48695677690925115</v>
      </c>
      <c r="D184" s="271">
        <f t="shared" si="28"/>
        <v>0.46825620942335844</v>
      </c>
      <c r="E184" s="271">
        <f t="shared" si="28"/>
        <v>0.47521190094134508</v>
      </c>
      <c r="F184" s="271">
        <f t="shared" si="28"/>
        <v>0.50970009453146858</v>
      </c>
      <c r="G184" s="271">
        <f t="shared" si="28"/>
        <v>0.48498930300592552</v>
      </c>
      <c r="H184" s="271">
        <f t="shared" si="28"/>
        <v>0.50007525132111863</v>
      </c>
      <c r="I184" s="271">
        <f t="shared" si="28"/>
        <v>0.47807898873735155</v>
      </c>
      <c r="J184" s="271">
        <f t="shared" si="28"/>
        <v>0.48584833528580174</v>
      </c>
      <c r="K184" s="271">
        <f t="shared" si="28"/>
        <v>0.48643888776486882</v>
      </c>
      <c r="L184" s="271">
        <f t="shared" si="28"/>
        <v>0.47325814359750745</v>
      </c>
      <c r="M184" s="271">
        <f t="shared" si="28"/>
        <v>0.47965349714367017</v>
      </c>
      <c r="N184" s="271">
        <f t="shared" si="28"/>
        <v>0.48681062062935071</v>
      </c>
      <c r="O184" s="271">
        <f t="shared" si="28"/>
        <v>0.48346249684431436</v>
      </c>
      <c r="P184" s="271">
        <f t="shared" si="28"/>
        <v>0.48235753199970688</v>
      </c>
      <c r="Q184" s="271">
        <f t="shared" si="28"/>
        <v>0.47347400414321689</v>
      </c>
      <c r="R184" s="271">
        <f t="shared" si="28"/>
        <v>0.47476975701488811</v>
      </c>
      <c r="S184" s="271">
        <f t="shared" si="28"/>
        <v>0.48343912140026363</v>
      </c>
      <c r="T184" s="271">
        <f t="shared" si="28"/>
        <v>0.47499964107115</v>
      </c>
      <c r="U184" s="271">
        <f t="shared" si="28"/>
        <v>0.48310926174626551</v>
      </c>
      <c r="V184" s="271">
        <f t="shared" si="28"/>
        <v>0.48962537766554948</v>
      </c>
      <c r="W184" s="271">
        <f t="shared" si="28"/>
        <v>0.47703487818431406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0.48597806896398388</v>
      </c>
      <c r="C185" s="320">
        <f t="shared" si="29"/>
        <v>0.48674370216858487</v>
      </c>
      <c r="D185" s="320">
        <f t="shared" si="29"/>
        <v>0.468002215483175</v>
      </c>
      <c r="E185" s="320">
        <f t="shared" si="29"/>
        <v>0.47497358730038841</v>
      </c>
      <c r="F185" s="320">
        <f t="shared" si="29"/>
        <v>0.5095384972962903</v>
      </c>
      <c r="G185" s="320">
        <f t="shared" si="29"/>
        <v>0.48477540223609006</v>
      </c>
      <c r="H185" s="320">
        <f t="shared" si="29"/>
        <v>0.49988984579079215</v>
      </c>
      <c r="I185" s="320">
        <f t="shared" si="29"/>
        <v>0.47785195263698299</v>
      </c>
      <c r="J185" s="320">
        <f t="shared" si="29"/>
        <v>0.48563761054280108</v>
      </c>
      <c r="K185" s="320">
        <f t="shared" si="29"/>
        <v>0.48623190906446756</v>
      </c>
      <c r="L185" s="320">
        <f t="shared" si="29"/>
        <v>0.47302401684520201</v>
      </c>
      <c r="M185" s="320">
        <f t="shared" si="29"/>
        <v>0.47943261332227605</v>
      </c>
      <c r="N185" s="320">
        <f t="shared" si="29"/>
        <v>0.48660403290455095</v>
      </c>
      <c r="O185" s="320">
        <f t="shared" si="29"/>
        <v>0.48324845957459167</v>
      </c>
      <c r="P185" s="320">
        <f t="shared" si="29"/>
        <v>0.48213954983250118</v>
      </c>
      <c r="Q185" s="320">
        <f t="shared" si="29"/>
        <v>0.4732337891858599</v>
      </c>
      <c r="R185" s="320">
        <f t="shared" si="29"/>
        <v>0.47452936866830747</v>
      </c>
      <c r="S185" s="320">
        <f t="shared" si="29"/>
        <v>0.48322029916114845</v>
      </c>
      <c r="T185" s="320">
        <f t="shared" si="29"/>
        <v>0.47476053887668757</v>
      </c>
      <c r="U185" s="320">
        <f t="shared" si="29"/>
        <v>0.48288781996436037</v>
      </c>
      <c r="V185" s="320">
        <f t="shared" si="29"/>
        <v>0.48941414707346881</v>
      </c>
      <c r="W185" s="320">
        <f t="shared" si="29"/>
        <v>0.47678718816848276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2.135254715504478E-4</v>
      </c>
      <c r="C186" s="320">
        <f t="shared" si="30"/>
        <v>2.1307474066626814E-4</v>
      </c>
      <c r="D186" s="320">
        <f t="shared" si="30"/>
        <v>2.5399394018347132E-4</v>
      </c>
      <c r="E186" s="320">
        <f t="shared" si="30"/>
        <v>2.3831364095663754E-4</v>
      </c>
      <c r="F186" s="320">
        <f t="shared" si="30"/>
        <v>1.6159723517828898E-4</v>
      </c>
      <c r="G186" s="320">
        <f t="shared" si="30"/>
        <v>2.1390076983550396E-4</v>
      </c>
      <c r="H186" s="320">
        <f t="shared" si="30"/>
        <v>1.8540553032647775E-4</v>
      </c>
      <c r="I186" s="320">
        <f t="shared" si="30"/>
        <v>2.270361003685266E-4</v>
      </c>
      <c r="J186" s="320">
        <f t="shared" si="30"/>
        <v>2.1072474300063812E-4</v>
      </c>
      <c r="K186" s="320">
        <f t="shared" si="30"/>
        <v>2.069787004012617E-4</v>
      </c>
      <c r="L186" s="320">
        <f t="shared" si="30"/>
        <v>2.3412675230545071E-4</v>
      </c>
      <c r="M186" s="320">
        <f t="shared" si="30"/>
        <v>2.2088382139412934E-4</v>
      </c>
      <c r="N186" s="320">
        <f t="shared" si="30"/>
        <v>2.0658772479976542E-4</v>
      </c>
      <c r="O186" s="320">
        <f t="shared" si="30"/>
        <v>2.1403726972267831E-4</v>
      </c>
      <c r="P186" s="320">
        <f t="shared" si="30"/>
        <v>2.1798216720573098E-4</v>
      </c>
      <c r="Q186" s="320">
        <f t="shared" si="30"/>
        <v>2.402149573569488E-4</v>
      </c>
      <c r="R186" s="320">
        <f t="shared" si="30"/>
        <v>2.4038834658061191E-4</v>
      </c>
      <c r="S186" s="320">
        <f t="shared" si="30"/>
        <v>2.1882223911518083E-4</v>
      </c>
      <c r="T186" s="320">
        <f t="shared" si="30"/>
        <v>2.3910219446250154E-4</v>
      </c>
      <c r="U186" s="320">
        <f t="shared" si="30"/>
        <v>2.2144178190508764E-4</v>
      </c>
      <c r="V186" s="320">
        <f t="shared" si="30"/>
        <v>2.1123059208067094E-4</v>
      </c>
      <c r="W186" s="320">
        <f t="shared" si="30"/>
        <v>2.4769001583130107E-4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0.25702445893042969</v>
      </c>
      <c r="C187" s="271">
        <f t="shared" si="31"/>
        <v>0.2573125630290935</v>
      </c>
      <c r="D187" s="271">
        <f t="shared" si="31"/>
        <v>0.24642616859945515</v>
      </c>
      <c r="E187" s="271">
        <f t="shared" si="31"/>
        <v>0.25030545106271296</v>
      </c>
      <c r="F187" s="271">
        <f t="shared" si="31"/>
        <v>0.26996044776631761</v>
      </c>
      <c r="G187" s="271">
        <f t="shared" si="31"/>
        <v>0.2555694803196974</v>
      </c>
      <c r="H187" s="271">
        <f t="shared" si="31"/>
        <v>0.2640979987113436</v>
      </c>
      <c r="I187" s="271">
        <f t="shared" si="31"/>
        <v>0.2522285721219813</v>
      </c>
      <c r="J187" s="271">
        <f t="shared" si="31"/>
        <v>0.25621811743667056</v>
      </c>
      <c r="K187" s="271">
        <f t="shared" si="31"/>
        <v>0.25659781679065752</v>
      </c>
      <c r="L187" s="271">
        <f t="shared" si="31"/>
        <v>0.24920597520065302</v>
      </c>
      <c r="M187" s="271">
        <f t="shared" si="31"/>
        <v>0.25248740107829976</v>
      </c>
      <c r="N187" s="271">
        <f t="shared" si="31"/>
        <v>0.25544977484444359</v>
      </c>
      <c r="O187" s="271">
        <f t="shared" si="31"/>
        <v>0.2536036565604004</v>
      </c>
      <c r="P187" s="271">
        <f t="shared" si="31"/>
        <v>0.2520184057270447</v>
      </c>
      <c r="Q187" s="271">
        <f t="shared" si="31"/>
        <v>0.24494131384955858</v>
      </c>
      <c r="R187" s="271">
        <f t="shared" si="31"/>
        <v>0.24382725766773289</v>
      </c>
      <c r="S187" s="271">
        <f t="shared" si="31"/>
        <v>0.25031109897891141</v>
      </c>
      <c r="T187" s="271">
        <f t="shared" si="31"/>
        <v>0.24446212286760888</v>
      </c>
      <c r="U187" s="271">
        <f t="shared" si="31"/>
        <v>0.24930101663352425</v>
      </c>
      <c r="V187" s="271">
        <f t="shared" si="31"/>
        <v>0.2506788128239873</v>
      </c>
      <c r="W187" s="271">
        <f t="shared" si="31"/>
        <v>0.2381096749929246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0.25635769964571037</v>
      </c>
      <c r="C188" s="320">
        <f t="shared" si="32"/>
        <v>0.25665064226029033</v>
      </c>
      <c r="D188" s="320">
        <f t="shared" si="32"/>
        <v>0.24519712072219318</v>
      </c>
      <c r="E188" s="320">
        <f t="shared" si="32"/>
        <v>0.24931600720621927</v>
      </c>
      <c r="F188" s="320">
        <f t="shared" si="32"/>
        <v>0.26968732370616388</v>
      </c>
      <c r="G188" s="320">
        <f t="shared" si="32"/>
        <v>0.25488036822796956</v>
      </c>
      <c r="H188" s="320">
        <f t="shared" si="32"/>
        <v>0.26366427157791017</v>
      </c>
      <c r="I188" s="320">
        <f t="shared" si="32"/>
        <v>0.25138109966000688</v>
      </c>
      <c r="J188" s="320">
        <f t="shared" si="32"/>
        <v>0.25556208229646676</v>
      </c>
      <c r="K188" s="320">
        <f t="shared" si="32"/>
        <v>0.25598155146155827</v>
      </c>
      <c r="L188" s="320">
        <f t="shared" si="32"/>
        <v>0.24827715314215629</v>
      </c>
      <c r="M188" s="320">
        <f t="shared" si="32"/>
        <v>0.25172120897896527</v>
      </c>
      <c r="N188" s="320">
        <f t="shared" si="32"/>
        <v>0.2548435002979858</v>
      </c>
      <c r="O188" s="320">
        <f t="shared" si="32"/>
        <v>0.25291706294596356</v>
      </c>
      <c r="P188" s="320">
        <f t="shared" si="32"/>
        <v>0.25128986421403476</v>
      </c>
      <c r="Q188" s="320">
        <f t="shared" si="32"/>
        <v>0.24394837447973278</v>
      </c>
      <c r="R188" s="320">
        <f t="shared" si="32"/>
        <v>0.24281433704950484</v>
      </c>
      <c r="S188" s="320">
        <f t="shared" si="32"/>
        <v>0.24959469553315944</v>
      </c>
      <c r="T188" s="320">
        <f t="shared" si="32"/>
        <v>0.24347093800946401</v>
      </c>
      <c r="U188" s="320">
        <f t="shared" si="32"/>
        <v>0.24848843233520529</v>
      </c>
      <c r="V188" s="320">
        <f t="shared" si="32"/>
        <v>0.24995006234330497</v>
      </c>
      <c r="W188" s="320">
        <f t="shared" si="32"/>
        <v>0.23678662689861055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6.6675928471933833E-4</v>
      </c>
      <c r="C189" s="320">
        <f t="shared" si="33"/>
        <v>6.6192076880315664E-4</v>
      </c>
      <c r="D189" s="320">
        <f t="shared" si="33"/>
        <v>1.2290478772619888E-3</v>
      </c>
      <c r="E189" s="320">
        <f t="shared" si="33"/>
        <v>9.8944385649362017E-4</v>
      </c>
      <c r="F189" s="320">
        <f t="shared" si="33"/>
        <v>2.7312406015368062E-4</v>
      </c>
      <c r="G189" s="320">
        <f t="shared" si="33"/>
        <v>6.8911209172784079E-4</v>
      </c>
      <c r="H189" s="320">
        <f t="shared" si="33"/>
        <v>4.3372713343338312E-4</v>
      </c>
      <c r="I189" s="320">
        <f t="shared" si="33"/>
        <v>8.4747246197443965E-4</v>
      </c>
      <c r="J189" s="320">
        <f t="shared" si="33"/>
        <v>6.5603514020382502E-4</v>
      </c>
      <c r="K189" s="320">
        <f t="shared" si="33"/>
        <v>6.1626532909925713E-4</v>
      </c>
      <c r="L189" s="320">
        <f t="shared" si="33"/>
        <v>9.2882205849672693E-4</v>
      </c>
      <c r="M189" s="320">
        <f t="shared" si="33"/>
        <v>7.661920993344472E-4</v>
      </c>
      <c r="N189" s="320">
        <f t="shared" si="33"/>
        <v>6.0627454645778827E-4</v>
      </c>
      <c r="O189" s="320">
        <f t="shared" si="33"/>
        <v>6.8659361443679332E-4</v>
      </c>
      <c r="P189" s="320">
        <f t="shared" si="33"/>
        <v>7.2854151301000175E-4</v>
      </c>
      <c r="Q189" s="320">
        <f t="shared" si="33"/>
        <v>9.9293936982580732E-4</v>
      </c>
      <c r="R189" s="320">
        <f t="shared" si="33"/>
        <v>1.0129206182279658E-3</v>
      </c>
      <c r="S189" s="320">
        <f t="shared" si="33"/>
        <v>7.1640344575197678E-4</v>
      </c>
      <c r="T189" s="320">
        <f t="shared" si="33"/>
        <v>9.9118485814494008E-4</v>
      </c>
      <c r="U189" s="320">
        <f t="shared" si="33"/>
        <v>8.1258429831891133E-4</v>
      </c>
      <c r="V189" s="320">
        <f t="shared" si="33"/>
        <v>7.2875048068230495E-4</v>
      </c>
      <c r="W189" s="320">
        <f t="shared" si="33"/>
        <v>1.3230480943140384E-3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4.7203985227984864E-2</v>
      </c>
      <c r="C190" s="271">
        <f t="shared" si="34"/>
        <v>4.6646671691588218E-2</v>
      </c>
      <c r="D190" s="271">
        <f t="shared" si="34"/>
        <v>4.4591159897138334E-2</v>
      </c>
      <c r="E190" s="271">
        <f t="shared" si="34"/>
        <v>4.5730183519251719E-2</v>
      </c>
      <c r="F190" s="271">
        <f t="shared" si="34"/>
        <v>5.0700823350548596E-2</v>
      </c>
      <c r="G190" s="271">
        <f t="shared" si="34"/>
        <v>4.8436854596419839E-2</v>
      </c>
      <c r="H190" s="271">
        <f t="shared" si="34"/>
        <v>4.848446819795061E-2</v>
      </c>
      <c r="I190" s="271">
        <f t="shared" si="34"/>
        <v>4.8105220638013091E-2</v>
      </c>
      <c r="J190" s="271">
        <f t="shared" si="34"/>
        <v>4.9018916848056759E-2</v>
      </c>
      <c r="K190" s="271">
        <f t="shared" si="34"/>
        <v>5.013368039872567E-2</v>
      </c>
      <c r="L190" s="271">
        <f t="shared" si="34"/>
        <v>4.9085516781797081E-2</v>
      </c>
      <c r="M190" s="271">
        <f t="shared" si="34"/>
        <v>4.9774102256551385E-2</v>
      </c>
      <c r="N190" s="271">
        <f t="shared" si="34"/>
        <v>5.069281428286769E-2</v>
      </c>
      <c r="O190" s="271">
        <f t="shared" si="34"/>
        <v>5.0169299428336936E-2</v>
      </c>
      <c r="P190" s="271">
        <f t="shared" si="34"/>
        <v>4.9872295535694389E-2</v>
      </c>
      <c r="Q190" s="271">
        <f t="shared" si="34"/>
        <v>4.8587064072565245E-2</v>
      </c>
      <c r="R190" s="271">
        <f t="shared" si="34"/>
        <v>4.8453833632583217E-2</v>
      </c>
      <c r="S190" s="271">
        <f t="shared" si="34"/>
        <v>4.9868837903144135E-2</v>
      </c>
      <c r="T190" s="271">
        <f t="shared" si="34"/>
        <v>4.8546966453780455E-2</v>
      </c>
      <c r="U190" s="271">
        <f t="shared" si="34"/>
        <v>4.9441024853682222E-2</v>
      </c>
      <c r="V190" s="271">
        <f t="shared" si="34"/>
        <v>4.9767236588913806E-2</v>
      </c>
      <c r="W190" s="271">
        <f t="shared" si="34"/>
        <v>4.7150111166636574E-2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3.4786400100478843E-2</v>
      </c>
      <c r="C191" s="320">
        <f t="shared" si="35"/>
        <v>3.4074578655186732E-2</v>
      </c>
      <c r="D191" s="320">
        <f t="shared" si="35"/>
        <v>3.1112538149096269E-2</v>
      </c>
      <c r="E191" s="320">
        <f t="shared" si="35"/>
        <v>3.2780015393646715E-2</v>
      </c>
      <c r="F191" s="320">
        <f t="shared" si="35"/>
        <v>3.8800819515352199E-2</v>
      </c>
      <c r="G191" s="320">
        <f t="shared" si="35"/>
        <v>3.6318564366583109E-2</v>
      </c>
      <c r="H191" s="320">
        <f t="shared" si="35"/>
        <v>3.6289638900839069E-2</v>
      </c>
      <c r="I191" s="320">
        <f t="shared" si="35"/>
        <v>3.5931702241913763E-2</v>
      </c>
      <c r="J191" s="320">
        <f t="shared" si="35"/>
        <v>3.7034224646639267E-2</v>
      </c>
      <c r="K191" s="320">
        <f t="shared" si="35"/>
        <v>3.8390755836244496E-2</v>
      </c>
      <c r="L191" s="320">
        <f t="shared" si="35"/>
        <v>3.7271621702580644E-2</v>
      </c>
      <c r="M191" s="320">
        <f t="shared" si="35"/>
        <v>3.8048783806747949E-2</v>
      </c>
      <c r="N191" s="320">
        <f t="shared" si="35"/>
        <v>3.9074248419337661E-2</v>
      </c>
      <c r="O191" s="320">
        <f t="shared" si="35"/>
        <v>3.8491011318149179E-2</v>
      </c>
      <c r="P191" s="320">
        <f t="shared" si="35"/>
        <v>3.8154717212920686E-2</v>
      </c>
      <c r="Q191" s="320">
        <f t="shared" si="35"/>
        <v>3.6697859945194596E-2</v>
      </c>
      <c r="R191" s="320">
        <f t="shared" si="35"/>
        <v>3.6521924591071855E-2</v>
      </c>
      <c r="S191" s="320">
        <f t="shared" si="35"/>
        <v>3.8172237205324012E-2</v>
      </c>
      <c r="T191" s="320">
        <f t="shared" si="35"/>
        <v>3.6634383574245234E-2</v>
      </c>
      <c r="U191" s="320">
        <f t="shared" si="35"/>
        <v>3.7614550925440797E-2</v>
      </c>
      <c r="V191" s="320">
        <f t="shared" si="35"/>
        <v>3.7922131481817063E-2</v>
      </c>
      <c r="W191" s="320">
        <f t="shared" si="35"/>
        <v>3.4739031869265066E-2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1.0659432857588559E-2</v>
      </c>
      <c r="C192" s="320">
        <f t="shared" si="36"/>
        <v>1.0676226240375113E-2</v>
      </c>
      <c r="D192" s="320">
        <f t="shared" si="36"/>
        <v>1.0265150861191039E-2</v>
      </c>
      <c r="E192" s="320">
        <f t="shared" si="36"/>
        <v>1.0418060785643576E-2</v>
      </c>
      <c r="F192" s="320">
        <f t="shared" si="36"/>
        <v>1.117620680263434E-2</v>
      </c>
      <c r="G192" s="320">
        <f t="shared" si="36"/>
        <v>1.0633053590591244E-2</v>
      </c>
      <c r="H192" s="320">
        <f t="shared" si="36"/>
        <v>1.0964573481179352E-2</v>
      </c>
      <c r="I192" s="320">
        <f t="shared" si="36"/>
        <v>1.0481194791073997E-2</v>
      </c>
      <c r="J192" s="320">
        <f t="shared" si="36"/>
        <v>1.0651965249658979E-2</v>
      </c>
      <c r="K192" s="320">
        <f t="shared" si="36"/>
        <v>1.0665000581073364E-2</v>
      </c>
      <c r="L192" s="320">
        <f t="shared" si="36"/>
        <v>1.0375298947825464E-2</v>
      </c>
      <c r="M192" s="320">
        <f t="shared" si="36"/>
        <v>1.0515864969671627E-2</v>
      </c>
      <c r="N192" s="320">
        <f t="shared" si="36"/>
        <v>1.0673162737642553E-2</v>
      </c>
      <c r="O192" s="320">
        <f t="shared" si="36"/>
        <v>1.0599561662010343E-2</v>
      </c>
      <c r="P192" s="320">
        <f t="shared" si="36"/>
        <v>1.0575238858789738E-2</v>
      </c>
      <c r="Q192" s="320">
        <f t="shared" si="36"/>
        <v>1.0379900089982739E-2</v>
      </c>
      <c r="R192" s="320">
        <f t="shared" si="36"/>
        <v>1.0408317303406092E-2</v>
      </c>
      <c r="S192" s="320">
        <f t="shared" si="36"/>
        <v>1.059894399208754E-2</v>
      </c>
      <c r="T192" s="320">
        <f t="shared" si="36"/>
        <v>1.0413387785948974E-2</v>
      </c>
      <c r="U192" s="320">
        <f t="shared" si="36"/>
        <v>1.0591651400299881E-2</v>
      </c>
      <c r="V192" s="320">
        <f t="shared" si="36"/>
        <v>1.0734799723380603E-2</v>
      </c>
      <c r="W192" s="320">
        <f t="shared" si="36"/>
        <v>1.0457840269366218E-2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1.7581522699174608E-3</v>
      </c>
      <c r="C193" s="320">
        <f t="shared" si="37"/>
        <v>1.8958667960263758E-3</v>
      </c>
      <c r="D193" s="320">
        <f t="shared" si="37"/>
        <v>3.2134708868510236E-3</v>
      </c>
      <c r="E193" s="320">
        <f t="shared" si="37"/>
        <v>2.532107339961428E-3</v>
      </c>
      <c r="F193" s="320">
        <f t="shared" si="37"/>
        <v>7.2379703256206164E-4</v>
      </c>
      <c r="G193" s="320">
        <f t="shared" si="37"/>
        <v>1.485236639245494E-3</v>
      </c>
      <c r="H193" s="320">
        <f t="shared" si="37"/>
        <v>1.230255815932195E-3</v>
      </c>
      <c r="I193" s="320">
        <f t="shared" si="37"/>
        <v>1.6923236050253288E-3</v>
      </c>
      <c r="J193" s="320">
        <f t="shared" si="37"/>
        <v>1.3327269517585086E-3</v>
      </c>
      <c r="K193" s="320">
        <f t="shared" si="37"/>
        <v>1.0779239814078128E-3</v>
      </c>
      <c r="L193" s="320">
        <f t="shared" si="37"/>
        <v>1.4385961313909785E-3</v>
      </c>
      <c r="M193" s="320">
        <f t="shared" si="37"/>
        <v>1.2094534801318081E-3</v>
      </c>
      <c r="N193" s="320">
        <f t="shared" si="37"/>
        <v>9.454031258874715E-4</v>
      </c>
      <c r="O193" s="320">
        <f t="shared" si="37"/>
        <v>1.0787264481774081E-3</v>
      </c>
      <c r="P193" s="320">
        <f t="shared" si="37"/>
        <v>1.1423394639839626E-3</v>
      </c>
      <c r="Q193" s="320">
        <f t="shared" si="37"/>
        <v>1.5093040373879078E-3</v>
      </c>
      <c r="R193" s="320">
        <f t="shared" si="37"/>
        <v>1.5235917381052611E-3</v>
      </c>
      <c r="S193" s="320">
        <f t="shared" si="37"/>
        <v>1.0976567057325783E-3</v>
      </c>
      <c r="T193" s="320">
        <f t="shared" si="37"/>
        <v>1.4991950935862419E-3</v>
      </c>
      <c r="U193" s="320">
        <f t="shared" si="37"/>
        <v>1.2348225279415466E-3</v>
      </c>
      <c r="V193" s="320">
        <f t="shared" si="37"/>
        <v>1.1103053837161381E-3</v>
      </c>
      <c r="W193" s="320">
        <f t="shared" si="37"/>
        <v>1.9532390280052919E-3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1.3659700732167452E-2</v>
      </c>
      <c r="C194" s="321">
        <f t="shared" si="38"/>
        <v>1.3630866472048819E-2</v>
      </c>
      <c r="D194" s="321">
        <f t="shared" si="38"/>
        <v>1.6248558944737215E-2</v>
      </c>
      <c r="E194" s="321">
        <f t="shared" si="38"/>
        <v>1.5245455224726074E-2</v>
      </c>
      <c r="F194" s="321">
        <f t="shared" si="38"/>
        <v>1.0337735613709178E-2</v>
      </c>
      <c r="G194" s="321">
        <f t="shared" si="38"/>
        <v>1.3683709400650602E-2</v>
      </c>
      <c r="H194" s="321">
        <f t="shared" si="38"/>
        <v>1.1860805364151277E-2</v>
      </c>
      <c r="I194" s="321">
        <f t="shared" si="38"/>
        <v>1.4524005796187657E-2</v>
      </c>
      <c r="J194" s="321">
        <f t="shared" si="38"/>
        <v>1.3480531879174668E-2</v>
      </c>
      <c r="K194" s="321">
        <f t="shared" si="38"/>
        <v>1.32408891776933E-2</v>
      </c>
      <c r="L194" s="321">
        <f t="shared" si="38"/>
        <v>1.4977610617903101E-2</v>
      </c>
      <c r="M194" s="321">
        <f t="shared" si="38"/>
        <v>1.4130430786139188E-2</v>
      </c>
      <c r="N194" s="321">
        <f t="shared" si="38"/>
        <v>1.3215877596305659E-2</v>
      </c>
      <c r="O194" s="321">
        <f t="shared" si="38"/>
        <v>1.3692441602927159E-2</v>
      </c>
      <c r="P194" s="321">
        <f t="shared" si="38"/>
        <v>1.3944805494908312E-2</v>
      </c>
      <c r="Q194" s="321">
        <f t="shared" si="38"/>
        <v>1.5367086676172266E-2</v>
      </c>
      <c r="R194" s="321">
        <f t="shared" si="38"/>
        <v>1.5378178771594071E-2</v>
      </c>
      <c r="S194" s="321">
        <f t="shared" si="38"/>
        <v>1.3998546768927096E-2</v>
      </c>
      <c r="T194" s="321">
        <f t="shared" si="38"/>
        <v>1.5295900751543984E-2</v>
      </c>
      <c r="U194" s="321">
        <f t="shared" si="38"/>
        <v>1.4166124764682894E-2</v>
      </c>
      <c r="V194" s="321">
        <f t="shared" si="38"/>
        <v>1.351289217323568E-2</v>
      </c>
      <c r="W194" s="321">
        <f t="shared" si="38"/>
        <v>1.5845282841593127E-2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0.99999999999999978</v>
      </c>
      <c r="D197" s="234">
        <f t="shared" si="39"/>
        <v>0.99999999999999967</v>
      </c>
      <c r="E197" s="234">
        <f t="shared" si="39"/>
        <v>1</v>
      </c>
      <c r="F197" s="234">
        <f t="shared" si="39"/>
        <v>0.99999999999999989</v>
      </c>
      <c r="G197" s="234">
        <f t="shared" si="39"/>
        <v>1</v>
      </c>
      <c r="H197" s="234">
        <f t="shared" si="39"/>
        <v>1.0000000000000002</v>
      </c>
      <c r="I197" s="234">
        <f t="shared" si="39"/>
        <v>0.99999999999999978</v>
      </c>
      <c r="J197" s="234">
        <f t="shared" si="39"/>
        <v>1.0000000000000002</v>
      </c>
      <c r="K197" s="234">
        <f t="shared" si="39"/>
        <v>0.99999999999999978</v>
      </c>
      <c r="L197" s="234">
        <f t="shared" si="39"/>
        <v>1</v>
      </c>
      <c r="M197" s="234">
        <f t="shared" si="39"/>
        <v>1</v>
      </c>
      <c r="N197" s="234">
        <f t="shared" si="39"/>
        <v>1</v>
      </c>
      <c r="O197" s="234">
        <f t="shared" si="39"/>
        <v>0.99999999999999978</v>
      </c>
      <c r="P197" s="234">
        <f t="shared" si="39"/>
        <v>1</v>
      </c>
      <c r="Q197" s="234">
        <f t="shared" si="39"/>
        <v>1.0000000000000002</v>
      </c>
      <c r="R197" s="234">
        <f t="shared" si="39"/>
        <v>0.99999999999999989</v>
      </c>
      <c r="S197" s="234">
        <f t="shared" si="39"/>
        <v>1</v>
      </c>
      <c r="T197" s="234">
        <f t="shared" si="39"/>
        <v>0.99999999999999978</v>
      </c>
      <c r="U197" s="234">
        <f t="shared" si="39"/>
        <v>1</v>
      </c>
      <c r="V197" s="234">
        <f t="shared" si="39"/>
        <v>0.99999999999999922</v>
      </c>
      <c r="W197" s="234">
        <f t="shared" si="39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2.311365786929251E-3</v>
      </c>
      <c r="C198" s="268">
        <f t="shared" si="40"/>
        <v>2.3098094381285988E-3</v>
      </c>
      <c r="D198" s="268">
        <f t="shared" si="40"/>
        <v>2.7889164432770173E-3</v>
      </c>
      <c r="E198" s="268">
        <f t="shared" si="40"/>
        <v>2.6012535429034973E-3</v>
      </c>
      <c r="F198" s="268">
        <f t="shared" si="40"/>
        <v>1.7174818708428515E-3</v>
      </c>
      <c r="G198" s="268">
        <f t="shared" si="40"/>
        <v>2.3063596217415333E-3</v>
      </c>
      <c r="H198" s="268">
        <f t="shared" si="40"/>
        <v>1.9911675388286296E-3</v>
      </c>
      <c r="I198" s="268">
        <f t="shared" si="40"/>
        <v>2.4549987821666998E-3</v>
      </c>
      <c r="J198" s="268">
        <f t="shared" si="40"/>
        <v>2.2667839107257271E-3</v>
      </c>
      <c r="K198" s="268">
        <f t="shared" si="40"/>
        <v>2.2173016312129292E-3</v>
      </c>
      <c r="L198" s="268">
        <f t="shared" si="40"/>
        <v>2.5258832379552901E-3</v>
      </c>
      <c r="M198" s="268">
        <f t="shared" si="40"/>
        <v>2.3734428035722555E-3</v>
      </c>
      <c r="N198" s="268">
        <f t="shared" si="40"/>
        <v>2.2090937910910777E-3</v>
      </c>
      <c r="O198" s="268">
        <f t="shared" si="40"/>
        <v>2.294917650648954E-3</v>
      </c>
      <c r="P198" s="268">
        <f t="shared" si="40"/>
        <v>2.3408690304684574E-3</v>
      </c>
      <c r="Q198" s="268">
        <f t="shared" si="40"/>
        <v>2.1623710399062386E-3</v>
      </c>
      <c r="R198" s="268">
        <f t="shared" si="40"/>
        <v>2.2440610816699355E-3</v>
      </c>
      <c r="S198" s="268">
        <f t="shared" si="40"/>
        <v>2.020297488471602E-3</v>
      </c>
      <c r="T198" s="268">
        <f t="shared" si="40"/>
        <v>2.5482782056178536E-3</v>
      </c>
      <c r="U198" s="268">
        <f t="shared" si="40"/>
        <v>2.3130147203398762E-3</v>
      </c>
      <c r="V198" s="268">
        <f t="shared" si="40"/>
        <v>2.0932931803094687E-3</v>
      </c>
      <c r="W198" s="268">
        <f t="shared" si="40"/>
        <v>2.4940210111584777E-3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1.8444985645543335E-2</v>
      </c>
      <c r="C199" s="269">
        <f t="shared" si="41"/>
        <v>1.8432565789088837E-2</v>
      </c>
      <c r="D199" s="269">
        <f t="shared" si="41"/>
        <v>2.2255899111151351E-2</v>
      </c>
      <c r="E199" s="269">
        <f t="shared" si="41"/>
        <v>2.0758325891384495E-2</v>
      </c>
      <c r="F199" s="269">
        <f t="shared" si="41"/>
        <v>1.3705718339053605E-2</v>
      </c>
      <c r="G199" s="269">
        <f t="shared" si="41"/>
        <v>1.8405035826458513E-2</v>
      </c>
      <c r="H199" s="269">
        <f t="shared" si="41"/>
        <v>1.5889763913291891E-2</v>
      </c>
      <c r="I199" s="269">
        <f t="shared" si="41"/>
        <v>1.9591194761540004E-2</v>
      </c>
      <c r="J199" s="269">
        <f t="shared" si="41"/>
        <v>1.8089216744196977E-2</v>
      </c>
      <c r="K199" s="269">
        <f t="shared" si="41"/>
        <v>1.7694342016672825E-2</v>
      </c>
      <c r="L199" s="269">
        <f t="shared" si="41"/>
        <v>2.0156861510137906E-2</v>
      </c>
      <c r="M199" s="269">
        <f t="shared" si="41"/>
        <v>1.8940367937421754E-2</v>
      </c>
      <c r="N199" s="269">
        <f t="shared" si="41"/>
        <v>1.762884243452768E-2</v>
      </c>
      <c r="O199" s="269">
        <f t="shared" si="41"/>
        <v>1.831372747805567E-2</v>
      </c>
      <c r="P199" s="269">
        <f t="shared" si="41"/>
        <v>1.8680425188109469E-2</v>
      </c>
      <c r="Q199" s="269">
        <f t="shared" si="41"/>
        <v>1.7255989085309606E-2</v>
      </c>
      <c r="R199" s="269">
        <f t="shared" si="41"/>
        <v>1.7907885750145597E-2</v>
      </c>
      <c r="S199" s="269">
        <f t="shared" si="41"/>
        <v>1.6122224524268508E-2</v>
      </c>
      <c r="T199" s="269">
        <f t="shared" si="41"/>
        <v>2.0335576129608499E-2</v>
      </c>
      <c r="U199" s="269">
        <f t="shared" si="41"/>
        <v>1.8458144338668166E-2</v>
      </c>
      <c r="V199" s="269">
        <f t="shared" si="41"/>
        <v>1.6704739198384524E-2</v>
      </c>
      <c r="W199" s="269">
        <f t="shared" si="41"/>
        <v>1.9902596988604526E-2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2.2615240451788865E-2</v>
      </c>
      <c r="C200" s="269">
        <f t="shared" si="42"/>
        <v>2.2600012571133775E-2</v>
      </c>
      <c r="D200" s="269">
        <f t="shared" si="42"/>
        <v>2.7287769128248394E-2</v>
      </c>
      <c r="E200" s="269">
        <f t="shared" si="42"/>
        <v>2.5451607305733204E-2</v>
      </c>
      <c r="F200" s="269">
        <f t="shared" si="42"/>
        <v>1.6804465005213026E-2</v>
      </c>
      <c r="G200" s="269">
        <f t="shared" si="42"/>
        <v>2.2566258317458655E-2</v>
      </c>
      <c r="H200" s="269">
        <f t="shared" si="42"/>
        <v>1.9482304758967364E-2</v>
      </c>
      <c r="I200" s="269">
        <f t="shared" si="42"/>
        <v>2.4020597726900676E-2</v>
      </c>
      <c r="J200" s="269">
        <f t="shared" si="42"/>
        <v>2.2179035219438325E-2</v>
      </c>
      <c r="K200" s="269">
        <f t="shared" si="42"/>
        <v>2.1694882665302239E-2</v>
      </c>
      <c r="L200" s="269">
        <f t="shared" si="42"/>
        <v>2.4714156929437327E-2</v>
      </c>
      <c r="M200" s="269">
        <f t="shared" si="42"/>
        <v>2.3222624478086304E-2</v>
      </c>
      <c r="N200" s="269">
        <f t="shared" si="42"/>
        <v>2.1614574183193864E-2</v>
      </c>
      <c r="O200" s="269">
        <f t="shared" si="42"/>
        <v>2.2454305925948673E-2</v>
      </c>
      <c r="P200" s="269">
        <f t="shared" si="42"/>
        <v>2.2903910877958525E-2</v>
      </c>
      <c r="Q200" s="269">
        <f t="shared" si="42"/>
        <v>2.1157421854216114E-2</v>
      </c>
      <c r="R200" s="269">
        <f t="shared" si="42"/>
        <v>2.1956706825660231E-2</v>
      </c>
      <c r="S200" s="269">
        <f t="shared" si="42"/>
        <v>1.9767322742382073E-2</v>
      </c>
      <c r="T200" s="269">
        <f t="shared" si="42"/>
        <v>2.4933277408533728E-2</v>
      </c>
      <c r="U200" s="269">
        <f t="shared" si="42"/>
        <v>2.2631374213818722E-2</v>
      </c>
      <c r="V200" s="269">
        <f t="shared" si="42"/>
        <v>2.048153904349434E-2</v>
      </c>
      <c r="W200" s="269">
        <f t="shared" si="42"/>
        <v>2.4402405356227171E-2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4.1877311787697158E-2</v>
      </c>
      <c r="C201" s="269">
        <f t="shared" si="43"/>
        <v>4.1849113869243955E-2</v>
      </c>
      <c r="D201" s="269">
        <f t="shared" si="43"/>
        <v>5.0529571781933652E-2</v>
      </c>
      <c r="E201" s="269">
        <f t="shared" si="43"/>
        <v>4.7129496452287853E-2</v>
      </c>
      <c r="F201" s="269">
        <f t="shared" si="43"/>
        <v>3.1117326474991654E-2</v>
      </c>
      <c r="G201" s="269">
        <f t="shared" si="43"/>
        <v>4.1786610116152013E-2</v>
      </c>
      <c r="H201" s="269">
        <f t="shared" si="43"/>
        <v>3.6075961804318463E-2</v>
      </c>
      <c r="I201" s="269">
        <f t="shared" si="43"/>
        <v>4.4479653554012989E-2</v>
      </c>
      <c r="J201" s="269">
        <f t="shared" si="43"/>
        <v>4.1069577615800552E-2</v>
      </c>
      <c r="K201" s="269">
        <f t="shared" si="43"/>
        <v>4.0173057965452841E-2</v>
      </c>
      <c r="L201" s="269">
        <f t="shared" si="43"/>
        <v>4.5763937708752381E-2</v>
      </c>
      <c r="M201" s="269">
        <f t="shared" si="43"/>
        <v>4.3002022811590476E-2</v>
      </c>
      <c r="N201" s="269">
        <f t="shared" si="43"/>
        <v>4.0024348366206337E-2</v>
      </c>
      <c r="O201" s="269">
        <f t="shared" si="43"/>
        <v>4.1579304550923249E-2</v>
      </c>
      <c r="P201" s="269">
        <f t="shared" si="43"/>
        <v>4.2411851381311691E-2</v>
      </c>
      <c r="Q201" s="269">
        <f t="shared" si="43"/>
        <v>3.9177825833939438E-2</v>
      </c>
      <c r="R201" s="269">
        <f t="shared" si="43"/>
        <v>4.0657885532077123E-2</v>
      </c>
      <c r="S201" s="269">
        <f t="shared" si="43"/>
        <v>3.6603738061307775E-2</v>
      </c>
      <c r="T201" s="269">
        <f t="shared" si="43"/>
        <v>4.6169689601673961E-2</v>
      </c>
      <c r="U201" s="269">
        <f t="shared" si="43"/>
        <v>4.1907187153571508E-2</v>
      </c>
      <c r="V201" s="269">
        <f t="shared" si="43"/>
        <v>3.7926273578420461E-2</v>
      </c>
      <c r="W201" s="269">
        <f t="shared" si="43"/>
        <v>4.5186658070295427E-2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5.9507886657183276E-2</v>
      </c>
      <c r="C202" s="270">
        <f t="shared" si="44"/>
        <v>5.9374380772672083E-2</v>
      </c>
      <c r="D202" s="270">
        <f t="shared" si="44"/>
        <v>5.6654971290137961E-2</v>
      </c>
      <c r="E202" s="270">
        <f t="shared" si="44"/>
        <v>5.7913340264142958E-2</v>
      </c>
      <c r="F202" s="270">
        <f t="shared" si="44"/>
        <v>6.3075013410398326E-2</v>
      </c>
      <c r="G202" s="270">
        <f t="shared" si="44"/>
        <v>6.1211054664533165E-2</v>
      </c>
      <c r="H202" s="270">
        <f t="shared" si="44"/>
        <v>6.0530523461478566E-2</v>
      </c>
      <c r="I202" s="270">
        <f t="shared" si="44"/>
        <v>6.1024591689913553E-2</v>
      </c>
      <c r="J202" s="270">
        <f t="shared" si="44"/>
        <v>6.1966403894162768E-2</v>
      </c>
      <c r="K202" s="270">
        <f t="shared" si="44"/>
        <v>6.3421253361402322E-2</v>
      </c>
      <c r="L202" s="270">
        <f t="shared" si="44"/>
        <v>6.2687071540433376E-2</v>
      </c>
      <c r="M202" s="270">
        <f t="shared" si="44"/>
        <v>6.3323637772182459E-2</v>
      </c>
      <c r="N202" s="270">
        <f t="shared" si="44"/>
        <v>6.4232323655831938E-2</v>
      </c>
      <c r="O202" s="270">
        <f t="shared" si="44"/>
        <v>6.3711644303091272E-2</v>
      </c>
      <c r="P202" s="270">
        <f t="shared" si="44"/>
        <v>6.3373175414951841E-2</v>
      </c>
      <c r="Q202" s="270">
        <f t="shared" si="44"/>
        <v>6.376228808473057E-2</v>
      </c>
      <c r="R202" s="270">
        <f t="shared" si="44"/>
        <v>6.3158149912348666E-2</v>
      </c>
      <c r="S202" s="270">
        <f t="shared" si="44"/>
        <v>6.4574849614328647E-2</v>
      </c>
      <c r="T202" s="270">
        <f t="shared" si="44"/>
        <v>6.206238407357352E-2</v>
      </c>
      <c r="U202" s="270">
        <f t="shared" si="44"/>
        <v>6.3007107054459652E-2</v>
      </c>
      <c r="V202" s="270">
        <f t="shared" si="44"/>
        <v>6.3556653340016159E-2</v>
      </c>
      <c r="W202" s="270">
        <f t="shared" si="44"/>
        <v>6.0718850330927429E-2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0.40610128626021491</v>
      </c>
      <c r="C203" s="271">
        <f t="shared" si="45"/>
        <v>0.40732609514940843</v>
      </c>
      <c r="D203" s="271">
        <f t="shared" si="45"/>
        <v>0.39675484522914617</v>
      </c>
      <c r="E203" s="271">
        <f t="shared" si="45"/>
        <v>0.40025821627655528</v>
      </c>
      <c r="F203" s="271">
        <f t="shared" si="45"/>
        <v>0.41798322403372601</v>
      </c>
      <c r="G203" s="271">
        <f t="shared" si="45"/>
        <v>0.40351074333269477</v>
      </c>
      <c r="H203" s="271">
        <f t="shared" si="45"/>
        <v>0.41439649127036815</v>
      </c>
      <c r="I203" s="271">
        <f t="shared" si="45"/>
        <v>0.3989058338318941</v>
      </c>
      <c r="J203" s="271">
        <f t="shared" si="45"/>
        <v>0.40327588403575559</v>
      </c>
      <c r="K203" s="271">
        <f t="shared" si="45"/>
        <v>0.4020988843892575</v>
      </c>
      <c r="L203" s="271">
        <f t="shared" si="45"/>
        <v>0.39398371253647585</v>
      </c>
      <c r="M203" s="271">
        <f t="shared" si="45"/>
        <v>0.39769877420258481</v>
      </c>
      <c r="N203" s="271">
        <f t="shared" si="45"/>
        <v>0.40167513107208669</v>
      </c>
      <c r="O203" s="271">
        <f t="shared" si="45"/>
        <v>0.39998993229040825</v>
      </c>
      <c r="P203" s="271">
        <f t="shared" si="45"/>
        <v>0.39970118697906337</v>
      </c>
      <c r="Q203" s="271">
        <f t="shared" si="45"/>
        <v>0.40603348293778357</v>
      </c>
      <c r="R203" s="271">
        <f t="shared" si="45"/>
        <v>0.4054575315969563</v>
      </c>
      <c r="S203" s="271">
        <f t="shared" si="45"/>
        <v>0.40887308700927744</v>
      </c>
      <c r="T203" s="271">
        <f t="shared" si="45"/>
        <v>0.39750927227988198</v>
      </c>
      <c r="U203" s="271">
        <f t="shared" si="45"/>
        <v>0.40290285507171614</v>
      </c>
      <c r="V203" s="271">
        <f t="shared" si="45"/>
        <v>0.40998809357833838</v>
      </c>
      <c r="W203" s="271">
        <f t="shared" si="45"/>
        <v>0.40587439978296996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0.40584890892204961</v>
      </c>
      <c r="C204" s="320">
        <f t="shared" si="46"/>
        <v>0.40707388774850267</v>
      </c>
      <c r="D204" s="320">
        <f t="shared" si="46"/>
        <v>0.39645032427781085</v>
      </c>
      <c r="E204" s="320">
        <f t="shared" si="46"/>
        <v>0.39997418618111841</v>
      </c>
      <c r="F204" s="320">
        <f t="shared" si="46"/>
        <v>0.41779569270252709</v>
      </c>
      <c r="G204" s="320">
        <f t="shared" si="46"/>
        <v>0.40325891261620728</v>
      </c>
      <c r="H204" s="320">
        <f t="shared" si="46"/>
        <v>0.41417907628303363</v>
      </c>
      <c r="I204" s="320">
        <f t="shared" si="46"/>
        <v>0.39863777324998789</v>
      </c>
      <c r="J204" s="320">
        <f t="shared" si="46"/>
        <v>0.40302837457930346</v>
      </c>
      <c r="K204" s="320">
        <f t="shared" si="46"/>
        <v>0.40185677788808855</v>
      </c>
      <c r="L204" s="320">
        <f t="shared" si="46"/>
        <v>0.39370791210206757</v>
      </c>
      <c r="M204" s="320">
        <f t="shared" si="46"/>
        <v>0.39743961869356048</v>
      </c>
      <c r="N204" s="320">
        <f t="shared" si="46"/>
        <v>0.40143392078252293</v>
      </c>
      <c r="O204" s="320">
        <f t="shared" si="46"/>
        <v>0.39973935091931823</v>
      </c>
      <c r="P204" s="320">
        <f t="shared" si="46"/>
        <v>0.39944558819057036</v>
      </c>
      <c r="Q204" s="320">
        <f t="shared" si="46"/>
        <v>0.40574199055548638</v>
      </c>
      <c r="R204" s="320">
        <f t="shared" si="46"/>
        <v>0.40516703745810589</v>
      </c>
      <c r="S204" s="320">
        <f t="shared" si="46"/>
        <v>0.40861120268030848</v>
      </c>
      <c r="T204" s="320">
        <f t="shared" si="46"/>
        <v>0.39722613326622014</v>
      </c>
      <c r="U204" s="320">
        <f t="shared" si="46"/>
        <v>0.40264152773905748</v>
      </c>
      <c r="V204" s="320">
        <f t="shared" si="46"/>
        <v>0.40973780600410981</v>
      </c>
      <c r="W204" s="320">
        <f t="shared" si="46"/>
        <v>0.40557619861610544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2.523773381653008E-4</v>
      </c>
      <c r="C205" s="320">
        <f t="shared" si="47"/>
        <v>2.522074009057866E-4</v>
      </c>
      <c r="D205" s="320">
        <f t="shared" si="47"/>
        <v>3.0452095133535692E-4</v>
      </c>
      <c r="E205" s="320">
        <f t="shared" si="47"/>
        <v>2.8403009543687499E-4</v>
      </c>
      <c r="F205" s="320">
        <f t="shared" si="47"/>
        <v>1.8753133119891918E-4</v>
      </c>
      <c r="G205" s="320">
        <f t="shared" si="47"/>
        <v>2.5183071648748721E-4</v>
      </c>
      <c r="H205" s="320">
        <f t="shared" si="47"/>
        <v>2.1741498733454456E-4</v>
      </c>
      <c r="I205" s="320">
        <f t="shared" si="47"/>
        <v>2.6806058190617828E-4</v>
      </c>
      <c r="J205" s="320">
        <f t="shared" si="47"/>
        <v>2.4750945645212185E-4</v>
      </c>
      <c r="K205" s="320">
        <f t="shared" si="47"/>
        <v>2.4210650116896762E-4</v>
      </c>
      <c r="L205" s="320">
        <f t="shared" si="47"/>
        <v>2.7580043440827295E-4</v>
      </c>
      <c r="M205" s="320">
        <f t="shared" si="47"/>
        <v>2.5915550902436618E-4</v>
      </c>
      <c r="N205" s="320">
        <f t="shared" si="47"/>
        <v>2.4121028956379748E-4</v>
      </c>
      <c r="O205" s="320">
        <f t="shared" si="47"/>
        <v>2.505813710900434E-4</v>
      </c>
      <c r="P205" s="320">
        <f t="shared" si="47"/>
        <v>2.5559878849297035E-4</v>
      </c>
      <c r="Q205" s="320">
        <f t="shared" si="47"/>
        <v>2.9149238229718823E-4</v>
      </c>
      <c r="R205" s="320">
        <f t="shared" si="47"/>
        <v>2.9049413885041741E-4</v>
      </c>
      <c r="S205" s="320">
        <f t="shared" si="47"/>
        <v>2.6188432896895591E-4</v>
      </c>
      <c r="T205" s="320">
        <f t="shared" si="47"/>
        <v>2.831390136618283E-4</v>
      </c>
      <c r="U205" s="320">
        <f t="shared" si="47"/>
        <v>2.6132733265861306E-4</v>
      </c>
      <c r="V205" s="320">
        <f t="shared" si="47"/>
        <v>2.5028757422851508E-4</v>
      </c>
      <c r="W205" s="320">
        <f t="shared" si="47"/>
        <v>2.9820116686450957E-4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0.24099908780921145</v>
      </c>
      <c r="C206" s="271">
        <f t="shared" si="48"/>
        <v>0.2416167999396473</v>
      </c>
      <c r="D206" s="271">
        <f t="shared" si="48"/>
        <v>0.23438020329499834</v>
      </c>
      <c r="E206" s="271">
        <f t="shared" si="48"/>
        <v>0.23666064552870691</v>
      </c>
      <c r="F206" s="271">
        <f t="shared" si="48"/>
        <v>0.24853086398091251</v>
      </c>
      <c r="G206" s="271">
        <f t="shared" si="48"/>
        <v>0.2386962645654781</v>
      </c>
      <c r="H206" s="271">
        <f t="shared" si="48"/>
        <v>0.24568134656987498</v>
      </c>
      <c r="I206" s="271">
        <f t="shared" si="48"/>
        <v>0.23625042477246685</v>
      </c>
      <c r="J206" s="271">
        <f t="shared" si="48"/>
        <v>0.23874065374822856</v>
      </c>
      <c r="K206" s="271">
        <f t="shared" si="48"/>
        <v>0.23810802459413302</v>
      </c>
      <c r="L206" s="271">
        <f t="shared" si="48"/>
        <v>0.23288559992239924</v>
      </c>
      <c r="M206" s="271">
        <f t="shared" si="48"/>
        <v>0.23500468993832624</v>
      </c>
      <c r="N206" s="271">
        <f t="shared" si="48"/>
        <v>0.23661219306579753</v>
      </c>
      <c r="O206" s="271">
        <f t="shared" si="48"/>
        <v>0.23553484687580725</v>
      </c>
      <c r="P206" s="271">
        <f t="shared" si="48"/>
        <v>0.23442847591524013</v>
      </c>
      <c r="Q206" s="271">
        <f t="shared" si="48"/>
        <v>0.23579222795751181</v>
      </c>
      <c r="R206" s="271">
        <f t="shared" si="48"/>
        <v>0.23374724312964792</v>
      </c>
      <c r="S206" s="271">
        <f t="shared" si="48"/>
        <v>0.2376503399277175</v>
      </c>
      <c r="T206" s="271">
        <f t="shared" si="48"/>
        <v>0.22965082549220656</v>
      </c>
      <c r="U206" s="271">
        <f t="shared" si="48"/>
        <v>0.23339395154953443</v>
      </c>
      <c r="V206" s="271">
        <f t="shared" si="48"/>
        <v>0.23563531611480476</v>
      </c>
      <c r="W206" s="271">
        <f t="shared" si="48"/>
        <v>0.22741450377010555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0.24037390069638037</v>
      </c>
      <c r="C207" s="320">
        <f t="shared" si="49"/>
        <v>0.24099525555763546</v>
      </c>
      <c r="D207" s="320">
        <f t="shared" si="49"/>
        <v>0.23321123454070922</v>
      </c>
      <c r="E207" s="320">
        <f t="shared" si="49"/>
        <v>0.23572513884757787</v>
      </c>
      <c r="F207" s="320">
        <f t="shared" si="49"/>
        <v>0.24827942063354214</v>
      </c>
      <c r="G207" s="320">
        <f t="shared" si="49"/>
        <v>0.23805264905255935</v>
      </c>
      <c r="H207" s="320">
        <f t="shared" si="49"/>
        <v>0.24527786503383245</v>
      </c>
      <c r="I207" s="320">
        <f t="shared" si="49"/>
        <v>0.23545663790113808</v>
      </c>
      <c r="J207" s="320">
        <f t="shared" si="49"/>
        <v>0.2381293688796135</v>
      </c>
      <c r="K207" s="320">
        <f t="shared" si="49"/>
        <v>0.23753616579200848</v>
      </c>
      <c r="L207" s="320">
        <f t="shared" si="49"/>
        <v>0.23201760595820958</v>
      </c>
      <c r="M207" s="320">
        <f t="shared" si="49"/>
        <v>0.23429155044713457</v>
      </c>
      <c r="N207" s="320">
        <f t="shared" si="49"/>
        <v>0.2360506269022544</v>
      </c>
      <c r="O207" s="320">
        <f t="shared" si="49"/>
        <v>0.23489717183580339</v>
      </c>
      <c r="P207" s="320">
        <f t="shared" si="49"/>
        <v>0.23375078383936496</v>
      </c>
      <c r="Q207" s="320">
        <f t="shared" si="49"/>
        <v>0.23483637701281673</v>
      </c>
      <c r="R207" s="320">
        <f t="shared" si="49"/>
        <v>0.23277619746279055</v>
      </c>
      <c r="S207" s="320">
        <f t="shared" si="49"/>
        <v>0.23697017223598166</v>
      </c>
      <c r="T207" s="320">
        <f t="shared" si="49"/>
        <v>0.22871969383786991</v>
      </c>
      <c r="U207" s="320">
        <f t="shared" si="49"/>
        <v>0.232633215540862</v>
      </c>
      <c r="V207" s="320">
        <f t="shared" si="49"/>
        <v>0.23495029870966425</v>
      </c>
      <c r="W207" s="320">
        <f t="shared" si="49"/>
        <v>0.22615088302121597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6.2518711283106841E-4</v>
      </c>
      <c r="C208" s="320">
        <f t="shared" si="50"/>
        <v>6.2154438201187615E-4</v>
      </c>
      <c r="D208" s="320">
        <f t="shared" si="50"/>
        <v>1.1689687542891416E-3</v>
      </c>
      <c r="E208" s="320">
        <f t="shared" si="50"/>
        <v>9.3550668112907004E-4</v>
      </c>
      <c r="F208" s="320">
        <f t="shared" si="50"/>
        <v>2.5144334737037802E-4</v>
      </c>
      <c r="G208" s="320">
        <f t="shared" si="50"/>
        <v>6.4361551291874355E-4</v>
      </c>
      <c r="H208" s="320">
        <f t="shared" si="50"/>
        <v>4.0348153604250869E-4</v>
      </c>
      <c r="I208" s="320">
        <f t="shared" si="50"/>
        <v>7.9378687132876629E-4</v>
      </c>
      <c r="J208" s="320">
        <f t="shared" si="50"/>
        <v>6.1128486861505523E-4</v>
      </c>
      <c r="K208" s="320">
        <f t="shared" si="50"/>
        <v>5.718588021245396E-4</v>
      </c>
      <c r="L208" s="320">
        <f t="shared" si="50"/>
        <v>8.6799396418967294E-4</v>
      </c>
      <c r="M208" s="320">
        <f t="shared" si="50"/>
        <v>7.1313949119167501E-4</v>
      </c>
      <c r="N208" s="320">
        <f t="shared" si="50"/>
        <v>5.6156616354312403E-4</v>
      </c>
      <c r="O208" s="320">
        <f t="shared" si="50"/>
        <v>6.376750400038547E-4</v>
      </c>
      <c r="P208" s="320">
        <f t="shared" si="50"/>
        <v>6.7769207587519364E-4</v>
      </c>
      <c r="Q208" s="320">
        <f t="shared" si="50"/>
        <v>9.558509446950809E-4</v>
      </c>
      <c r="R208" s="320">
        <f t="shared" si="50"/>
        <v>9.7104566685736265E-4</v>
      </c>
      <c r="S208" s="320">
        <f t="shared" si="50"/>
        <v>6.8016769173583134E-4</v>
      </c>
      <c r="T208" s="320">
        <f t="shared" si="50"/>
        <v>9.3113165433662934E-4</v>
      </c>
      <c r="U208" s="320">
        <f t="shared" si="50"/>
        <v>7.6073600867239063E-4</v>
      </c>
      <c r="V208" s="320">
        <f t="shared" si="50"/>
        <v>6.8501740514050784E-4</v>
      </c>
      <c r="W208" s="320">
        <f t="shared" si="50"/>
        <v>1.2636207488895669E-3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0.16900288737831953</v>
      </c>
      <c r="C209" s="271">
        <f t="shared" si="51"/>
        <v>0.16737762897333741</v>
      </c>
      <c r="D209" s="271">
        <f t="shared" si="51"/>
        <v>0.16212118144503951</v>
      </c>
      <c r="E209" s="271">
        <f t="shared" si="51"/>
        <v>0.16517829755833949</v>
      </c>
      <c r="F209" s="271">
        <f t="shared" si="51"/>
        <v>0.17798260389618598</v>
      </c>
      <c r="G209" s="271">
        <f t="shared" si="51"/>
        <v>0.17246249817419143</v>
      </c>
      <c r="H209" s="271">
        <f t="shared" si="51"/>
        <v>0.17223462984825175</v>
      </c>
      <c r="I209" s="271">
        <f t="shared" si="51"/>
        <v>0.17170052025970609</v>
      </c>
      <c r="J209" s="271">
        <f t="shared" si="51"/>
        <v>0.17402743221252565</v>
      </c>
      <c r="K209" s="271">
        <f t="shared" si="51"/>
        <v>0.1770451582644621</v>
      </c>
      <c r="L209" s="271">
        <f t="shared" si="51"/>
        <v>0.1745102566998778</v>
      </c>
      <c r="M209" s="271">
        <f t="shared" si="51"/>
        <v>0.17624329897088084</v>
      </c>
      <c r="N209" s="271">
        <f t="shared" si="51"/>
        <v>0.17859538732696284</v>
      </c>
      <c r="O209" s="271">
        <f t="shared" si="51"/>
        <v>0.17725990031802177</v>
      </c>
      <c r="P209" s="271">
        <f t="shared" si="51"/>
        <v>0.17652055825423649</v>
      </c>
      <c r="Q209" s="271">
        <f t="shared" si="51"/>
        <v>0.17804147561627687</v>
      </c>
      <c r="R209" s="271">
        <f t="shared" si="51"/>
        <v>0.17687030486117816</v>
      </c>
      <c r="S209" s="271">
        <f t="shared" si="51"/>
        <v>0.18017705230463235</v>
      </c>
      <c r="T209" s="271">
        <f t="shared" si="51"/>
        <v>0.17363894748822359</v>
      </c>
      <c r="U209" s="271">
        <f t="shared" si="51"/>
        <v>0.1762184951500626</v>
      </c>
      <c r="V209" s="271">
        <f t="shared" si="51"/>
        <v>0.1781669173318971</v>
      </c>
      <c r="W209" s="271">
        <f t="shared" si="51"/>
        <v>0.17177358979836654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0.11742430602071156</v>
      </c>
      <c r="C210" s="320">
        <f t="shared" si="52"/>
        <v>0.11518719455374286</v>
      </c>
      <c r="D210" s="320">
        <f t="shared" si="52"/>
        <v>0.10653127216330276</v>
      </c>
      <c r="E210" s="320">
        <f t="shared" si="52"/>
        <v>0.11157642948297464</v>
      </c>
      <c r="F210" s="320">
        <f t="shared" si="52"/>
        <v>0.12859635458194738</v>
      </c>
      <c r="G210" s="320">
        <f t="shared" si="52"/>
        <v>0.12211608570732582</v>
      </c>
      <c r="H210" s="320">
        <f t="shared" si="52"/>
        <v>0.1215338594398104</v>
      </c>
      <c r="I210" s="320">
        <f t="shared" si="52"/>
        <v>0.12116123126443572</v>
      </c>
      <c r="J210" s="320">
        <f t="shared" si="52"/>
        <v>0.12423025273852961</v>
      </c>
      <c r="K210" s="320">
        <f t="shared" si="52"/>
        <v>0.1282493896371486</v>
      </c>
      <c r="L210" s="320">
        <f t="shared" si="52"/>
        <v>0.12539206168805217</v>
      </c>
      <c r="M210" s="320">
        <f t="shared" si="52"/>
        <v>0.12749265527061765</v>
      </c>
      <c r="N210" s="320">
        <f t="shared" si="52"/>
        <v>0.1302956147119316</v>
      </c>
      <c r="O210" s="320">
        <f t="shared" si="52"/>
        <v>0.12869644463890609</v>
      </c>
      <c r="P210" s="320">
        <f t="shared" si="52"/>
        <v>0.12777147623880217</v>
      </c>
      <c r="Q210" s="320">
        <f t="shared" si="52"/>
        <v>0.12717910111703298</v>
      </c>
      <c r="R210" s="320">
        <f t="shared" si="52"/>
        <v>0.12604495510489819</v>
      </c>
      <c r="S210" s="320">
        <f t="shared" si="52"/>
        <v>0.13047085728462016</v>
      </c>
      <c r="T210" s="320">
        <f t="shared" si="52"/>
        <v>0.12389474599300901</v>
      </c>
      <c r="U210" s="320">
        <f t="shared" si="52"/>
        <v>0.12677365101204821</v>
      </c>
      <c r="V210" s="320">
        <f t="shared" si="52"/>
        <v>0.12832848317753182</v>
      </c>
      <c r="W210" s="320">
        <f t="shared" si="52"/>
        <v>0.11944456612295884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4.5643796223835117E-2</v>
      </c>
      <c r="C211" s="320">
        <f t="shared" si="53"/>
        <v>4.5781563463573767E-2</v>
      </c>
      <c r="D211" s="320">
        <f t="shared" si="53"/>
        <v>4.4586784432344782E-2</v>
      </c>
      <c r="E211" s="320">
        <f t="shared" si="53"/>
        <v>4.4983095549855717E-2</v>
      </c>
      <c r="F211" s="320">
        <f t="shared" si="53"/>
        <v>4.698739122290671E-2</v>
      </c>
      <c r="G211" s="320">
        <f t="shared" si="53"/>
        <v>4.5352512297710139E-2</v>
      </c>
      <c r="H211" s="320">
        <f t="shared" si="53"/>
        <v>4.6580648469034126E-2</v>
      </c>
      <c r="I211" s="320">
        <f t="shared" si="53"/>
        <v>4.4832795873896436E-2</v>
      </c>
      <c r="J211" s="320">
        <f t="shared" si="53"/>
        <v>4.5326584838138444E-2</v>
      </c>
      <c r="K211" s="320">
        <f t="shared" si="53"/>
        <v>4.5194821220065982E-2</v>
      </c>
      <c r="L211" s="320">
        <f t="shared" si="53"/>
        <v>4.4278359055906345E-2</v>
      </c>
      <c r="M211" s="320">
        <f t="shared" si="53"/>
        <v>4.4698045425599096E-2</v>
      </c>
      <c r="N211" s="320">
        <f t="shared" si="53"/>
        <v>4.5147264597061872E-2</v>
      </c>
      <c r="O211" s="320">
        <f t="shared" si="53"/>
        <v>4.4956684802900035E-2</v>
      </c>
      <c r="P211" s="320">
        <f t="shared" si="53"/>
        <v>4.4923646778565487E-2</v>
      </c>
      <c r="Q211" s="320">
        <f t="shared" si="53"/>
        <v>4.5631771650086791E-2</v>
      </c>
      <c r="R211" s="320">
        <f t="shared" si="53"/>
        <v>4.5567109551857186E-2</v>
      </c>
      <c r="S211" s="320">
        <f t="shared" si="53"/>
        <v>4.5954457582386511E-2</v>
      </c>
      <c r="T211" s="320">
        <f t="shared" si="53"/>
        <v>4.4674035787706588E-2</v>
      </c>
      <c r="U211" s="320">
        <f t="shared" si="53"/>
        <v>4.5283078109506568E-2</v>
      </c>
      <c r="V211" s="320">
        <f t="shared" si="53"/>
        <v>4.6081161021538947E-2</v>
      </c>
      <c r="W211" s="320">
        <f t="shared" si="53"/>
        <v>4.5613125860162772E-2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5.9347851337728606E-3</v>
      </c>
      <c r="C212" s="320">
        <f t="shared" si="54"/>
        <v>6.4088709560207657E-3</v>
      </c>
      <c r="D212" s="320">
        <f t="shared" si="54"/>
        <v>1.1003124849391956E-2</v>
      </c>
      <c r="E212" s="320">
        <f t="shared" si="54"/>
        <v>8.6187725255091295E-3</v>
      </c>
      <c r="F212" s="320">
        <f t="shared" si="54"/>
        <v>2.3988580913319227E-3</v>
      </c>
      <c r="G212" s="320">
        <f t="shared" si="54"/>
        <v>4.9939001691554725E-3</v>
      </c>
      <c r="H212" s="320">
        <f t="shared" si="54"/>
        <v>4.1201219394072152E-3</v>
      </c>
      <c r="I212" s="320">
        <f t="shared" si="54"/>
        <v>5.7064931213739421E-3</v>
      </c>
      <c r="J212" s="320">
        <f t="shared" si="54"/>
        <v>4.4705946358575693E-3</v>
      </c>
      <c r="K212" s="320">
        <f t="shared" si="54"/>
        <v>3.600947407247518E-3</v>
      </c>
      <c r="L212" s="320">
        <f t="shared" si="54"/>
        <v>4.8398359559192672E-3</v>
      </c>
      <c r="M212" s="320">
        <f t="shared" si="54"/>
        <v>4.0525982746640824E-3</v>
      </c>
      <c r="N212" s="320">
        <f t="shared" si="54"/>
        <v>3.1525080179693908E-3</v>
      </c>
      <c r="O212" s="320">
        <f t="shared" si="54"/>
        <v>3.6067708762156543E-3</v>
      </c>
      <c r="P212" s="320">
        <f t="shared" si="54"/>
        <v>3.8254352368688412E-3</v>
      </c>
      <c r="Q212" s="320">
        <f t="shared" si="54"/>
        <v>5.2306028491570953E-3</v>
      </c>
      <c r="R212" s="320">
        <f t="shared" si="54"/>
        <v>5.2582402044227912E-3</v>
      </c>
      <c r="S212" s="320">
        <f t="shared" si="54"/>
        <v>3.7517374376256681E-3</v>
      </c>
      <c r="T212" s="320">
        <f t="shared" si="54"/>
        <v>5.0701657075080033E-3</v>
      </c>
      <c r="U212" s="320">
        <f t="shared" si="54"/>
        <v>4.1617660285078167E-3</v>
      </c>
      <c r="V212" s="320">
        <f t="shared" si="54"/>
        <v>3.7572731328263482E-3</v>
      </c>
      <c r="W212" s="320">
        <f t="shared" si="54"/>
        <v>6.7158978152449481E-3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3.913994822311203E-2</v>
      </c>
      <c r="C213" s="321">
        <f t="shared" si="55"/>
        <v>3.9113593497339456E-2</v>
      </c>
      <c r="D213" s="321">
        <f t="shared" si="55"/>
        <v>4.7226642276067175E-2</v>
      </c>
      <c r="E213" s="321">
        <f t="shared" si="55"/>
        <v>4.4048817179946458E-2</v>
      </c>
      <c r="F213" s="321">
        <f t="shared" si="55"/>
        <v>2.9083302988675942E-2</v>
      </c>
      <c r="G213" s="321">
        <f t="shared" si="55"/>
        <v>3.9055175381291982E-2</v>
      </c>
      <c r="H213" s="321">
        <f t="shared" si="55"/>
        <v>3.3717810834620388E-2</v>
      </c>
      <c r="I213" s="321">
        <f t="shared" si="55"/>
        <v>4.1572184621398889E-2</v>
      </c>
      <c r="J213" s="321">
        <f t="shared" si="55"/>
        <v>3.8385012619166235E-2</v>
      </c>
      <c r="K213" s="321">
        <f t="shared" si="55"/>
        <v>3.7547095112104079E-2</v>
      </c>
      <c r="L213" s="321">
        <f t="shared" si="55"/>
        <v>4.2772519914530828E-2</v>
      </c>
      <c r="M213" s="321">
        <f t="shared" si="55"/>
        <v>4.0191141085354924E-2</v>
      </c>
      <c r="N213" s="321">
        <f t="shared" si="55"/>
        <v>3.7408106104302064E-2</v>
      </c>
      <c r="O213" s="321">
        <f t="shared" si="55"/>
        <v>3.8861420607094667E-2</v>
      </c>
      <c r="P213" s="321">
        <f t="shared" si="55"/>
        <v>3.9639546958659871E-2</v>
      </c>
      <c r="Q213" s="321">
        <f t="shared" si="55"/>
        <v>3.6616917590325891E-2</v>
      </c>
      <c r="R213" s="321">
        <f t="shared" si="55"/>
        <v>3.8000231310315984E-2</v>
      </c>
      <c r="S213" s="321">
        <f t="shared" si="55"/>
        <v>3.4211088327614048E-2</v>
      </c>
      <c r="T213" s="321">
        <f t="shared" si="55"/>
        <v>4.3151749320680159E-2</v>
      </c>
      <c r="U213" s="321">
        <f t="shared" si="55"/>
        <v>3.916787074782889E-2</v>
      </c>
      <c r="V213" s="321">
        <f t="shared" si="55"/>
        <v>3.5447174634334097E-2</v>
      </c>
      <c r="W213" s="321">
        <f t="shared" si="55"/>
        <v>4.2232974891344782E-2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4147.4060319083537</v>
      </c>
      <c r="C217" s="322">
        <f t="shared" si="56"/>
        <v>4087.8301986816532</v>
      </c>
      <c r="D217" s="322">
        <f t="shared" si="56"/>
        <v>4046.4976257610174</v>
      </c>
      <c r="E217" s="322">
        <f t="shared" si="56"/>
        <v>4240.8639316882945</v>
      </c>
      <c r="F217" s="322">
        <f t="shared" si="56"/>
        <v>3696.2305209292126</v>
      </c>
      <c r="G217" s="322">
        <f t="shared" si="56"/>
        <v>4333.6854470312428</v>
      </c>
      <c r="H217" s="322">
        <f t="shared" si="56"/>
        <v>3385.2382500527456</v>
      </c>
      <c r="I217" s="322">
        <f t="shared" si="56"/>
        <v>3436.318194371051</v>
      </c>
      <c r="J217" s="322">
        <f t="shared" si="56"/>
        <v>3349.908343170699</v>
      </c>
      <c r="K217" s="322">
        <f t="shared" si="56"/>
        <v>3602.0403547795627</v>
      </c>
      <c r="L217" s="322">
        <f t="shared" si="56"/>
        <v>3989.2290585021328</v>
      </c>
      <c r="M217" s="322">
        <f t="shared" si="56"/>
        <v>3647.9290591936779</v>
      </c>
      <c r="N217" s="322">
        <f t="shared" si="56"/>
        <v>3698.7569663695399</v>
      </c>
      <c r="O217" s="322">
        <f t="shared" si="56"/>
        <v>4002.0731306725602</v>
      </c>
      <c r="P217" s="322">
        <f t="shared" si="56"/>
        <v>3667.249041920471</v>
      </c>
      <c r="Q217" s="322">
        <f t="shared" si="56"/>
        <v>3901.9425146265876</v>
      </c>
      <c r="R217" s="322">
        <f t="shared" si="56"/>
        <v>3597.1306739662341</v>
      </c>
      <c r="S217" s="322">
        <f t="shared" si="56"/>
        <v>3719.6235061354132</v>
      </c>
      <c r="T217" s="322">
        <f t="shared" si="56"/>
        <v>3241.2641487751325</v>
      </c>
      <c r="U217" s="322">
        <f t="shared" si="56"/>
        <v>3181.2868227942954</v>
      </c>
      <c r="V217" s="322">
        <f t="shared" si="56"/>
        <v>3243.6567809051685</v>
      </c>
      <c r="W217" s="322">
        <f t="shared" si="56"/>
        <v>2978.9531297838789</v>
      </c>
      <c r="DA217" s="95"/>
    </row>
    <row r="218" spans="1:105" ht="12" customHeight="1" x14ac:dyDescent="0.25">
      <c r="A218" s="55" t="s">
        <v>92</v>
      </c>
      <c r="B218" s="275">
        <f>IF(B$6=0,0,B$6/CHI!B$10*1000)</f>
        <v>2.3661246406181089</v>
      </c>
      <c r="C218" s="275">
        <f>IF(C$6=0,0,C$6/CHI!C$10*1000)</f>
        <v>2.6853954124809776</v>
      </c>
      <c r="D218" s="275">
        <f>IF(D$6=0,0,D$6/CHI!D$10*1000)</f>
        <v>3.1258307141998927</v>
      </c>
      <c r="E218" s="275">
        <f>IF(E$6=0,0,E$6/CHI!E$10*1000)</f>
        <v>3.0216358957920808</v>
      </c>
      <c r="F218" s="275">
        <f>IF(F$6=0,0,F$6/CHI!F$10*1000)</f>
        <v>2.1619212977830964</v>
      </c>
      <c r="G218" s="275">
        <f>IF(G$6=0,0,G$6/CHI!G$10*1000)</f>
        <v>2.9055330606704759</v>
      </c>
      <c r="H218" s="275">
        <f>IF(H$6=0,0,H$6/CHI!H$10*1000)</f>
        <v>2.2800806785295289</v>
      </c>
      <c r="I218" s="275">
        <f>IF(I$6=0,0,I$6/CHI!I$10*1000)</f>
        <v>2.8485192637395222</v>
      </c>
      <c r="J218" s="275">
        <f>IF(J$6=0,0,J$6/CHI!J$10*1000)</f>
        <v>2.5048349885353138</v>
      </c>
      <c r="K218" s="275">
        <f>IF(K$6=0,0,K$6/CHI!K$10*1000)</f>
        <v>2.4810168470956531</v>
      </c>
      <c r="L218" s="275">
        <f>IF(L$6=0,0,L$6/CHI!L$10*1000)</f>
        <v>2.676514706671036</v>
      </c>
      <c r="M218" s="275">
        <f>IF(M$6=0,0,M$6/CHI!M$10*1000)</f>
        <v>2.4424066935301458</v>
      </c>
      <c r="N218" s="275">
        <f>IF(N$6=0,0,N$6/CHI!N$10*1000)</f>
        <v>1.9575558879621433</v>
      </c>
      <c r="O218" s="275">
        <f>IF(O$6=0,0,O$6/CHI!O$10*1000)</f>
        <v>2.4970496358101841</v>
      </c>
      <c r="P218" s="275">
        <f>IF(P$6=0,0,P$6/CHI!P$10*1000)</f>
        <v>1.8611971455132053</v>
      </c>
      <c r="Q218" s="275">
        <f>IF(Q$6=0,0,Q$6/CHI!Q$10*1000)</f>
        <v>2.1328701268067896</v>
      </c>
      <c r="R218" s="275">
        <f>IF(R$6=0,0,R$6/CHI!R$10*1000)</f>
        <v>1.9484872075565272</v>
      </c>
      <c r="S218" s="275">
        <f>IF(S$6=0,0,S$6/CHI!S$10*1000)</f>
        <v>1.5181733975682177</v>
      </c>
      <c r="T218" s="275">
        <f>IF(T$6=0,0,T$6/CHI!T$10*1000)</f>
        <v>1.2015114369570705</v>
      </c>
      <c r="U218" s="275">
        <f>IF(U$6=0,0,U$6/CHI!U$10*1000)</f>
        <v>1.7334432991923097</v>
      </c>
      <c r="V218" s="275">
        <f>IF(V$6=0,0,V$6/CHI!V$10*1000)</f>
        <v>2.5964089755239677</v>
      </c>
      <c r="W218" s="275">
        <f>IF(W$6=0,0,W$6/CHI!W$10*1000)</f>
        <v>3.1893199972533108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18.721486579956508</v>
      </c>
      <c r="C219" s="276">
        <f>IF(C$7=0,0,C$7/CHI!C$10*1000)</f>
        <v>21.24765251736952</v>
      </c>
      <c r="D219" s="276">
        <f>IF(D$7=0,0,D$7/CHI!D$10*1000)</f>
        <v>24.732508491954071</v>
      </c>
      <c r="E219" s="276">
        <f>IF(E$7=0,0,E$7/CHI!E$10*1000)</f>
        <v>23.908087892533217</v>
      </c>
      <c r="F219" s="276">
        <f>IF(F$7=0,0,F$7/CHI!F$10*1000)</f>
        <v>17.105768592475822</v>
      </c>
      <c r="G219" s="276">
        <f>IF(G$7=0,0,G$7/CHI!G$10*1000)</f>
        <v>22.989447499584095</v>
      </c>
      <c r="H219" s="276">
        <f>IF(H$7=0,0,H$7/CHI!H$10*1000)</f>
        <v>18.040680990143269</v>
      </c>
      <c r="I219" s="276">
        <f>IF(I$7=0,0,I$7/CHI!I$10*1000)</f>
        <v>22.538337268198987</v>
      </c>
      <c r="J219" s="276">
        <f>IF(J$7=0,0,J$7/CHI!J$10*1000)</f>
        <v>19.819004382887918</v>
      </c>
      <c r="K219" s="276">
        <f>IF(K$7=0,0,K$7/CHI!K$10*1000)</f>
        <v>19.630548116608708</v>
      </c>
      <c r="L219" s="276">
        <f>IF(L$7=0,0,L$7/CHI!L$10*1000)</f>
        <v>21.177385714096658</v>
      </c>
      <c r="M219" s="276">
        <f>IF(M$7=0,0,M$7/CHI!M$10*1000)</f>
        <v>19.325053021625941</v>
      </c>
      <c r="N219" s="276">
        <f>IF(N$7=0,0,N$7/CHI!N$10*1000)</f>
        <v>15.488768282479136</v>
      </c>
      <c r="O219" s="276">
        <f>IF(O$7=0,0,O$7/CHI!O$10*1000)</f>
        <v>19.757404341173444</v>
      </c>
      <c r="P219" s="276">
        <f>IF(P$7=0,0,P$7/CHI!P$10*1000)</f>
        <v>14.726349062184797</v>
      </c>
      <c r="Q219" s="276">
        <f>IF(Q$7=0,0,Q$7/CHI!Q$10*1000)</f>
        <v>16.875907029721098</v>
      </c>
      <c r="R219" s="276">
        <f>IF(R$7=0,0,R$7/CHI!R$10*1000)</f>
        <v>15.417014167925267</v>
      </c>
      <c r="S219" s="276">
        <f>IF(S$7=0,0,S$7/CHI!S$10*1000)</f>
        <v>12.012242466312124</v>
      </c>
      <c r="T219" s="276">
        <f>IF(T$7=0,0,T$7/CHI!T$10*1000)</f>
        <v>9.5067182246070807</v>
      </c>
      <c r="U219" s="276">
        <f>IF(U$7=0,0,U$7/CHI!U$10*1000)</f>
        <v>13.715522380286219</v>
      </c>
      <c r="V219" s="276">
        <f>IF(V$7=0,0,V$7/CHI!V$10*1000)</f>
        <v>20.543565185413247</v>
      </c>
      <c r="W219" s="276">
        <f>IF(W$7=0,0,W$7/CHI!W$10*1000)</f>
        <v>25.234854708316171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20.661623787082572</v>
      </c>
      <c r="C220" s="276">
        <f>IF(C$8=0,0,C$8/CHI!C$10*1000)</f>
        <v>23.449580288274674</v>
      </c>
      <c r="D220" s="276">
        <f>IF(D$8=0,0,D$8/CHI!D$10*1000)</f>
        <v>27.295577388532742</v>
      </c>
      <c r="E220" s="276">
        <f>IF(E$8=0,0,E$8/CHI!E$10*1000)</f>
        <v>26.385720781002892</v>
      </c>
      <c r="F220" s="276">
        <f>IF(F$8=0,0,F$8/CHI!F$10*1000)</f>
        <v>18.878466394063967</v>
      </c>
      <c r="G220" s="276">
        <f>IF(G$8=0,0,G$8/CHI!G$10*1000)</f>
        <v>25.371880234010565</v>
      </c>
      <c r="H220" s="276">
        <f>IF(H$8=0,0,H$8/CHI!H$10*1000)</f>
        <v>19.91026523930978</v>
      </c>
      <c r="I220" s="276">
        <f>IF(I$8=0,0,I$8/CHI!I$10*1000)</f>
        <v>24.874020737245953</v>
      </c>
      <c r="J220" s="276">
        <f>IF(J$8=0,0,J$8/CHI!J$10*1000)</f>
        <v>21.872879092420984</v>
      </c>
      <c r="K220" s="276">
        <f>IF(K$8=0,0,K$8/CHI!K$10*1000)</f>
        <v>21.6648928057792</v>
      </c>
      <c r="L220" s="276">
        <f>IF(L$8=0,0,L$8/CHI!L$10*1000)</f>
        <v>23.37203162525882</v>
      </c>
      <c r="M220" s="276">
        <f>IF(M$8=0,0,M$8/CHI!M$10*1000)</f>
        <v>21.327738771863388</v>
      </c>
      <c r="N220" s="276">
        <f>IF(N$8=0,0,N$8/CHI!N$10*1000)</f>
        <v>17.093893789422804</v>
      </c>
      <c r="O220" s="276">
        <f>IF(O$8=0,0,O$8/CHI!O$10*1000)</f>
        <v>21.804895341144757</v>
      </c>
      <c r="P220" s="276">
        <f>IF(P$8=0,0,P$8/CHI!P$10*1000)</f>
        <v>16.252463861810785</v>
      </c>
      <c r="Q220" s="276">
        <f>IF(Q$8=0,0,Q$8/CHI!Q$10*1000)</f>
        <v>18.624783914712484</v>
      </c>
      <c r="R220" s="276">
        <f>IF(R$8=0,0,R$8/CHI!R$10*1000)</f>
        <v>17.014703682710099</v>
      </c>
      <c r="S220" s="276">
        <f>IF(S$8=0,0,S$8/CHI!S$10*1000)</f>
        <v>13.257090115048685</v>
      </c>
      <c r="T220" s="276">
        <f>IF(T$8=0,0,T$8/CHI!T$10*1000)</f>
        <v>10.491914441074766</v>
      </c>
      <c r="U220" s="276">
        <f>IF(U$8=0,0,U$8/CHI!U$10*1000)</f>
        <v>15.136883615224288</v>
      </c>
      <c r="V220" s="276">
        <f>IF(V$8=0,0,V$8/CHI!V$10*1000)</f>
        <v>22.672527274669108</v>
      </c>
      <c r="W220" s="276">
        <f>IF(W$8=0,0,W$8/CHI!W$10*1000)</f>
        <v>27.849982536276219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33.617105472334906</v>
      </c>
      <c r="C221" s="276">
        <f>IF(C$9=0,0,C$9/CHI!C$10*1000)</f>
        <v>38.153197539380059</v>
      </c>
      <c r="D221" s="276">
        <f>IF(D$9=0,0,D$9/CHI!D$10*1000)</f>
        <v>44.410754617081835</v>
      </c>
      <c r="E221" s="276">
        <f>IF(E$9=0,0,E$9/CHI!E$10*1000)</f>
        <v>42.93038957630732</v>
      </c>
      <c r="F221" s="276">
        <f>IF(F$9=0,0,F$9/CHI!F$10*1000)</f>
        <v>30.715852851891931</v>
      </c>
      <c r="G221" s="276">
        <f>IF(G$9=0,0,G$9/CHI!G$10*1000)</f>
        <v>41.280839427123084</v>
      </c>
      <c r="H221" s="276">
        <f>IF(H$9=0,0,H$9/CHI!H$10*1000)</f>
        <v>32.394621711701845</v>
      </c>
      <c r="I221" s="276">
        <f>IF(I$9=0,0,I$9/CHI!I$10*1000)</f>
        <v>40.470806518499359</v>
      </c>
      <c r="J221" s="276">
        <f>IF(J$9=0,0,J$9/CHI!J$10*1000)</f>
        <v>35.587855582446963</v>
      </c>
      <c r="K221" s="276">
        <f>IF(K$9=0,0,K$9/CHI!K$10*1000)</f>
        <v>35.249455415698797</v>
      </c>
      <c r="L221" s="276">
        <f>IF(L$9=0,0,L$9/CHI!L$10*1000)</f>
        <v>38.027023449158165</v>
      </c>
      <c r="M221" s="276">
        <f>IF(M$9=0,0,M$9/CHI!M$10*1000)</f>
        <v>34.700895300803232</v>
      </c>
      <c r="N221" s="276">
        <f>IF(N$9=0,0,N$9/CHI!N$10*1000)</f>
        <v>27.812297638057881</v>
      </c>
      <c r="O221" s="276">
        <f>IF(O$9=0,0,O$9/CHI!O$10*1000)</f>
        <v>35.477243901554438</v>
      </c>
      <c r="P221" s="276">
        <f>IF(P$9=0,0,P$9/CHI!P$10*1000)</f>
        <v>26.443264936872172</v>
      </c>
      <c r="Q221" s="276">
        <f>IF(Q$9=0,0,Q$9/CHI!Q$10*1000)</f>
        <v>30.303103556254577</v>
      </c>
      <c r="R221" s="276">
        <f>IF(R$9=0,0,R$9/CHI!R$10*1000)</f>
        <v>27.683452867813305</v>
      </c>
      <c r="S221" s="276">
        <f>IF(S$9=0,0,S$9/CHI!S$10*1000)</f>
        <v>21.569698550627241</v>
      </c>
      <c r="T221" s="276">
        <f>IF(T$9=0,0,T$9/CHI!T$10*1000)</f>
        <v>17.070671599046015</v>
      </c>
      <c r="U221" s="276">
        <f>IF(U$9=0,0,U$9/CHI!U$10*1000)</f>
        <v>24.6281811274478</v>
      </c>
      <c r="V221" s="276">
        <f>IF(V$9=0,0,V$9/CHI!V$10*1000)</f>
        <v>36.888908082502745</v>
      </c>
      <c r="W221" s="276">
        <f>IF(W$9=0,0,W$9/CHI!W$10*1000)</f>
        <v>45.312789061138901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16.054191652698901</v>
      </c>
      <c r="C222" s="277">
        <f>IF(C$10=0,0,C$10/CHI!C$10*1000)</f>
        <v>18.191820523069261</v>
      </c>
      <c r="D222" s="277">
        <f>IF(D$10=0,0,D$10/CHI!D$10*1000)</f>
        <v>16.734508191291674</v>
      </c>
      <c r="E222" s="277">
        <f>IF(E$10=0,0,E$10/CHI!E$10*1000)</f>
        <v>17.728950975761887</v>
      </c>
      <c r="F222" s="277">
        <f>IF(F$10=0,0,F$10/CHI!F$10*1000)</f>
        <v>20.924257130167629</v>
      </c>
      <c r="G222" s="277">
        <f>IF(G$10=0,0,G$10/CHI!G$10*1000)</f>
        <v>20.32233640135037</v>
      </c>
      <c r="H222" s="277">
        <f>IF(H$10=0,0,H$10/CHI!H$10*1000)</f>
        <v>18.266772451215669</v>
      </c>
      <c r="I222" s="277">
        <f>IF(I$10=0,0,I$10/CHI!I$10*1000)</f>
        <v>18.660262137368388</v>
      </c>
      <c r="J222" s="277">
        <f>IF(J$10=0,0,J$10/CHI!J$10*1000)</f>
        <v>18.045556154792681</v>
      </c>
      <c r="K222" s="277">
        <f>IF(K$10=0,0,K$10/CHI!K$10*1000)</f>
        <v>18.701857159858132</v>
      </c>
      <c r="L222" s="277">
        <f>IF(L$10=0,0,L$10/CHI!L$10*1000)</f>
        <v>17.505693627827608</v>
      </c>
      <c r="M222" s="277">
        <f>IF(M$10=0,0,M$10/CHI!M$10*1000)</f>
        <v>17.173153247088795</v>
      </c>
      <c r="N222" s="277">
        <f>IF(N$10=0,0,N$10/CHI!N$10*1000)</f>
        <v>15.000254464384144</v>
      </c>
      <c r="O222" s="277">
        <f>IF(O$10=0,0,O$10/CHI!O$10*1000)</f>
        <v>18.269382184652759</v>
      </c>
      <c r="P222" s="277">
        <f>IF(P$10=0,0,P$10/CHI!P$10*1000)</f>
        <v>13.279010331781402</v>
      </c>
      <c r="Q222" s="277">
        <f>IF(Q$10=0,0,Q$10/CHI!Q$10*1000)</f>
        <v>13.425415898389913</v>
      </c>
      <c r="R222" s="277">
        <f>IF(R$10=0,0,R$10/CHI!R$10*1000)</f>
        <v>12.190351760479619</v>
      </c>
      <c r="S222" s="277">
        <f>IF(S$10=0,0,S$10/CHI!S$10*1000)</f>
        <v>10.772138352972387</v>
      </c>
      <c r="T222" s="277">
        <f>IF(T$10=0,0,T$10/CHI!T$10*1000)</f>
        <v>7.5785008250448627</v>
      </c>
      <c r="U222" s="277">
        <f>IF(U$10=0,0,U$10/CHI!U$10*1000)</f>
        <v>12.026548242810678</v>
      </c>
      <c r="V222" s="277">
        <f>IF(V$10=0,0,V$10/CHI!V$10*1000)</f>
        <v>18.972365675435544</v>
      </c>
      <c r="W222" s="277">
        <f>IF(W$10=0,0,W$10/CHI!W$10*1000)</f>
        <v>18.686972678412477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3609.9201828307991</v>
      </c>
      <c r="C223" s="323">
        <f>IF(C$16=0,0,C$16/CHI!C$10*1000)</f>
        <v>3476.3963767107239</v>
      </c>
      <c r="D223" s="323">
        <f>IF(D$16=0,0,D$16/CHI!D$10*1000)</f>
        <v>3453.3014707526936</v>
      </c>
      <c r="E223" s="323">
        <f>IF(E$16=0,0,E$16/CHI!E$10*1000)</f>
        <v>3628.256295148808</v>
      </c>
      <c r="F223" s="323">
        <f>IF(F$16=0,0,F$16/CHI!F$10*1000)</f>
        <v>3042.1746906163244</v>
      </c>
      <c r="G223" s="323">
        <f>IF(G$16=0,0,G$16/CHI!G$10*1000)</f>
        <v>3675.1857660737455</v>
      </c>
      <c r="H223" s="323">
        <f>IF(H$16=0,0,H$16/CHI!H$10*1000)</f>
        <v>2786.0693614354009</v>
      </c>
      <c r="I223" s="323">
        <f>IF(I$16=0,0,I$16/CHI!I$10*1000)</f>
        <v>2829.4109635948535</v>
      </c>
      <c r="J223" s="323">
        <f>IF(J$16=0,0,J$16/CHI!J$10*1000)</f>
        <v>2773.4559529739249</v>
      </c>
      <c r="K223" s="323">
        <f>IF(K$16=0,0,K$16/CHI!K$10*1000)</f>
        <v>3020.578647720612</v>
      </c>
      <c r="L223" s="323">
        <f>IF(L$16=0,0,L$16/CHI!L$10*1000)</f>
        <v>3437.142948431102</v>
      </c>
      <c r="M223" s="323">
        <f>IF(M$16=0,0,M$16/CHI!M$10*1000)</f>
        <v>3112.8127933767005</v>
      </c>
      <c r="N223" s="323">
        <f>IF(N$16=0,0,N$16/CHI!N$10*1000)</f>
        <v>3239.2047298592979</v>
      </c>
      <c r="O223" s="323">
        <f>IF(O$16=0,0,O$16/CHI!O$10*1000)</f>
        <v>3436.9130404032708</v>
      </c>
      <c r="P223" s="323">
        <f>IF(P$16=0,0,P$16/CHI!P$10*1000)</f>
        <v>3253.8931345586461</v>
      </c>
      <c r="Q223" s="323">
        <f>IF(Q$16=0,0,Q$16/CHI!Q$10*1000)</f>
        <v>3473.6388126074758</v>
      </c>
      <c r="R223" s="323">
        <f>IF(R$16=0,0,R$16/CHI!R$10*1000)</f>
        <v>3206.1671548636546</v>
      </c>
      <c r="S223" s="323">
        <f>IF(S$16=0,0,S$16/CHI!S$10*1000)</f>
        <v>3383.8364929950376</v>
      </c>
      <c r="T223" s="323">
        <f>IF(T$16=0,0,T$16/CHI!T$10*1000)</f>
        <v>2998.830619969186</v>
      </c>
      <c r="U223" s="323">
        <f>IF(U$16=0,0,U$16/CHI!U$10*1000)</f>
        <v>2802.557913771574</v>
      </c>
      <c r="V223" s="323">
        <f>IF(V$16=0,0,V$16/CHI!V$10*1000)</f>
        <v>2648.0298531938543</v>
      </c>
      <c r="W223" s="323">
        <f>IF(W$16=0,0,W$16/CHI!W$10*1000)</f>
        <v>2358.6434190371033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251.62515990633156</v>
      </c>
      <c r="C224" s="278">
        <f>IF(C$25=0,0,C$25/CHI!C$10*1000)</f>
        <v>286.63292753427413</v>
      </c>
      <c r="D224" s="278">
        <f>IF(D$25=0,0,D$25/CHI!D$10*1000)</f>
        <v>269.11597093207314</v>
      </c>
      <c r="E224" s="278">
        <f>IF(E$25=0,0,E$25/CHI!E$10*1000)</f>
        <v>281.3922636566096</v>
      </c>
      <c r="F224" s="278">
        <f>IF(F$25=0,0,F$25/CHI!F$10*1000)</f>
        <v>318.51685586819866</v>
      </c>
      <c r="G224" s="278">
        <f>IF(G$25=0,0,G$25/CHI!G$10*1000)</f>
        <v>307.68300850974231</v>
      </c>
      <c r="H224" s="278">
        <f>IF(H$25=0,0,H$25/CHI!H$10*1000)</f>
        <v>287.24422723976181</v>
      </c>
      <c r="I224" s="278">
        <f>IF(I$25=0,0,I$25/CHI!I$10*1000)</f>
        <v>280.1348055563933</v>
      </c>
      <c r="J224" s="278">
        <f>IF(J$25=0,0,J$25/CHI!J$10*1000)</f>
        <v>269.72758629325546</v>
      </c>
      <c r="K224" s="278">
        <f>IF(K$25=0,0,K$25/CHI!K$10*1000)</f>
        <v>272.33093549087909</v>
      </c>
      <c r="L224" s="278">
        <f>IF(L$25=0,0,L$25/CHI!L$10*1000)</f>
        <v>252.66858554941302</v>
      </c>
      <c r="M224" s="278">
        <f>IF(M$25=0,0,M$25/CHI!M$10*1000)</f>
        <v>247.70291191317474</v>
      </c>
      <c r="N224" s="278">
        <f>IF(N$25=0,0,N$25/CHI!N$10*1000)</f>
        <v>215.44420922437297</v>
      </c>
      <c r="O224" s="278">
        <f>IF(O$25=0,0,O$25/CHI!O$10*1000)</f>
        <v>263.42544074708155</v>
      </c>
      <c r="P224" s="278">
        <f>IF(P$25=0,0,P$25/CHI!P$10*1000)</f>
        <v>192.35063926389415</v>
      </c>
      <c r="Q224" s="278">
        <f>IF(Q$25=0,0,Q$25/CHI!Q$10*1000)</f>
        <v>196.33131514647945</v>
      </c>
      <c r="R224" s="278">
        <f>IF(R$25=0,0,R$25/CHI!R$10*1000)</f>
        <v>179.72012370745264</v>
      </c>
      <c r="S224" s="278">
        <f>IF(S$25=0,0,S$25/CHI!S$10*1000)</f>
        <v>156.64789149805128</v>
      </c>
      <c r="T224" s="278">
        <f>IF(T$25=0,0,T$25/CHI!T$10*1000)</f>
        <v>111.47267562338037</v>
      </c>
      <c r="U224" s="278">
        <f>IF(U$25=0,0,U$25/CHI!U$10*1000)</f>
        <v>176.62240268916958</v>
      </c>
      <c r="V224" s="278">
        <f>IF(V$25=0,0,V$25/CHI!V$10*1000)</f>
        <v>281.08797616728543</v>
      </c>
      <c r="W224" s="278">
        <f>IF(W$25=0,0,W$25/CHI!W$10*1000)</f>
        <v>286.85580048700689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145.93239793168533</v>
      </c>
      <c r="C225" s="278">
        <f>IF(C$36=0,0,C$36/CHI!C$10*1000)</f>
        <v>166.16004510147479</v>
      </c>
      <c r="D225" s="278">
        <f>IF(D$36=0,0,D$36/CHI!D$10*1000)</f>
        <v>155.38828025578499</v>
      </c>
      <c r="E225" s="278">
        <f>IF(E$36=0,0,E$36/CHI!E$10*1000)</f>
        <v>162.61210561652302</v>
      </c>
      <c r="F225" s="278">
        <f>IF(F$36=0,0,F$36/CHI!F$10*1000)</f>
        <v>185.05270180995475</v>
      </c>
      <c r="G225" s="278">
        <f>IF(G$36=0,0,G$36/CHI!G$10*1000)</f>
        <v>177.87372506386311</v>
      </c>
      <c r="H225" s="278">
        <f>IF(H$36=0,0,H$36/CHI!H$10*1000)</f>
        <v>166.41097950440391</v>
      </c>
      <c r="I225" s="278">
        <f>IF(I$36=0,0,I$36/CHI!I$10*1000)</f>
        <v>162.14660506173561</v>
      </c>
      <c r="J225" s="278">
        <f>IF(J$36=0,0,J$36/CHI!J$10*1000)</f>
        <v>156.04963624266293</v>
      </c>
      <c r="K225" s="278">
        <f>IF(K$36=0,0,K$36/CHI!K$10*1000)</f>
        <v>157.59642122285726</v>
      </c>
      <c r="L225" s="278">
        <f>IF(L$36=0,0,L$36/CHI!L$10*1000)</f>
        <v>145.97093200068247</v>
      </c>
      <c r="M225" s="278">
        <f>IF(M$36=0,0,M$36/CHI!M$10*1000)</f>
        <v>143.04843897429589</v>
      </c>
      <c r="N225" s="278">
        <f>IF(N$36=0,0,N$36/CHI!N$10*1000)</f>
        <v>124.02365274940558</v>
      </c>
      <c r="O225" s="278">
        <f>IF(O$36=0,0,O$36/CHI!O$10*1000)</f>
        <v>151.59421220325129</v>
      </c>
      <c r="P225" s="278">
        <f>IF(P$36=0,0,P$36/CHI!P$10*1000)</f>
        <v>110.25365818647423</v>
      </c>
      <c r="Q225" s="278">
        <f>IF(Q$36=0,0,Q$36/CHI!Q$10*1000)</f>
        <v>111.43349326292746</v>
      </c>
      <c r="R225" s="278">
        <f>IF(R$36=0,0,R$36/CHI!R$10*1000)</f>
        <v>101.26415410207296</v>
      </c>
      <c r="S225" s="278">
        <f>IF(S$36=0,0,S$36/CHI!S$10*1000)</f>
        <v>88.981426333424238</v>
      </c>
      <c r="T225" s="278">
        <f>IF(T$36=0,0,T$36/CHI!T$10*1000)</f>
        <v>62.94268461732787</v>
      </c>
      <c r="U225" s="278">
        <f>IF(U$36=0,0,U$36/CHI!U$10*1000)</f>
        <v>99.991586496955236</v>
      </c>
      <c r="V225" s="278">
        <f>IF(V$36=0,0,V$36/CHI!V$10*1000)</f>
        <v>157.87859441510378</v>
      </c>
      <c r="W225" s="278">
        <f>IF(W$36=0,0,W$36/CHI!W$10*1000)</f>
        <v>157.09268904139466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21.633466652980548</v>
      </c>
      <c r="C226" s="278">
        <f>IF(C$44=0,0,C$44/CHI!C$10*1000)</f>
        <v>24.341511956072285</v>
      </c>
      <c r="D226" s="278">
        <f>IF(D$44=0,0,D$44/CHI!D$10*1000)</f>
        <v>22.732916667006553</v>
      </c>
      <c r="E226" s="278">
        <f>IF(E$44=0,0,E$44/CHI!E$10*1000)</f>
        <v>23.998100317996172</v>
      </c>
      <c r="F226" s="278">
        <f>IF(F$44=0,0,F$44/CHI!F$10*1000)</f>
        <v>27.997214852724593</v>
      </c>
      <c r="G226" s="278">
        <f>IF(G$44=0,0,G$44/CHI!G$10*1000)</f>
        <v>27.147926713293963</v>
      </c>
      <c r="H226" s="278">
        <f>IF(H$44=0,0,H$44/CHI!H$10*1000)</f>
        <v>24.662816371428793</v>
      </c>
      <c r="I226" s="278">
        <f>IF(I$44=0,0,I$44/CHI!I$10*1000)</f>
        <v>24.888512694218822</v>
      </c>
      <c r="J226" s="278">
        <f>IF(J$44=0,0,J$44/CHI!J$10*1000)</f>
        <v>24.022417949954907</v>
      </c>
      <c r="K226" s="278">
        <f>IF(K$44=0,0,K$44/CHI!K$10*1000)</f>
        <v>24.733494647240704</v>
      </c>
      <c r="L226" s="278">
        <f>IF(L$44=0,0,L$44/CHI!L$10*1000)</f>
        <v>23.083637894385451</v>
      </c>
      <c r="M226" s="278">
        <f>IF(M$44=0,0,M$44/CHI!M$10*1000)</f>
        <v>22.639854603761417</v>
      </c>
      <c r="N226" s="278">
        <f>IF(N$44=0,0,N$44/CHI!N$10*1000)</f>
        <v>19.753992648668419</v>
      </c>
      <c r="O226" s="278">
        <f>IF(O$44=0,0,O$44/CHI!O$10*1000)</f>
        <v>24.076457401178434</v>
      </c>
      <c r="P226" s="278">
        <f>IF(P$44=0,0,P$44/CHI!P$10*1000)</f>
        <v>17.521529205222436</v>
      </c>
      <c r="Q226" s="278">
        <f>IF(Q$44=0,0,Q$44/CHI!Q$10*1000)</f>
        <v>17.761627982876664</v>
      </c>
      <c r="R226" s="278">
        <f>IF(R$44=0,0,R$44/CHI!R$10*1000)</f>
        <v>16.177055651448651</v>
      </c>
      <c r="S226" s="278">
        <f>IF(S$44=0,0,S$44/CHI!S$10*1000)</f>
        <v>14.239001769360344</v>
      </c>
      <c r="T226" s="278">
        <f>IF(T$44=0,0,T$44/CHI!T$10*1000)</f>
        <v>10.047175598218477</v>
      </c>
      <c r="U226" s="278">
        <f>IF(U$44=0,0,U$44/CHI!U$10*1000)</f>
        <v>15.937895720513909</v>
      </c>
      <c r="V226" s="278">
        <f>IF(V$44=0,0,V$44/CHI!V$10*1000)</f>
        <v>25.205235549838491</v>
      </c>
      <c r="W226" s="278">
        <f>IF(W$44=0,0,W$44/CHI!W$10*1000)</f>
        <v>25.071816699659305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26.87429245386679</v>
      </c>
      <c r="C227" s="279">
        <f>IF(C$58=0,0,C$58/CHI!C$10*1000)</f>
        <v>30.571691098534018</v>
      </c>
      <c r="D227" s="279">
        <f>IF(D$58=0,0,D$58/CHI!D$10*1000)</f>
        <v>29.659807750398766</v>
      </c>
      <c r="E227" s="279">
        <f>IF(E$58=0,0,E$58/CHI!E$10*1000)</f>
        <v>30.630381826959681</v>
      </c>
      <c r="F227" s="279">
        <f>IF(F$58=0,0,F$58/CHI!F$10*1000)</f>
        <v>32.702791515628391</v>
      </c>
      <c r="G227" s="279">
        <f>IF(G$58=0,0,G$58/CHI!G$10*1000)</f>
        <v>32.924984047859986</v>
      </c>
      <c r="H227" s="279">
        <f>IF(H$58=0,0,H$58/CHI!H$10*1000)</f>
        <v>29.958444430850214</v>
      </c>
      <c r="I227" s="279">
        <f>IF(I$58=0,0,I$58/CHI!I$10*1000)</f>
        <v>30.345361538797697</v>
      </c>
      <c r="J227" s="279">
        <f>IF(J$58=0,0,J$58/CHI!J$10*1000)</f>
        <v>28.822619509817017</v>
      </c>
      <c r="K227" s="279">
        <f>IF(K$58=0,0,K$58/CHI!K$10*1000)</f>
        <v>29.073085352933152</v>
      </c>
      <c r="L227" s="279">
        <f>IF(L$58=0,0,L$58/CHI!L$10*1000)</f>
        <v>27.604305503537862</v>
      </c>
      <c r="M227" s="279">
        <f>IF(M$58=0,0,M$58/CHI!M$10*1000)</f>
        <v>26.755813290833817</v>
      </c>
      <c r="N227" s="279">
        <f>IF(N$58=0,0,N$58/CHI!N$10*1000)</f>
        <v>22.977611825488744</v>
      </c>
      <c r="O227" s="279">
        <f>IF(O$58=0,0,O$58/CHI!O$10*1000)</f>
        <v>28.258004513442849</v>
      </c>
      <c r="P227" s="279">
        <f>IF(P$58=0,0,P$58/CHI!P$10*1000)</f>
        <v>20.667795368071552</v>
      </c>
      <c r="Q227" s="279">
        <f>IF(Q$58=0,0,Q$58/CHI!Q$10*1000)</f>
        <v>21.415185100943361</v>
      </c>
      <c r="R227" s="279">
        <f>IF(R$58=0,0,R$58/CHI!R$10*1000)</f>
        <v>19.548175955120385</v>
      </c>
      <c r="S227" s="279">
        <f>IF(S$58=0,0,S$58/CHI!S$10*1000)</f>
        <v>16.789350657011312</v>
      </c>
      <c r="T227" s="279">
        <f>IF(T$58=0,0,T$58/CHI!T$10*1000)</f>
        <v>12.121676440290242</v>
      </c>
      <c r="U227" s="279">
        <f>IF(U$58=0,0,U$58/CHI!U$10*1000)</f>
        <v>18.936445451121038</v>
      </c>
      <c r="V227" s="279">
        <f>IF(V$58=0,0,V$58/CHI!V$10*1000)</f>
        <v>29.781346385541912</v>
      </c>
      <c r="W227" s="279">
        <f>IF(W$58=0,0,W$58/CHI!W$10*1000)</f>
        <v>31.015485537317602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676.87488033571537</v>
      </c>
      <c r="C229" s="322">
        <f t="shared" si="57"/>
        <v>765.54051788999959</v>
      </c>
      <c r="D229" s="322">
        <f t="shared" si="57"/>
        <v>744.68861978730149</v>
      </c>
      <c r="E229" s="322">
        <f t="shared" si="57"/>
        <v>790.70019626682324</v>
      </c>
      <c r="F229" s="322">
        <f t="shared" si="57"/>
        <v>892.43421836840821</v>
      </c>
      <c r="G229" s="322">
        <f t="shared" si="57"/>
        <v>873.87202132731181</v>
      </c>
      <c r="H229" s="322">
        <f t="shared" si="57"/>
        <v>875.9154769235746</v>
      </c>
      <c r="I229" s="322">
        <f t="shared" si="57"/>
        <v>816.86910893124013</v>
      </c>
      <c r="J229" s="322">
        <f t="shared" si="57"/>
        <v>803.32822433861941</v>
      </c>
      <c r="K229" s="322">
        <f t="shared" si="57"/>
        <v>772.50583634247994</v>
      </c>
      <c r="L229" s="322">
        <f t="shared" si="57"/>
        <v>691.78209659595871</v>
      </c>
      <c r="M229" s="322">
        <f t="shared" si="57"/>
        <v>671.96442552106453</v>
      </c>
      <c r="N229" s="322">
        <f t="shared" si="57"/>
        <v>517.71130942395962</v>
      </c>
      <c r="O229" s="322">
        <f t="shared" si="57"/>
        <v>660.08739767358918</v>
      </c>
      <c r="P229" s="322">
        <f t="shared" si="57"/>
        <v>503.78378300531614</v>
      </c>
      <c r="Q229" s="322">
        <f t="shared" si="57"/>
        <v>480.27835642686534</v>
      </c>
      <c r="R229" s="322">
        <f t="shared" si="57"/>
        <v>411.01720391606665</v>
      </c>
      <c r="S229" s="322">
        <f t="shared" si="57"/>
        <v>339.6254798924507</v>
      </c>
      <c r="T229" s="322">
        <f t="shared" si="57"/>
        <v>258.99735443722579</v>
      </c>
      <c r="U229" s="322">
        <f t="shared" si="57"/>
        <v>380.89919082898166</v>
      </c>
      <c r="V229" s="322">
        <f t="shared" si="57"/>
        <v>629.99157635177676</v>
      </c>
      <c r="W229" s="322">
        <f t="shared" si="57"/>
        <v>655.59779501932383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3.4085394876699384</v>
      </c>
      <c r="C230" s="275">
        <f>IF(C$62=0,0,C$62/CHI!C$11*1000)</f>
        <v>3.8468955353960803</v>
      </c>
      <c r="D230" s="275">
        <f>IF(D$62=0,0,D$62/CHI!D$11*1000)</f>
        <v>4.4607544271149129</v>
      </c>
      <c r="E230" s="275">
        <f>IF(E$62=0,0,E$62/CHI!E$11*1000)</f>
        <v>4.4439686982685389</v>
      </c>
      <c r="F230" s="275">
        <f>IF(F$62=0,0,F$62/CHI!F$11*1000)</f>
        <v>3.4011076858866263</v>
      </c>
      <c r="G230" s="275">
        <f>IF(G$62=0,0,G$62/CHI!G$11*1000)</f>
        <v>4.408292723527695</v>
      </c>
      <c r="H230" s="275">
        <f>IF(H$62=0,0,H$62/CHI!H$11*1000)</f>
        <v>3.8299678396775727</v>
      </c>
      <c r="I230" s="275">
        <f>IF(I$62=0,0,I$62/CHI!I$11*1000)</f>
        <v>4.3737870495093558</v>
      </c>
      <c r="J230" s="275">
        <f>IF(J$62=0,0,J$62/CHI!J$11*1000)</f>
        <v>3.9922598537121208</v>
      </c>
      <c r="K230" s="275">
        <f>IF(K$62=0,0,K$62/CHI!K$11*1000)</f>
        <v>3.7708362010058574</v>
      </c>
      <c r="L230" s="275">
        <f>IF(L$62=0,0,L$62/CHI!L$11*1000)</f>
        <v>3.8197118488977759</v>
      </c>
      <c r="M230" s="275">
        <f>IF(M$62=0,0,M$62/CHI!M$11*1000)</f>
        <v>3.5004222173870709</v>
      </c>
      <c r="N230" s="275">
        <f>IF(N$62=0,0,N$62/CHI!N$11*1000)</f>
        <v>2.522332918088773</v>
      </c>
      <c r="O230" s="275">
        <f>IF(O$62=0,0,O$62/CHI!O$11*1000)</f>
        <v>3.3319700311758811</v>
      </c>
      <c r="P230" s="275">
        <f>IF(P$62=0,0,P$62/CHI!P$11*1000)</f>
        <v>2.589854657371677</v>
      </c>
      <c r="Q230" s="275">
        <f>IF(Q$62=0,0,Q$62/CHI!Q$11*1000)</f>
        <v>2.7208418845198761</v>
      </c>
      <c r="R230" s="275">
        <f>IF(R$62=0,0,R$62/CHI!R$11*1000)</f>
        <v>2.3301487908388281</v>
      </c>
      <c r="S230" s="275">
        <f>IF(S$62=0,0,S$62/CHI!S$11*1000)</f>
        <v>1.7526773148447692</v>
      </c>
      <c r="T230" s="275">
        <f>IF(T$62=0,0,T$62/CHI!T$11*1000)</f>
        <v>1.4604582044681245</v>
      </c>
      <c r="U230" s="275">
        <f>IF(U$62=0,0,U$62/CHI!U$11*1000)</f>
        <v>1.9892064572719104</v>
      </c>
      <c r="V230" s="275">
        <f>IF(V$62=0,0,V$62/CHI!V$11*1000)</f>
        <v>3.138353076027673</v>
      </c>
      <c r="W230" s="275">
        <f>IF(W$62=0,0,W$62/CHI!W$11*1000)</f>
        <v>3.8296248091957055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27.050410526075204</v>
      </c>
      <c r="C231" s="276">
        <f>IF(C$63=0,0,C$63/CHI!C$11*1000)</f>
        <v>30.529235134231893</v>
      </c>
      <c r="D231" s="276">
        <f>IF(D$63=0,0,D$63/CHI!D$11*1000)</f>
        <v>35.400862729025334</v>
      </c>
      <c r="E231" s="276">
        <f>IF(E$63=0,0,E$63/CHI!E$11*1000)</f>
        <v>35.267649997321229</v>
      </c>
      <c r="F231" s="276">
        <f>IF(F$63=0,0,F$63/CHI!F$11*1000)</f>
        <v>26.991431221327741</v>
      </c>
      <c r="G231" s="276">
        <f>IF(G$63=0,0,G$63/CHI!G$11*1000)</f>
        <v>34.984522937726148</v>
      </c>
      <c r="H231" s="276">
        <f>IF(H$63=0,0,H$63/CHI!H$11*1000)</f>
        <v>30.394895743386467</v>
      </c>
      <c r="I231" s="276">
        <f>IF(I$63=0,0,I$63/CHI!I$11*1000)</f>
        <v>34.710683467462864</v>
      </c>
      <c r="J231" s="276">
        <f>IF(J$63=0,0,J$63/CHI!J$11*1000)</f>
        <v>31.682856648817875</v>
      </c>
      <c r="K231" s="276">
        <f>IF(K$63=0,0,K$63/CHI!K$11*1000)</f>
        <v>29.925622875363203</v>
      </c>
      <c r="L231" s="276">
        <f>IF(L$63=0,0,L$63/CHI!L$11*1000)</f>
        <v>30.313503474953411</v>
      </c>
      <c r="M231" s="276">
        <f>IF(M$63=0,0,M$63/CHI!M$11*1000)</f>
        <v>27.779598369753057</v>
      </c>
      <c r="N231" s="276">
        <f>IF(N$63=0,0,N$63/CHI!N$11*1000)</f>
        <v>20.017412491347251</v>
      </c>
      <c r="O231" s="276">
        <f>IF(O$63=0,0,O$63/CHI!O$11*1000)</f>
        <v>26.442749902099681</v>
      </c>
      <c r="P231" s="276">
        <f>IF(P$63=0,0,P$63/CHI!P$11*1000)</f>
        <v>20.553269791415001</v>
      </c>
      <c r="Q231" s="276">
        <f>IF(Q$63=0,0,Q$63/CHI!Q$11*1000)</f>
        <v>21.592793693323262</v>
      </c>
      <c r="R231" s="276">
        <f>IF(R$63=0,0,R$63/CHI!R$11*1000)</f>
        <v>18.492225660591096</v>
      </c>
      <c r="S231" s="276">
        <f>IF(S$63=0,0,S$63/CHI!S$11*1000)</f>
        <v>13.909371171375176</v>
      </c>
      <c r="T231" s="276">
        <f>IF(T$63=0,0,T$63/CHI!T$11*1000)</f>
        <v>11.590299637116301</v>
      </c>
      <c r="U231" s="276">
        <f>IF(U$63=0,0,U$63/CHI!U$11*1000)</f>
        <v>15.786483179958216</v>
      </c>
      <c r="V231" s="276">
        <f>IF(V$63=0,0,V$63/CHI!V$11*1000)</f>
        <v>24.906192047771299</v>
      </c>
      <c r="W231" s="276">
        <f>IF(W$63=0,0,W$63/CHI!W$11*1000)</f>
        <v>30.392173429213205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30.27974408934735</v>
      </c>
      <c r="C232" s="276">
        <f>IF(C$64=0,0,C$64/CHI!C$11*1000)</f>
        <v>34.173877923847506</v>
      </c>
      <c r="D232" s="276">
        <f>IF(D$64=0,0,D$64/CHI!D$11*1000)</f>
        <v>39.627090425992527</v>
      </c>
      <c r="E232" s="276">
        <f>IF(E$64=0,0,E$64/CHI!E$11*1000)</f>
        <v>39.477974484792476</v>
      </c>
      <c r="F232" s="276">
        <f>IF(F$64=0,0,F$64/CHI!F$11*1000)</f>
        <v>30.21372371407065</v>
      </c>
      <c r="G232" s="276">
        <f>IF(G$64=0,0,G$64/CHI!G$11*1000)</f>
        <v>39.161047135351907</v>
      </c>
      <c r="H232" s="276">
        <f>IF(H$64=0,0,H$64/CHI!H$11*1000)</f>
        <v>34.023500820623994</v>
      </c>
      <c r="I232" s="276">
        <f>IF(I$64=0,0,I$64/CHI!I$11*1000)</f>
        <v>38.85451614673191</v>
      </c>
      <c r="J232" s="276">
        <f>IF(J$64=0,0,J$64/CHI!J$11*1000)</f>
        <v>35.465221144090229</v>
      </c>
      <c r="K232" s="276">
        <f>IF(K$64=0,0,K$64/CHI!K$11*1000)</f>
        <v>33.498205193848889</v>
      </c>
      <c r="L232" s="276">
        <f>IF(L$64=0,0,L$64/CHI!L$11*1000)</f>
        <v>33.932391776026371</v>
      </c>
      <c r="M232" s="276">
        <f>IF(M$64=0,0,M$64/CHI!M$11*1000)</f>
        <v>31.09598387537002</v>
      </c>
      <c r="N232" s="276">
        <f>IF(N$64=0,0,N$64/CHI!N$11*1000)</f>
        <v>22.407132305242815</v>
      </c>
      <c r="O232" s="276">
        <f>IF(O$64=0,0,O$64/CHI!O$11*1000)</f>
        <v>29.599539692101132</v>
      </c>
      <c r="P232" s="276">
        <f>IF(P$64=0,0,P$64/CHI!P$11*1000)</f>
        <v>23.006961350307368</v>
      </c>
      <c r="Q232" s="276">
        <f>IF(Q$64=0,0,Q$64/CHI!Q$11*1000)</f>
        <v>24.170585750543367</v>
      </c>
      <c r="R232" s="276">
        <f>IF(R$64=0,0,R$64/CHI!R$11*1000)</f>
        <v>20.699865538284815</v>
      </c>
      <c r="S232" s="276">
        <f>IF(S$64=0,0,S$64/CHI!S$11*1000)</f>
        <v>15.569900468127747</v>
      </c>
      <c r="T232" s="276">
        <f>IF(T$64=0,0,T$64/CHI!T$11*1000)</f>
        <v>12.973973411325419</v>
      </c>
      <c r="U232" s="276">
        <f>IF(U$64=0,0,U$64/CHI!U$11*1000)</f>
        <v>17.671105963406486</v>
      </c>
      <c r="V232" s="276">
        <f>IF(V$64=0,0,V$64/CHI!V$11*1000)</f>
        <v>27.879544405423651</v>
      </c>
      <c r="W232" s="276">
        <f>IF(W$64=0,0,W$64/CHI!W$11*1000)</f>
        <v>34.020453510993789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48.747816660788132</v>
      </c>
      <c r="C233" s="276">
        <f>IF(C$65=0,0,C$65/CHI!C$11*1000)</f>
        <v>55.017041448707296</v>
      </c>
      <c r="D233" s="276">
        <f>IF(D$65=0,0,D$65/CHI!D$11*1000)</f>
        <v>63.796250496263418</v>
      </c>
      <c r="E233" s="276">
        <f>IF(E$65=0,0,E$65/CHI!E$11*1000)</f>
        <v>63.556186493695499</v>
      </c>
      <c r="F233" s="276">
        <f>IF(F$65=0,0,F$65/CHI!F$11*1000)</f>
        <v>48.641529462971377</v>
      </c>
      <c r="G233" s="276">
        <f>IF(G$65=0,0,G$65/CHI!G$11*1000)</f>
        <v>63.045960374223348</v>
      </c>
      <c r="H233" s="276">
        <f>IF(H$65=0,0,H$65/CHI!H$11*1000)</f>
        <v>54.774947082378119</v>
      </c>
      <c r="I233" s="276">
        <f>IF(I$65=0,0,I$65/CHI!I$11*1000)</f>
        <v>62.552471512824589</v>
      </c>
      <c r="J233" s="276">
        <f>IF(J$65=0,0,J$65/CHI!J$11*1000)</f>
        <v>57.095994373830898</v>
      </c>
      <c r="K233" s="276">
        <f>IF(K$65=0,0,K$65/CHI!K$11*1000)</f>
        <v>53.929265730805682</v>
      </c>
      <c r="L233" s="276">
        <f>IF(L$65=0,0,L$65/CHI!L$11*1000)</f>
        <v>54.628269257457262</v>
      </c>
      <c r="M233" s="276">
        <f>IF(M$65=0,0,M$65/CHI!M$11*1000)</f>
        <v>50.061893402086326</v>
      </c>
      <c r="N233" s="276">
        <f>IF(N$65=0,0,N$65/CHI!N$11*1000)</f>
        <v>36.073580222042821</v>
      </c>
      <c r="O233" s="276">
        <f>IF(O$65=0,0,O$65/CHI!O$11*1000)</f>
        <v>47.652745343442142</v>
      </c>
      <c r="P233" s="276">
        <f>IF(P$65=0,0,P$65/CHI!P$11*1000)</f>
        <v>37.03925404776416</v>
      </c>
      <c r="Q233" s="276">
        <f>IF(Q$65=0,0,Q$65/CHI!Q$11*1000)</f>
        <v>38.912590518420814</v>
      </c>
      <c r="R233" s="276">
        <f>IF(R$65=0,0,R$65/CHI!R$11*1000)</f>
        <v>33.325025706484546</v>
      </c>
      <c r="S233" s="276">
        <f>IF(S$65=0,0,S$65/CHI!S$11*1000)</f>
        <v>25.066217574607311</v>
      </c>
      <c r="T233" s="276">
        <f>IF(T$65=0,0,T$65/CHI!T$11*1000)</f>
        <v>20.88699545646865</v>
      </c>
      <c r="U233" s="276">
        <f>IF(U$65=0,0,U$65/CHI!U$11*1000)</f>
        <v>28.448979989911994</v>
      </c>
      <c r="V233" s="276">
        <f>IF(V$65=0,0,V$65/CHI!V$11*1000)</f>
        <v>44.88369899202759</v>
      </c>
      <c r="W233" s="276">
        <f>IF(W$65=0,0,W$65/CHI!W$11*1000)</f>
        <v>54.770041172647709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23.126992235096559</v>
      </c>
      <c r="C234" s="277">
        <f>IF(C$66=0,0,C$66/CHI!C$11*1000)</f>
        <v>26.06023411884339</v>
      </c>
      <c r="D234" s="277">
        <f>IF(D$66=0,0,D$66/CHI!D$11*1000)</f>
        <v>23.881181780185766</v>
      </c>
      <c r="E234" s="277">
        <f>IF(E$66=0,0,E$66/CHI!E$11*1000)</f>
        <v>26.074254445792793</v>
      </c>
      <c r="F234" s="277">
        <f>IF(F$66=0,0,F$66/CHI!F$11*1000)</f>
        <v>32.917780966336352</v>
      </c>
      <c r="G234" s="277">
        <f>IF(G$66=0,0,G$66/CHI!G$11*1000)</f>
        <v>30.833174433913488</v>
      </c>
      <c r="H234" s="277">
        <f>IF(H$66=0,0,H$66/CHI!H$11*1000)</f>
        <v>30.683629610853963</v>
      </c>
      <c r="I234" s="277">
        <f>IF(I$66=0,0,I$66/CHI!I$11*1000)</f>
        <v>28.652083879442305</v>
      </c>
      <c r="J234" s="277">
        <f>IF(J$66=0,0,J$66/CHI!J$11*1000)</f>
        <v>28.761395343177206</v>
      </c>
      <c r="K234" s="277">
        <f>IF(K$66=0,0,K$66/CHI!K$11*1000)</f>
        <v>28.424490582153286</v>
      </c>
      <c r="L234" s="277">
        <f>IF(L$66=0,0,L$66/CHI!L$11*1000)</f>
        <v>24.982752834022158</v>
      </c>
      <c r="M234" s="277">
        <f>IF(M$66=0,0,M$66/CHI!M$11*1000)</f>
        <v>24.612316748042399</v>
      </c>
      <c r="N234" s="277">
        <f>IF(N$66=0,0,N$66/CHI!N$11*1000)</f>
        <v>19.327997656614603</v>
      </c>
      <c r="O234" s="277">
        <f>IF(O$66=0,0,O$66/CHI!O$11*1000)</f>
        <v>24.377983142337964</v>
      </c>
      <c r="P234" s="277">
        <f>IF(P$66=0,0,P$66/CHI!P$11*1000)</f>
        <v>18.477734524768994</v>
      </c>
      <c r="Q234" s="277">
        <f>IF(Q$66=0,0,Q$66/CHI!Q$11*1000)</f>
        <v>17.126422014324326</v>
      </c>
      <c r="R234" s="277">
        <f>IF(R$66=0,0,R$66/CHI!R$11*1000)</f>
        <v>14.578147243883139</v>
      </c>
      <c r="S234" s="277">
        <f>IF(S$66=0,0,S$66/CHI!S$11*1000)</f>
        <v>12.436051477298886</v>
      </c>
      <c r="T234" s="277">
        <f>IF(T$66=0,0,T$66/CHI!T$11*1000)</f>
        <v>9.2118005431027328</v>
      </c>
      <c r="U234" s="277">
        <f>IF(U$66=0,0,U$66/CHI!U$11*1000)</f>
        <v>13.80102102816875</v>
      </c>
      <c r="V234" s="277">
        <f>IF(V$66=0,0,V$66/CHI!V$11*1000)</f>
        <v>22.932435813587286</v>
      </c>
      <c r="W234" s="277">
        <f>IF(W$66=0,0,W$66/CHI!W$11*1000)</f>
        <v>22.438668506027383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329.09087730378297</v>
      </c>
      <c r="C235" s="278">
        <f>IF(C$72=0,0,C$72/CHI!C$11*1000)</f>
        <v>372.78514318515312</v>
      </c>
      <c r="D235" s="278">
        <f>IF(D$72=0,0,D$72/CHI!D$11*1000)</f>
        <v>348.70507030231454</v>
      </c>
      <c r="E235" s="278">
        <f>IF(E$72=0,0,E$72/CHI!E$11*1000)</f>
        <v>375.75014334265171</v>
      </c>
      <c r="F235" s="278">
        <f>IF(F$72=0,0,F$72/CHI!F$11*1000)</f>
        <v>454.87380546549497</v>
      </c>
      <c r="G235" s="278">
        <f>IF(G$72=0,0,G$72/CHI!G$11*1000)</f>
        <v>423.81858253991214</v>
      </c>
      <c r="H235" s="278">
        <f>IF(H$72=0,0,H$72/CHI!H$11*1000)</f>
        <v>438.02365225861416</v>
      </c>
      <c r="I235" s="278">
        <f>IF(I$72=0,0,I$72/CHI!I$11*1000)</f>
        <v>390.5279575286288</v>
      </c>
      <c r="J235" s="278">
        <f>IF(J$72=0,0,J$72/CHI!J$11*1000)</f>
        <v>390.29568048301729</v>
      </c>
      <c r="K235" s="278">
        <f>IF(K$72=0,0,K$72/CHI!K$11*1000)</f>
        <v>375.77687982230555</v>
      </c>
      <c r="L235" s="278">
        <f>IF(L$72=0,0,L$72/CHI!L$11*1000)</f>
        <v>327.39151080899495</v>
      </c>
      <c r="M235" s="278">
        <f>IF(M$72=0,0,M$72/CHI!M$11*1000)</f>
        <v>322.31008665731588</v>
      </c>
      <c r="N235" s="278">
        <f>IF(N$72=0,0,N$72/CHI!N$11*1000)</f>
        <v>252.02736384751157</v>
      </c>
      <c r="O235" s="278">
        <f>IF(O$72=0,0,O$72/CHI!O$11*1000)</f>
        <v>319.12750141473936</v>
      </c>
      <c r="P235" s="278">
        <f>IF(P$72=0,0,P$72/CHI!P$11*1000)</f>
        <v>243.00390223192019</v>
      </c>
      <c r="Q235" s="278">
        <f>IF(Q$72=0,0,Q$72/CHI!Q$11*1000)</f>
        <v>227.39931652075109</v>
      </c>
      <c r="R235" s="278">
        <f>IF(R$72=0,0,R$72/CHI!R$11*1000)</f>
        <v>195.13853803216963</v>
      </c>
      <c r="S235" s="278">
        <f>IF(S$72=0,0,S$72/CHI!S$11*1000)</f>
        <v>164.18824360434928</v>
      </c>
      <c r="T235" s="278">
        <f>IF(T$72=0,0,T$72/CHI!T$11*1000)</f>
        <v>123.02365039605968</v>
      </c>
      <c r="U235" s="278">
        <f>IF(U$72=0,0,U$72/CHI!U$11*1000)</f>
        <v>184.01592688113922</v>
      </c>
      <c r="V235" s="278">
        <f>IF(V$72=0,0,V$72/CHI!V$11*1000)</f>
        <v>308.45986349735352</v>
      </c>
      <c r="W235" s="278">
        <f>IF(W$72=0,0,W$72/CHI!W$11*1000)</f>
        <v>312.743014284948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173.97339988188659</v>
      </c>
      <c r="C236" s="278">
        <f>IF(C$85=0,0,C$85/CHI!C$11*1000)</f>
        <v>196.98319276089535</v>
      </c>
      <c r="D236" s="278">
        <f>IF(D$85=0,0,D$85/CHI!D$11*1000)</f>
        <v>183.51076337380118</v>
      </c>
      <c r="E236" s="278">
        <f>IF(E$85=0,0,E$85/CHI!E$11*1000)</f>
        <v>197.91656928194286</v>
      </c>
      <c r="F236" s="278">
        <f>IF(F$85=0,0,F$85/CHI!F$11*1000)</f>
        <v>240.92194119271915</v>
      </c>
      <c r="G236" s="278">
        <f>IF(G$85=0,0,G$85/CHI!G$11*1000)</f>
        <v>223.33501835654454</v>
      </c>
      <c r="H236" s="278">
        <f>IF(H$85=0,0,H$85/CHI!H$11*1000)</f>
        <v>231.32752449580818</v>
      </c>
      <c r="I236" s="278">
        <f>IF(I$85=0,0,I$85/CHI!I$11*1000)</f>
        <v>206.03772895628191</v>
      </c>
      <c r="J236" s="278">
        <f>IF(J$85=0,0,J$85/CHI!J$11*1000)</f>
        <v>205.82724532378441</v>
      </c>
      <c r="K236" s="278">
        <f>IF(K$85=0,0,K$85/CHI!K$11*1000)</f>
        <v>198.22331106352127</v>
      </c>
      <c r="L236" s="278">
        <f>IF(L$85=0,0,L$85/CHI!L$11*1000)</f>
        <v>172.3962320085482</v>
      </c>
      <c r="M236" s="278">
        <f>IF(M$85=0,0,M$85/CHI!M$11*1000)</f>
        <v>169.66255141688626</v>
      </c>
      <c r="N236" s="278">
        <f>IF(N$85=0,0,N$85/CHI!N$11*1000)</f>
        <v>132.24923742677254</v>
      </c>
      <c r="O236" s="278">
        <f>IF(O$85=0,0,O$85/CHI!O$11*1000)</f>
        <v>167.40057769946139</v>
      </c>
      <c r="P236" s="278">
        <f>IF(P$85=0,0,P$85/CHI!P$11*1000)</f>
        <v>126.96278582413922</v>
      </c>
      <c r="Q236" s="278">
        <f>IF(Q$85=0,0,Q$85/CHI!Q$11*1000)</f>
        <v>117.64001163670301</v>
      </c>
      <c r="R236" s="278">
        <f>IF(R$85=0,0,R$85/CHI!R$11*1000)</f>
        <v>100.21719768511386</v>
      </c>
      <c r="S236" s="278">
        <f>IF(S$85=0,0,S$85/CHI!S$11*1000)</f>
        <v>85.01202711311953</v>
      </c>
      <c r="T236" s="278">
        <f>IF(T$85=0,0,T$85/CHI!T$11*1000)</f>
        <v>63.31504308281874</v>
      </c>
      <c r="U236" s="278">
        <f>IF(U$85=0,0,U$85/CHI!U$11*1000)</f>
        <v>94.958555508551868</v>
      </c>
      <c r="V236" s="278">
        <f>IF(V$85=0,0,V$85/CHI!V$11*1000)</f>
        <v>157.92554044897574</v>
      </c>
      <c r="W236" s="278">
        <f>IF(W$85=0,0,W$85/CHI!W$11*1000)</f>
        <v>156.10417789812917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31.951191852561131</v>
      </c>
      <c r="C237" s="278">
        <f>IF(C$93=0,0,C$93/CHI!C$11*1000)</f>
        <v>35.709917204623231</v>
      </c>
      <c r="D237" s="278">
        <f>IF(D$93=0,0,D$93/CHI!D$11*1000)</f>
        <v>33.206529318514825</v>
      </c>
      <c r="E237" s="278">
        <f>IF(E$93=0,0,E$93/CHI!E$11*1000)</f>
        <v>36.158865083990179</v>
      </c>
      <c r="F237" s="278">
        <f>IF(F$93=0,0,F$93/CHI!F$11*1000)</f>
        <v>45.247149657481579</v>
      </c>
      <c r="G237" s="278">
        <f>IF(G$93=0,0,G$93/CHI!G$11*1000)</f>
        <v>42.327612032910494</v>
      </c>
      <c r="H237" s="278">
        <f>IF(H$93=0,0,H$93/CHI!H$11*1000)</f>
        <v>42.46829608499381</v>
      </c>
      <c r="I237" s="278">
        <f>IF(I$93=0,0,I$93/CHI!I$11*1000)</f>
        <v>39.295668717514467</v>
      </c>
      <c r="J237" s="278">
        <f>IF(J$93=0,0,J$93/CHI!J$11*1000)</f>
        <v>39.378279430551871</v>
      </c>
      <c r="K237" s="278">
        <f>IF(K$93=0,0,K$93/CHI!K$11*1000)</f>
        <v>38.728560705344151</v>
      </c>
      <c r="L237" s="278">
        <f>IF(L$93=0,0,L$93/CHI!L$11*1000)</f>
        <v>33.95648171180769</v>
      </c>
      <c r="M237" s="278">
        <f>IF(M$93=0,0,M$93/CHI!M$11*1000)</f>
        <v>33.446426028650272</v>
      </c>
      <c r="N237" s="278">
        <f>IF(N$93=0,0,N$93/CHI!N$11*1000)</f>
        <v>26.244243260769029</v>
      </c>
      <c r="O237" s="278">
        <f>IF(O$93=0,0,O$93/CHI!O$11*1000)</f>
        <v>33.116122302758015</v>
      </c>
      <c r="P237" s="278">
        <f>IF(P$93=0,0,P$93/CHI!P$11*1000)</f>
        <v>25.124853712131259</v>
      </c>
      <c r="Q237" s="278">
        <f>IF(Q$93=0,0,Q$93/CHI!Q$11*1000)</f>
        <v>23.335315276378441</v>
      </c>
      <c r="R237" s="278">
        <f>IF(R$93=0,0,R$93/CHI!R$11*1000)</f>
        <v>19.915359218678617</v>
      </c>
      <c r="S237" s="278">
        <f>IF(S$93=0,0,S$93/CHI!S$11*1000)</f>
        <v>16.936728004534164</v>
      </c>
      <c r="T237" s="278">
        <f>IF(T$93=0,0,T$93/CHI!T$11*1000)</f>
        <v>12.573535877481888</v>
      </c>
      <c r="U237" s="278">
        <f>IF(U$93=0,0,U$93/CHI!U$11*1000)</f>
        <v>18.832046360523126</v>
      </c>
      <c r="V237" s="278">
        <f>IF(V$93=0,0,V$93/CHI!V$11*1000)</f>
        <v>31.352939829321627</v>
      </c>
      <c r="W237" s="278">
        <f>IF(W$93=0,0,W$93/CHI!W$11*1000)</f>
        <v>30.91150891576293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9.245908298507528</v>
      </c>
      <c r="C238" s="279">
        <f>IF(C$107=0,0,C$107/CHI!C$11*1000)</f>
        <v>10.434980578301683</v>
      </c>
      <c r="D238" s="279">
        <f>IF(D$107=0,0,D$107/CHI!D$11*1000)</f>
        <v>12.100116934088973</v>
      </c>
      <c r="E238" s="279">
        <f>IF(E$107=0,0,E$107/CHI!E$11*1000)</f>
        <v>12.054584438367973</v>
      </c>
      <c r="F238" s="279">
        <f>IF(F$107=0,0,F$107/CHI!F$11*1000)</f>
        <v>9.2257490021198088</v>
      </c>
      <c r="G238" s="279">
        <f>IF(G$107=0,0,G$107/CHI!G$11*1000)</f>
        <v>11.957810793202077</v>
      </c>
      <c r="H238" s="279">
        <f>IF(H$107=0,0,H$107/CHI!H$11*1000)</f>
        <v>10.389062987238258</v>
      </c>
      <c r="I238" s="279">
        <f>IF(I$107=0,0,I$107/CHI!I$11*1000)</f>
        <v>11.864211672843979</v>
      </c>
      <c r="J238" s="279">
        <f>IF(J$107=0,0,J$107/CHI!J$11*1000)</f>
        <v>10.829291737637538</v>
      </c>
      <c r="K238" s="279">
        <f>IF(K$107=0,0,K$107/CHI!K$11*1000)</f>
        <v>10.228664168132051</v>
      </c>
      <c r="L238" s="279">
        <f>IF(L$107=0,0,L$107/CHI!L$11*1000)</f>
        <v>10.361242875250898</v>
      </c>
      <c r="M238" s="279">
        <f>IF(M$107=0,0,M$107/CHI!M$11*1000)</f>
        <v>9.4951468055731816</v>
      </c>
      <c r="N238" s="279">
        <f>IF(N$107=0,0,N$107/CHI!N$11*1000)</f>
        <v>6.8420092955701728</v>
      </c>
      <c r="O238" s="279">
        <f>IF(O$107=0,0,O$107/CHI!O$11*1000)</f>
        <v>9.0382081454737779</v>
      </c>
      <c r="P238" s="279">
        <f>IF(P$107=0,0,P$107/CHI!P$11*1000)</f>
        <v>7.0251668654982291</v>
      </c>
      <c r="Q238" s="279">
        <f>IF(Q$107=0,0,Q$107/CHI!Q$11*1000)</f>
        <v>7.3804791319011986</v>
      </c>
      <c r="R238" s="279">
        <f>IF(R$107=0,0,R$107/CHI!R$11*1000)</f>
        <v>6.3206960400220051</v>
      </c>
      <c r="S238" s="279">
        <f>IF(S$107=0,0,S$107/CHI!S$11*1000)</f>
        <v>4.7542631641937811</v>
      </c>
      <c r="T238" s="279">
        <f>IF(T$107=0,0,T$107/CHI!T$11*1000)</f>
        <v>3.9615978283842654</v>
      </c>
      <c r="U238" s="279">
        <f>IF(U$107=0,0,U$107/CHI!U$11*1000)</f>
        <v>5.3958654600501115</v>
      </c>
      <c r="V238" s="279">
        <f>IF(V$107=0,0,V$107/CHI!V$11*1000)</f>
        <v>8.5130082412883326</v>
      </c>
      <c r="W238" s="279">
        <f>IF(W$107=0,0,W$107/CHI!W$11*1000)</f>
        <v>10.388132492405978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733.88415478469256</v>
      </c>
      <c r="C240" s="322">
        <f t="shared" si="58"/>
        <v>852.25904113638308</v>
      </c>
      <c r="D240" s="322">
        <f t="shared" si="58"/>
        <v>818.82739798846148</v>
      </c>
      <c r="E240" s="322">
        <f t="shared" si="58"/>
        <v>749.8804777953136</v>
      </c>
      <c r="F240" s="322">
        <f t="shared" si="58"/>
        <v>789.48329839801613</v>
      </c>
      <c r="G240" s="322">
        <f t="shared" si="58"/>
        <v>934.31762008963562</v>
      </c>
      <c r="H240" s="322">
        <f t="shared" si="58"/>
        <v>833.67921442730551</v>
      </c>
      <c r="I240" s="322">
        <f t="shared" si="58"/>
        <v>827.90732731865091</v>
      </c>
      <c r="J240" s="322">
        <f t="shared" si="58"/>
        <v>803.15611338450924</v>
      </c>
      <c r="K240" s="322">
        <f t="shared" si="58"/>
        <v>1069.8106422595863</v>
      </c>
      <c r="L240" s="322">
        <f t="shared" si="58"/>
        <v>1039.8450346519785</v>
      </c>
      <c r="M240" s="322">
        <f t="shared" si="58"/>
        <v>873.27942114775294</v>
      </c>
      <c r="N240" s="322">
        <f t="shared" si="58"/>
        <v>837.53024593889006</v>
      </c>
      <c r="O240" s="322">
        <f t="shared" si="58"/>
        <v>849.0954049181629</v>
      </c>
      <c r="P240" s="322">
        <f t="shared" si="58"/>
        <v>674.75691782969432</v>
      </c>
      <c r="Q240" s="322">
        <f t="shared" si="58"/>
        <v>855.13493879238933</v>
      </c>
      <c r="R240" s="322">
        <f t="shared" si="58"/>
        <v>655.799843355745</v>
      </c>
      <c r="S240" s="322">
        <f t="shared" si="58"/>
        <v>502.03550968514242</v>
      </c>
      <c r="T240" s="322">
        <f t="shared" si="58"/>
        <v>330.4469659254305</v>
      </c>
      <c r="U240" s="322">
        <f t="shared" si="58"/>
        <v>645.87506739662695</v>
      </c>
      <c r="V240" s="322">
        <f t="shared" si="58"/>
        <v>882.97113492660014</v>
      </c>
      <c r="W240" s="322">
        <f t="shared" si="58"/>
        <v>857.05776450602809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1.6962747269388294</v>
      </c>
      <c r="C241" s="275">
        <f>IF(C$111=0,0,C$111/CHI!C$12*1000)</f>
        <v>1.9685559769472474</v>
      </c>
      <c r="D241" s="275">
        <f>IF(D$111=0,0,D$111/CHI!D$12*1000)</f>
        <v>2.2836411944557553</v>
      </c>
      <c r="E241" s="275">
        <f>IF(E$111=0,0,E$111/CHI!E$12*1000)</f>
        <v>1.9506292496192268</v>
      </c>
      <c r="F241" s="275">
        <f>IF(F$111=0,0,F$111/CHI!F$12*1000)</f>
        <v>1.3559232523318101</v>
      </c>
      <c r="G241" s="275">
        <f>IF(G$111=0,0,G$111/CHI!G$12*1000)</f>
        <v>2.1548724328563815</v>
      </c>
      <c r="H241" s="275">
        <f>IF(H$111=0,0,H$111/CHI!H$12*1000)</f>
        <v>1.6599949895638029</v>
      </c>
      <c r="I241" s="275">
        <f>IF(I$111=0,0,I$111/CHI!I$12*1000)</f>
        <v>2.0325114803141755</v>
      </c>
      <c r="J241" s="275">
        <f>IF(J$111=0,0,J$111/CHI!J$12*1000)</f>
        <v>1.8205813556210126</v>
      </c>
      <c r="K241" s="275">
        <f>IF(K$111=0,0,K$111/CHI!K$12*1000)</f>
        <v>2.3720928821711325</v>
      </c>
      <c r="L241" s="275">
        <f>IF(L$111=0,0,L$111/CHI!L$12*1000)</f>
        <v>2.6265271430984707</v>
      </c>
      <c r="M241" s="275">
        <f>IF(M$111=0,0,M$111/CHI!M$12*1000)</f>
        <v>2.0726787576308787</v>
      </c>
      <c r="N241" s="275">
        <f>IF(N$111=0,0,N$111/CHI!N$12*1000)</f>
        <v>1.8501828661545849</v>
      </c>
      <c r="O241" s="275">
        <f>IF(O$111=0,0,O$111/CHI!O$12*1000)</f>
        <v>1.9486040318316131</v>
      </c>
      <c r="P241" s="275">
        <f>IF(P$111=0,0,P$111/CHI!P$12*1000)</f>
        <v>1.5795175720418813</v>
      </c>
      <c r="Q241" s="275">
        <f>IF(Q$111=0,0,Q$111/CHI!Q$12*1000)</f>
        <v>1.8491190268566566</v>
      </c>
      <c r="R241" s="275">
        <f>IF(R$111=0,0,R$111/CHI!R$12*1000)</f>
        <v>1.4716549058398676</v>
      </c>
      <c r="S241" s="275">
        <f>IF(S$111=0,0,S$111/CHI!S$12*1000)</f>
        <v>1.0142610793404536</v>
      </c>
      <c r="T241" s="275">
        <f>IF(T$111=0,0,T$111/CHI!T$12*1000)</f>
        <v>0.84207080138032031</v>
      </c>
      <c r="U241" s="275">
        <f>IF(U$111=0,0,U$111/CHI!U$12*1000)</f>
        <v>1.493918538388908</v>
      </c>
      <c r="V241" s="275">
        <f>IF(V$111=0,0,V$111/CHI!V$12*1000)</f>
        <v>1.8483174551519654</v>
      </c>
      <c r="W241" s="275">
        <f>IF(W$111=0,0,W$111/CHI!W$12*1000)</f>
        <v>2.1375200724545489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13.536482700495359</v>
      </c>
      <c r="C242" s="276">
        <f>IF(C$112=0,0,C$112/CHI!C$12*1000)</f>
        <v>15.709320845092151</v>
      </c>
      <c r="D242" s="276">
        <f>IF(D$112=0,0,D$112/CHI!D$12*1000)</f>
        <v>18.223739959077779</v>
      </c>
      <c r="E242" s="276">
        <f>IF(E$112=0,0,E$112/CHI!E$12*1000)</f>
        <v>15.566263337662233</v>
      </c>
      <c r="F242" s="276">
        <f>IF(F$112=0,0,F$112/CHI!F$12*1000)</f>
        <v>10.820435721230222</v>
      </c>
      <c r="G242" s="276">
        <f>IF(G$112=0,0,G$112/CHI!G$12*1000)</f>
        <v>17.196149271041197</v>
      </c>
      <c r="H242" s="276">
        <f>IF(H$112=0,0,H$112/CHI!H$12*1000)</f>
        <v>13.246965896668529</v>
      </c>
      <c r="I242" s="276">
        <f>IF(I$112=0,0,I$112/CHI!I$12*1000)</f>
        <v>16.219693694005741</v>
      </c>
      <c r="J242" s="276">
        <f>IF(J$112=0,0,J$112/CHI!J$12*1000)</f>
        <v>14.528465014439227</v>
      </c>
      <c r="K242" s="276">
        <f>IF(K$112=0,0,K$112/CHI!K$12*1000)</f>
        <v>18.929595397217536</v>
      </c>
      <c r="L242" s="276">
        <f>IF(L$112=0,0,L$112/CHI!L$12*1000)</f>
        <v>20.960012355484487</v>
      </c>
      <c r="M242" s="276">
        <f>IF(M$112=0,0,M$112/CHI!M$12*1000)</f>
        <v>16.540233548717126</v>
      </c>
      <c r="N242" s="276">
        <f>IF(N$112=0,0,N$112/CHI!N$12*1000)</f>
        <v>14.764688739807909</v>
      </c>
      <c r="O242" s="276">
        <f>IF(O$112=0,0,O$112/CHI!O$12*1000)</f>
        <v>15.550101848540567</v>
      </c>
      <c r="P242" s="276">
        <f>IF(P$112=0,0,P$112/CHI!P$12*1000)</f>
        <v>12.604746123676936</v>
      </c>
      <c r="Q242" s="276">
        <f>IF(Q$112=0,0,Q$112/CHI!Q$12*1000)</f>
        <v>14.756199170268367</v>
      </c>
      <c r="R242" s="276">
        <f>IF(R$112=0,0,R$112/CHI!R$12*1000)</f>
        <v>11.743988669778062</v>
      </c>
      <c r="S242" s="276">
        <f>IF(S$112=0,0,S$112/CHI!S$12*1000)</f>
        <v>8.0939292062994426</v>
      </c>
      <c r="T242" s="276">
        <f>IF(T$112=0,0,T$112/CHI!T$12*1000)</f>
        <v>6.7198294323747394</v>
      </c>
      <c r="U242" s="276">
        <f>IF(U$112=0,0,U$112/CHI!U$12*1000)</f>
        <v>11.921655218753971</v>
      </c>
      <c r="V242" s="276">
        <f>IF(V$112=0,0,V$112/CHI!V$12*1000)</f>
        <v>14.749802528650459</v>
      </c>
      <c r="W242" s="276">
        <f>IF(W$112=0,0,W$112/CHI!W$12*1000)</f>
        <v>17.057675282917803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16.59696662421366</v>
      </c>
      <c r="C243" s="276">
        <f>IF(C$113=0,0,C$113/CHI!C$12*1000)</f>
        <v>19.261065043544676</v>
      </c>
      <c r="D243" s="276">
        <f>IF(D$113=0,0,D$113/CHI!D$12*1000)</f>
        <v>22.343972992193507</v>
      </c>
      <c r="E243" s="276">
        <f>IF(E$113=0,0,E$113/CHI!E$12*1000)</f>
        <v>19.085663447081906</v>
      </c>
      <c r="F243" s="276">
        <f>IF(F$113=0,0,F$113/CHI!F$12*1000)</f>
        <v>13.266844460129617</v>
      </c>
      <c r="G243" s="276">
        <f>IF(G$113=0,0,G$113/CHI!G$12*1000)</f>
        <v>21.084052765495915</v>
      </c>
      <c r="H243" s="276">
        <f>IF(H$113=0,0,H$113/CHI!H$12*1000)</f>
        <v>16.241992526689266</v>
      </c>
      <c r="I243" s="276">
        <f>IF(I$113=0,0,I$113/CHI!I$12*1000)</f>
        <v>19.886828864674808</v>
      </c>
      <c r="J243" s="276">
        <f>IF(J$113=0,0,J$113/CHI!J$12*1000)</f>
        <v>17.813227725462227</v>
      </c>
      <c r="K243" s="276">
        <f>IF(K$113=0,0,K$113/CHI!K$12*1000)</f>
        <v>23.209416357913351</v>
      </c>
      <c r="L243" s="276">
        <f>IF(L$113=0,0,L$113/CHI!L$12*1000)</f>
        <v>25.698893368685194</v>
      </c>
      <c r="M243" s="276">
        <f>IF(M$113=0,0,M$113/CHI!M$12*1000)</f>
        <v>20.279840061754843</v>
      </c>
      <c r="N243" s="276">
        <f>IF(N$113=0,0,N$113/CHI!N$12*1000)</f>
        <v>18.10285963151474</v>
      </c>
      <c r="O243" s="276">
        <f>IF(O$113=0,0,O$113/CHI!O$12*1000)</f>
        <v>19.065847982349698</v>
      </c>
      <c r="P243" s="276">
        <f>IF(P$113=0,0,P$113/CHI!P$12*1000)</f>
        <v>15.454572310257303</v>
      </c>
      <c r="Q243" s="276">
        <f>IF(Q$113=0,0,Q$113/CHI!Q$12*1000)</f>
        <v>18.092450642309856</v>
      </c>
      <c r="R243" s="276">
        <f>IF(R$113=0,0,R$113/CHI!R$12*1000)</f>
        <v>14.399204896875998</v>
      </c>
      <c r="S243" s="276">
        <f>IF(S$113=0,0,S$113/CHI!S$12*1000)</f>
        <v>9.9238979480824909</v>
      </c>
      <c r="T243" s="276">
        <f>IF(T$113=0,0,T$113/CHI!T$12*1000)</f>
        <v>8.2391258702270527</v>
      </c>
      <c r="U243" s="276">
        <f>IF(U$113=0,0,U$113/CHI!U$12*1000)</f>
        <v>14.617040345628453</v>
      </c>
      <c r="V243" s="276">
        <f>IF(V$113=0,0,V$113/CHI!V$12*1000)</f>
        <v>18.084607774277686</v>
      </c>
      <c r="W243" s="276">
        <f>IF(W$113=0,0,W$113/CHI!W$12*1000)</f>
        <v>20.914270983177985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30.733095565969176</v>
      </c>
      <c r="C244" s="276">
        <f>IF(C$114=0,0,C$114/CHI!C$12*1000)</f>
        <v>35.666285658609169</v>
      </c>
      <c r="D244" s="276">
        <f>IF(D$114=0,0,D$114/CHI!D$12*1000)</f>
        <v>41.37499778367193</v>
      </c>
      <c r="E244" s="276">
        <f>IF(E$114=0,0,E$114/CHI!E$12*1000)</f>
        <v>35.341489317894144</v>
      </c>
      <c r="F244" s="276">
        <f>IF(F$114=0,0,F$114/CHI!F$12*1000)</f>
        <v>24.566609542804326</v>
      </c>
      <c r="G244" s="276">
        <f>IF(G$114=0,0,G$114/CHI!G$12*1000)</f>
        <v>39.041966115336642</v>
      </c>
      <c r="H244" s="276">
        <f>IF(H$114=0,0,H$114/CHI!H$12*1000)</f>
        <v>30.075779496733688</v>
      </c>
      <c r="I244" s="276">
        <f>IF(I$114=0,0,I$114/CHI!I$12*1000)</f>
        <v>36.825031093962437</v>
      </c>
      <c r="J244" s="276">
        <f>IF(J$114=0,0,J$114/CHI!J$12*1000)</f>
        <v>32.985282336249803</v>
      </c>
      <c r="K244" s="276">
        <f>IF(K$114=0,0,K$114/CHI!K$12*1000)</f>
        <v>42.977564943552693</v>
      </c>
      <c r="L244" s="276">
        <f>IF(L$114=0,0,L$114/CHI!L$12*1000)</f>
        <v>47.587403392568611</v>
      </c>
      <c r="M244" s="276">
        <f>IF(M$114=0,0,M$114/CHI!M$12*1000)</f>
        <v>37.552781589088198</v>
      </c>
      <c r="N244" s="276">
        <f>IF(N$114=0,0,N$114/CHI!N$12*1000)</f>
        <v>33.521602330692602</v>
      </c>
      <c r="O244" s="276">
        <f>IF(O$114=0,0,O$114/CHI!O$12*1000)</f>
        <v>35.304796433881798</v>
      </c>
      <c r="P244" s="276">
        <f>IF(P$114=0,0,P$114/CHI!P$12*1000)</f>
        <v>28.617690117504946</v>
      </c>
      <c r="Q244" s="276">
        <f>IF(Q$114=0,0,Q$114/CHI!Q$12*1000)</f>
        <v>33.502327696524688</v>
      </c>
      <c r="R244" s="276">
        <f>IF(R$114=0,0,R$114/CHI!R$12*1000)</f>
        <v>26.663434963111992</v>
      </c>
      <c r="S244" s="276">
        <f>IF(S$114=0,0,S$114/CHI!S$12*1000)</f>
        <v>18.376376293990095</v>
      </c>
      <c r="T244" s="276">
        <f>IF(T$114=0,0,T$114/CHI!T$12*1000)</f>
        <v>15.256633846592061</v>
      </c>
      <c r="U244" s="276">
        <f>IF(U$114=0,0,U$114/CHI!U$12*1000)</f>
        <v>27.066807327216058</v>
      </c>
      <c r="V244" s="276">
        <f>IF(V$114=0,0,V$114/CHI!V$12*1000)</f>
        <v>33.487804825074669</v>
      </c>
      <c r="W244" s="276">
        <f>IF(W$114=0,0,W$114/CHI!W$12*1000)</f>
        <v>38.727576151225676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43.671895102430234</v>
      </c>
      <c r="C245" s="277">
        <f>IF(C$115=0,0,C$115/CHI!C$12*1000)</f>
        <v>50.602352825384017</v>
      </c>
      <c r="D245" s="277">
        <f>IF(D$115=0,0,D$115/CHI!D$12*1000)</f>
        <v>46.390642724614672</v>
      </c>
      <c r="E245" s="277">
        <f>IF(E$115=0,0,E$115/CHI!E$12*1000)</f>
        <v>43.42808326799809</v>
      </c>
      <c r="F245" s="277">
        <f>IF(F$115=0,0,F$115/CHI!F$12*1000)</f>
        <v>49.796669633740372</v>
      </c>
      <c r="G245" s="277">
        <f>IF(G$115=0,0,G$115/CHI!G$12*1000)</f>
        <v>57.190566917343219</v>
      </c>
      <c r="H245" s="277">
        <f>IF(H$115=0,0,H$115/CHI!H$12*1000)</f>
        <v>50.463039248239028</v>
      </c>
      <c r="I245" s="277">
        <f>IF(I$115=0,0,I$115/CHI!I$12*1000)</f>
        <v>50.522706606708297</v>
      </c>
      <c r="J245" s="277">
        <f>IF(J$115=0,0,J$115/CHI!J$12*1000)</f>
        <v>49.768696112050478</v>
      </c>
      <c r="K245" s="277">
        <f>IF(K$115=0,0,K$115/CHI!K$12*1000)</f>
        <v>67.84873179146976</v>
      </c>
      <c r="L245" s="277">
        <f>IF(L$115=0,0,L$115/CHI!L$12*1000)</f>
        <v>65.184840078193005</v>
      </c>
      <c r="M245" s="277">
        <f>IF(M$115=0,0,M$115/CHI!M$12*1000)</f>
        <v>55.299229738661474</v>
      </c>
      <c r="N245" s="277">
        <f>IF(N$115=0,0,N$115/CHI!N$12*1000)</f>
        <v>53.796513828695304</v>
      </c>
      <c r="O245" s="277">
        <f>IF(O$115=0,0,O$115/CHI!O$12*1000)</f>
        <v>54.097264417535271</v>
      </c>
      <c r="P245" s="277">
        <f>IF(P$115=0,0,P$115/CHI!P$12*1000)</f>
        <v>42.76148851607347</v>
      </c>
      <c r="Q245" s="277">
        <f>IF(Q$115=0,0,Q$115/CHI!Q$12*1000)</f>
        <v>54.525360318598771</v>
      </c>
      <c r="R245" s="277">
        <f>IF(R$115=0,0,R$115/CHI!R$12*1000)</f>
        <v>41.419104819156921</v>
      </c>
      <c r="S245" s="277">
        <f>IF(S$115=0,0,S$115/CHI!S$12*1000)</f>
        <v>32.4188675389709</v>
      </c>
      <c r="T245" s="277">
        <f>IF(T$115=0,0,T$115/CHI!T$12*1000)</f>
        <v>20.508326515211134</v>
      </c>
      <c r="U245" s="277">
        <f>IF(U$115=0,0,U$115/CHI!U$12*1000)</f>
        <v>40.694719515265618</v>
      </c>
      <c r="V245" s="277">
        <f>IF(V$115=0,0,V$115/CHI!V$12*1000)</f>
        <v>56.118690331770608</v>
      </c>
      <c r="W245" s="277">
        <f>IF(W$115=0,0,W$115/CHI!W$12*1000)</f>
        <v>52.039562128000775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298.03129922405435</v>
      </c>
      <c r="C246" s="278">
        <f>IF(C$121=0,0,C$121/CHI!C$12*1000)</f>
        <v>347.14734728186204</v>
      </c>
      <c r="D246" s="278">
        <f>IF(D$121=0,0,D$121/CHI!D$12*1000)</f>
        <v>324.87373755829663</v>
      </c>
      <c r="E246" s="278">
        <f>IF(E$121=0,0,E$121/CHI!E$12*1000)</f>
        <v>300.14582246296322</v>
      </c>
      <c r="F246" s="278">
        <f>IF(F$121=0,0,F$121/CHI!F$12*1000)</f>
        <v>329.99077438518293</v>
      </c>
      <c r="G246" s="278">
        <f>IF(G$121=0,0,G$121/CHI!G$12*1000)</f>
        <v>377.00719739120314</v>
      </c>
      <c r="H246" s="278">
        <f>IF(H$121=0,0,H$121/CHI!H$12*1000)</f>
        <v>345.47374130371225</v>
      </c>
      <c r="I246" s="278">
        <f>IF(I$121=0,0,I$121/CHI!I$12*1000)</f>
        <v>330.25706273958139</v>
      </c>
      <c r="J246" s="278">
        <f>IF(J$121=0,0,J$121/CHI!J$12*1000)</f>
        <v>323.89349164385942</v>
      </c>
      <c r="K246" s="278">
        <f>IF(K$121=0,0,K$121/CHI!K$12*1000)</f>
        <v>430.16966576033474</v>
      </c>
      <c r="L246" s="278">
        <f>IF(L$121=0,0,L$121/CHI!L$12*1000)</f>
        <v>409.6820072148069</v>
      </c>
      <c r="M246" s="278">
        <f>IF(M$121=0,0,M$121/CHI!M$12*1000)</f>
        <v>347.3021553268041</v>
      </c>
      <c r="N246" s="278">
        <f>IF(N$121=0,0,N$121/CHI!N$12*1000)</f>
        <v>336.41507131434059</v>
      </c>
      <c r="O246" s="278">
        <f>IF(O$121=0,0,O$121/CHI!O$12*1000)</f>
        <v>339.62961352131282</v>
      </c>
      <c r="P246" s="278">
        <f>IF(P$121=0,0,P$121/CHI!P$12*1000)</f>
        <v>269.70114097886318</v>
      </c>
      <c r="Q246" s="278">
        <f>IF(Q$121=0,0,Q$121/CHI!Q$12*1000)</f>
        <v>347.21341757966218</v>
      </c>
      <c r="R246" s="278">
        <f>IF(R$121=0,0,R$121/CHI!R$12*1000)</f>
        <v>265.89898570869104</v>
      </c>
      <c r="S246" s="278">
        <f>IF(S$121=0,0,S$121/CHI!S$12*1000)</f>
        <v>205.26880863324018</v>
      </c>
      <c r="T246" s="278">
        <f>IF(T$121=0,0,T$121/CHI!T$12*1000)</f>
        <v>131.35573295211287</v>
      </c>
      <c r="U246" s="278">
        <f>IF(U$121=0,0,U$121/CHI!U$12*1000)</f>
        <v>260.22490867373807</v>
      </c>
      <c r="V246" s="278">
        <f>IF(V$121=0,0,V$121/CHI!V$12*1000)</f>
        <v>362.0076522932589</v>
      </c>
      <c r="W246" s="278">
        <f>IF(W$121=0,0,W$121/CHI!W$12*1000)</f>
        <v>347.8578057482182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176.86541186074507</v>
      </c>
      <c r="C247" s="278">
        <f>IF(C$134=0,0,C$134/CHI!C$12*1000)</f>
        <v>205.92010223900513</v>
      </c>
      <c r="D247" s="278">
        <f>IF(D$134=0,0,D$134/CHI!D$12*1000)</f>
        <v>191.91693200405018</v>
      </c>
      <c r="E247" s="278">
        <f>IF(E$134=0,0,E$134/CHI!E$12*1000)</f>
        <v>177.46719794441407</v>
      </c>
      <c r="F247" s="278">
        <f>IF(F$134=0,0,F$134/CHI!F$12*1000)</f>
        <v>196.21096624935953</v>
      </c>
      <c r="G247" s="278">
        <f>IF(G$134=0,0,G$134/CHI!G$12*1000)</f>
        <v>223.01812583310351</v>
      </c>
      <c r="H247" s="278">
        <f>IF(H$134=0,0,H$134/CHI!H$12*1000)</f>
        <v>204.81943200781592</v>
      </c>
      <c r="I247" s="278">
        <f>IF(I$134=0,0,I$134/CHI!I$12*1000)</f>
        <v>195.59345775126909</v>
      </c>
      <c r="J247" s="278">
        <f>IF(J$134=0,0,J$134/CHI!J$12*1000)</f>
        <v>191.74601557130404</v>
      </c>
      <c r="K247" s="278">
        <f>IF(K$134=0,0,K$134/CHI!K$12*1000)</f>
        <v>254.73049871821078</v>
      </c>
      <c r="L247" s="278">
        <f>IF(L$134=0,0,L$134/CHI!L$12*1000)</f>
        <v>242.16493472125404</v>
      </c>
      <c r="M247" s="278">
        <f>IF(M$134=0,0,M$134/CHI!M$12*1000)</f>
        <v>205.22475959634866</v>
      </c>
      <c r="N247" s="278">
        <f>IF(N$134=0,0,N$134/CHI!N$12*1000)</f>
        <v>198.16986825053755</v>
      </c>
      <c r="O247" s="278">
        <f>IF(O$134=0,0,O$134/CHI!O$12*1000)</f>
        <v>199.9915561803511</v>
      </c>
      <c r="P247" s="278">
        <f>IF(P$134=0,0,P$134/CHI!P$12*1000)</f>
        <v>158.18223586008017</v>
      </c>
      <c r="Q247" s="278">
        <f>IF(Q$134=0,0,Q$134/CHI!Q$12*1000)</f>
        <v>201.63417242216798</v>
      </c>
      <c r="R247" s="278">
        <f>IF(R$134=0,0,R$134/CHI!R$12*1000)</f>
        <v>153.29140542926038</v>
      </c>
      <c r="S247" s="278">
        <f>IF(S$134=0,0,S$134/CHI!S$12*1000)</f>
        <v>119.308909532459</v>
      </c>
      <c r="T247" s="278">
        <f>IF(T$134=0,0,T$134/CHI!T$12*1000)</f>
        <v>75.887418506170192</v>
      </c>
      <c r="U247" s="278">
        <f>IF(U$134=0,0,U$134/CHI!U$12*1000)</f>
        <v>150.74333418702065</v>
      </c>
      <c r="V247" s="278">
        <f>IF(V$134=0,0,V$134/CHI!V$12*1000)</f>
        <v>208.05918249867756</v>
      </c>
      <c r="W247" s="278">
        <f>IF(W$134=0,0,W$134/CHI!W$12*1000)</f>
        <v>194.90736621745435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124.02854115981063</v>
      </c>
      <c r="C248" s="278">
        <f>IF(C$142=0,0,C$142/CHI!C$12*1000)</f>
        <v>142.64909757649787</v>
      </c>
      <c r="D248" s="278">
        <f>IF(D$142=0,0,D$142/CHI!D$12*1000)</f>
        <v>132.749265161457</v>
      </c>
      <c r="E248" s="278">
        <f>IF(E$142=0,0,E$142/CHI!E$12*1000)</f>
        <v>123.86398069446408</v>
      </c>
      <c r="F248" s="278">
        <f>IF(F$142=0,0,F$142/CHI!F$12*1000)</f>
        <v>140.51429318142851</v>
      </c>
      <c r="G248" s="278">
        <f>IF(G$142=0,0,G$142/CHI!G$12*1000)</f>
        <v>161.13475084882367</v>
      </c>
      <c r="H248" s="278">
        <f>IF(H$142=0,0,H$142/CHI!H$12*1000)</f>
        <v>143.58843090906822</v>
      </c>
      <c r="I248" s="278">
        <f>IF(I$142=0,0,I$142/CHI!I$12*1000)</f>
        <v>142.15211882743517</v>
      </c>
      <c r="J248" s="278">
        <f>IF(J$142=0,0,J$142/CHI!J$12*1000)</f>
        <v>139.7711960780982</v>
      </c>
      <c r="K248" s="278">
        <f>IF(K$142=0,0,K$142/CHI!K$12*1000)</f>
        <v>189.4047944718543</v>
      </c>
      <c r="L248" s="278">
        <f>IF(L$142=0,0,L$142/CHI!L$12*1000)</f>
        <v>181.46362392521013</v>
      </c>
      <c r="M248" s="278">
        <f>IF(M$142=0,0,M$142/CHI!M$12*1000)</f>
        <v>153.90964610646117</v>
      </c>
      <c r="N248" s="278">
        <f>IF(N$142=0,0,N$142/CHI!N$12*1000)</f>
        <v>149.57903867150253</v>
      </c>
      <c r="O248" s="278">
        <f>IF(O$142=0,0,O$142/CHI!O$12*1000)</f>
        <v>150.51056683628394</v>
      </c>
      <c r="P248" s="278">
        <f>IF(P$142=0,0,P$142/CHI!P$12*1000)</f>
        <v>119.10846782120562</v>
      </c>
      <c r="Q248" s="278">
        <f>IF(Q$142=0,0,Q$142/CHI!Q$12*1000)</f>
        <v>152.2494863536316</v>
      </c>
      <c r="R248" s="278">
        <f>IF(R$142=0,0,R$142/CHI!R$12*1000)</f>
        <v>115.99151822224351</v>
      </c>
      <c r="S248" s="278">
        <f>IF(S$142=0,0,S$142/CHI!S$12*1000)</f>
        <v>90.45527828732267</v>
      </c>
      <c r="T248" s="278">
        <f>IF(T$142=0,0,T$142/CHI!T$12*1000)</f>
        <v>57.378463363968649</v>
      </c>
      <c r="U248" s="278">
        <f>IF(U$142=0,0,U$142/CHI!U$12*1000)</f>
        <v>113.81513243157886</v>
      </c>
      <c r="V248" s="278">
        <f>IF(V$142=0,0,V$142/CHI!V$12*1000)</f>
        <v>157.31624520291908</v>
      </c>
      <c r="W248" s="278">
        <f>IF(W$142=0,0,W$142/CHI!W$12*1000)</f>
        <v>147.21988887376349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28.724187820035205</v>
      </c>
      <c r="C249" s="279">
        <f>IF(C$156=0,0,C$156/CHI!C$12*1000)</f>
        <v>33.334913689440796</v>
      </c>
      <c r="D249" s="279">
        <f>IF(D$156=0,0,D$156/CHI!D$12*1000)</f>
        <v>38.670468610643972</v>
      </c>
      <c r="E249" s="279">
        <f>IF(E$156=0,0,E$156/CHI!E$12*1000)</f>
        <v>33.031348073216662</v>
      </c>
      <c r="F249" s="279">
        <f>IF(F$156=0,0,F$156/CHI!F$12*1000)</f>
        <v>22.960781971808764</v>
      </c>
      <c r="G249" s="279">
        <f>IF(G$156=0,0,G$156/CHI!G$12*1000)</f>
        <v>36.489938514432055</v>
      </c>
      <c r="H249" s="279">
        <f>IF(H$156=0,0,H$156/CHI!H$12*1000)</f>
        <v>28.109838048814808</v>
      </c>
      <c r="I249" s="279">
        <f>IF(I$156=0,0,I$156/CHI!I$12*1000)</f>
        <v>34.417916260699876</v>
      </c>
      <c r="J249" s="279">
        <f>IF(J$156=0,0,J$156/CHI!J$12*1000)</f>
        <v>30.829157547424881</v>
      </c>
      <c r="K249" s="279">
        <f>IF(K$156=0,0,K$156/CHI!K$12*1000)</f>
        <v>40.168281936861838</v>
      </c>
      <c r="L249" s="279">
        <f>IF(L$156=0,0,L$156/CHI!L$12*1000)</f>
        <v>44.476792452677756</v>
      </c>
      <c r="M249" s="279">
        <f>IF(M$156=0,0,M$156/CHI!M$12*1000)</f>
        <v>35.09809642228641</v>
      </c>
      <c r="N249" s="279">
        <f>IF(N$156=0,0,N$156/CHI!N$12*1000)</f>
        <v>31.330420305644196</v>
      </c>
      <c r="O249" s="279">
        <f>IF(O$156=0,0,O$156/CHI!O$12*1000)</f>
        <v>32.997053666076098</v>
      </c>
      <c r="P249" s="279">
        <f>IF(P$156=0,0,P$156/CHI!P$12*1000)</f>
        <v>26.747058529990774</v>
      </c>
      <c r="Q249" s="279">
        <f>IF(Q$156=0,0,Q$156/CHI!Q$12*1000)</f>
        <v>31.312405582369294</v>
      </c>
      <c r="R249" s="279">
        <f>IF(R$156=0,0,R$156/CHI!R$12*1000)</f>
        <v>24.920545740787301</v>
      </c>
      <c r="S249" s="279">
        <f>IF(S$156=0,0,S$156/CHI!S$12*1000)</f>
        <v>17.175181165437145</v>
      </c>
      <c r="T249" s="279">
        <f>IF(T$156=0,0,T$156/CHI!T$12*1000)</f>
        <v>14.259364637393519</v>
      </c>
      <c r="U249" s="279">
        <f>IF(U$156=0,0,U$156/CHI!U$12*1000)</f>
        <v>25.29755115903636</v>
      </c>
      <c r="V249" s="279">
        <f>IF(V$156=0,0,V$156/CHI!V$12*1000)</f>
        <v>31.298832016819393</v>
      </c>
      <c r="W249" s="279">
        <f>IF(W$156=0,0,W$156/CHI!W$12*1000)</f>
        <v>36.196099048815171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HR: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574.87860305514869</v>
      </c>
      <c r="C5" s="225">
        <f t="shared" si="0"/>
        <v>478.81973369419785</v>
      </c>
      <c r="D5" s="225">
        <f t="shared" si="0"/>
        <v>435.20698768060072</v>
      </c>
      <c r="E5" s="225">
        <f t="shared" si="0"/>
        <v>481.48524027382757</v>
      </c>
      <c r="F5" s="225">
        <f t="shared" si="0"/>
        <v>515.80350664474622</v>
      </c>
      <c r="G5" s="225">
        <f t="shared" si="0"/>
        <v>513.53764831758065</v>
      </c>
      <c r="H5" s="225">
        <f t="shared" si="0"/>
        <v>502.60515751656175</v>
      </c>
      <c r="I5" s="225">
        <f t="shared" si="0"/>
        <v>536.81137080346946</v>
      </c>
      <c r="J5" s="225">
        <f t="shared" si="0"/>
        <v>522.7656895264987</v>
      </c>
      <c r="K5" s="225">
        <f t="shared" si="0"/>
        <v>437.25749020225703</v>
      </c>
      <c r="L5" s="225">
        <f t="shared" si="0"/>
        <v>499.79439217197142</v>
      </c>
      <c r="M5" s="225">
        <f t="shared" si="0"/>
        <v>488.91330969716512</v>
      </c>
      <c r="N5" s="225">
        <f t="shared" si="0"/>
        <v>428.14064237626047</v>
      </c>
      <c r="O5" s="225">
        <f t="shared" si="0"/>
        <v>431.6640427612237</v>
      </c>
      <c r="P5" s="225">
        <f t="shared" si="0"/>
        <v>443.90509064423725</v>
      </c>
      <c r="Q5" s="225">
        <f t="shared" si="0"/>
        <v>439.60652116022936</v>
      </c>
      <c r="R5" s="225">
        <f t="shared" si="0"/>
        <v>415.15602807537749</v>
      </c>
      <c r="S5" s="225">
        <f t="shared" si="0"/>
        <v>439.52621285482803</v>
      </c>
      <c r="T5" s="225">
        <f t="shared" si="0"/>
        <v>378.84606096483822</v>
      </c>
      <c r="U5" s="225">
        <f t="shared" si="0"/>
        <v>456.22860608409576</v>
      </c>
      <c r="V5" s="225">
        <f t="shared" si="0"/>
        <v>452.6515812636826</v>
      </c>
      <c r="W5" s="225">
        <f t="shared" si="0"/>
        <v>312.5652582650402</v>
      </c>
      <c r="DA5" s="89"/>
    </row>
    <row r="6" spans="1:105" ht="12" customHeight="1" x14ac:dyDescent="0.25">
      <c r="A6" s="55" t="s">
        <v>92</v>
      </c>
      <c r="B6" s="261">
        <v>0.13482162424465721</v>
      </c>
      <c r="C6" s="261">
        <v>0.13089937310056321</v>
      </c>
      <c r="D6" s="261">
        <v>0.1396863251207206</v>
      </c>
      <c r="E6" s="261">
        <v>0.14231447057831589</v>
      </c>
      <c r="F6" s="261">
        <v>0.129033585646183</v>
      </c>
      <c r="G6" s="261">
        <v>0.14498851287517439</v>
      </c>
      <c r="H6" s="261">
        <v>0.1468954963924422</v>
      </c>
      <c r="I6" s="261">
        <v>0.1926881662265876</v>
      </c>
      <c r="J6" s="261">
        <v>0.17015726636681561</v>
      </c>
      <c r="K6" s="261">
        <v>0.13012044883257451</v>
      </c>
      <c r="L6" s="261">
        <v>0.14292102475297969</v>
      </c>
      <c r="M6" s="261">
        <v>0.140150484402423</v>
      </c>
      <c r="N6" s="261">
        <v>9.5777570274914875E-2</v>
      </c>
      <c r="O6" s="261">
        <v>0.11493315327257909</v>
      </c>
      <c r="P6" s="261">
        <v>9.6583573455834404E-2</v>
      </c>
      <c r="Q6" s="261">
        <v>0.10287205944345849</v>
      </c>
      <c r="R6" s="261">
        <v>9.621596426196978E-2</v>
      </c>
      <c r="S6" s="261">
        <v>7.5987214682973675E-2</v>
      </c>
      <c r="T6" s="261">
        <v>6.0741204903722139E-2</v>
      </c>
      <c r="U6" s="261">
        <v>0.1131692936932825</v>
      </c>
      <c r="V6" s="261">
        <v>0.17467948062499131</v>
      </c>
      <c r="W6" s="261">
        <v>0.16393507059942311</v>
      </c>
      <c r="DA6" s="67" t="s">
        <v>1136</v>
      </c>
    </row>
    <row r="7" spans="1:105" ht="12" customHeight="1" x14ac:dyDescent="0.25">
      <c r="A7" s="202" t="s">
        <v>93</v>
      </c>
      <c r="B7" s="226">
        <v>0.27950846151900599</v>
      </c>
      <c r="C7" s="226">
        <v>0.27137695895686931</v>
      </c>
      <c r="D7" s="226">
        <v>0.28959382479241669</v>
      </c>
      <c r="E7" s="226">
        <v>0.29504242324697599</v>
      </c>
      <c r="F7" s="226">
        <v>0.26750886002380109</v>
      </c>
      <c r="G7" s="226">
        <v>0.30058617375895158</v>
      </c>
      <c r="H7" s="226">
        <v>0.30453967922990149</v>
      </c>
      <c r="I7" s="226">
        <v>0.39947577546742319</v>
      </c>
      <c r="J7" s="226">
        <v>0.3527653371996301</v>
      </c>
      <c r="K7" s="226">
        <v>0.26976211471355799</v>
      </c>
      <c r="L7" s="226">
        <v>0.29629991458145621</v>
      </c>
      <c r="M7" s="226">
        <v>0.29055610697419032</v>
      </c>
      <c r="N7" s="226">
        <v>0.19856340898986621</v>
      </c>
      <c r="O7" s="226">
        <v>0.23827623371789911</v>
      </c>
      <c r="P7" s="226">
        <v>0.20023439248632241</v>
      </c>
      <c r="Q7" s="226">
        <v>0.213271507663744</v>
      </c>
      <c r="R7" s="226">
        <v>0.19947227527557829</v>
      </c>
      <c r="S7" s="226">
        <v>0.157534591280479</v>
      </c>
      <c r="T7" s="226">
        <v>0.12592698558979781</v>
      </c>
      <c r="U7" s="226">
        <v>0.23754448324188601</v>
      </c>
      <c r="V7" s="226">
        <v>0.36344595463090462</v>
      </c>
      <c r="W7" s="226">
        <v>0.33986565307286182</v>
      </c>
      <c r="DA7" s="174" t="s">
        <v>1137</v>
      </c>
    </row>
    <row r="8" spans="1:105" ht="12" customHeight="1" x14ac:dyDescent="0.25">
      <c r="A8" s="202" t="s">
        <v>94</v>
      </c>
      <c r="B8" s="226">
        <v>1.6719673518395319</v>
      </c>
      <c r="C8" s="226">
        <v>1.6233262240131821</v>
      </c>
      <c r="D8" s="226">
        <v>1.7322961090905451</v>
      </c>
      <c r="E8" s="226">
        <v>1.7648886062185321</v>
      </c>
      <c r="F8" s="226">
        <v>1.60018797948696</v>
      </c>
      <c r="G8" s="226">
        <v>1.79805028516161</v>
      </c>
      <c r="H8" s="226">
        <v>1.8216994156273709</v>
      </c>
      <c r="I8" s="226">
        <v>2.3895893913283008</v>
      </c>
      <c r="J8" s="226">
        <v>2.1101762839417262</v>
      </c>
      <c r="K8" s="226">
        <v>1.613666527707571</v>
      </c>
      <c r="L8" s="226">
        <v>1.772410684244528</v>
      </c>
      <c r="M8" s="226">
        <v>1.7380523011658711</v>
      </c>
      <c r="N8" s="226">
        <v>1.1877691834329021</v>
      </c>
      <c r="O8" s="226">
        <v>1.425323875100373</v>
      </c>
      <c r="P8" s="226">
        <v>1.197764694253413</v>
      </c>
      <c r="Q8" s="226">
        <v>1.275750279449511</v>
      </c>
      <c r="R8" s="226">
        <v>1.1932058516061661</v>
      </c>
      <c r="S8" s="226">
        <v>0.94234246782699049</v>
      </c>
      <c r="T8" s="226">
        <v>0.75327168085533058</v>
      </c>
      <c r="U8" s="226">
        <v>1.4000172301448961</v>
      </c>
      <c r="V8" s="226">
        <v>2.156464738536398</v>
      </c>
      <c r="W8" s="226">
        <v>2.0330127855925628</v>
      </c>
      <c r="DA8" s="174" t="s">
        <v>1138</v>
      </c>
    </row>
    <row r="9" spans="1:105" ht="12" customHeight="1" x14ac:dyDescent="0.25">
      <c r="A9" s="202" t="s">
        <v>95</v>
      </c>
      <c r="B9" s="226">
        <v>1.93104160088754</v>
      </c>
      <c r="C9" s="226">
        <v>1.8748634457079969</v>
      </c>
      <c r="D9" s="226">
        <v>2.000718403998186</v>
      </c>
      <c r="E9" s="226">
        <v>2.0383611652409259</v>
      </c>
      <c r="F9" s="226">
        <v>1.8481398899504731</v>
      </c>
      <c r="G9" s="226">
        <v>2.0766613040109232</v>
      </c>
      <c r="H9" s="226">
        <v>2.1039749083728498</v>
      </c>
      <c r="I9" s="226">
        <v>2.7598604234811361</v>
      </c>
      <c r="J9" s="226">
        <v>2.4371517691505971</v>
      </c>
      <c r="K9" s="226">
        <v>1.863706962659718</v>
      </c>
      <c r="L9" s="226">
        <v>2.0470488023394249</v>
      </c>
      <c r="M9" s="226">
        <v>2.0073665280467359</v>
      </c>
      <c r="N9" s="226">
        <v>1.3718160841703391</v>
      </c>
      <c r="O9" s="226">
        <v>1.646180288466073</v>
      </c>
      <c r="P9" s="226">
        <v>1.3833604167766489</v>
      </c>
      <c r="Q9" s="226">
        <v>1.4734300040311721</v>
      </c>
      <c r="R9" s="226">
        <v>1.378095173532486</v>
      </c>
      <c r="S9" s="226">
        <v>1.0883600721359019</v>
      </c>
      <c r="T9" s="226">
        <v>0.86999243789165304</v>
      </c>
      <c r="U9" s="226">
        <v>1.641124840044329</v>
      </c>
      <c r="V9" s="226">
        <v>2.5109410078407919</v>
      </c>
      <c r="W9" s="226">
        <v>2.3480316525297091</v>
      </c>
      <c r="DA9" s="174" t="s">
        <v>1139</v>
      </c>
    </row>
    <row r="10" spans="1:105" ht="12" customHeight="1" x14ac:dyDescent="0.25">
      <c r="A10" s="56" t="s">
        <v>96</v>
      </c>
      <c r="B10" s="262">
        <v>1.311355614972455</v>
      </c>
      <c r="C10" s="262">
        <v>1.2628661056002759</v>
      </c>
      <c r="D10" s="262">
        <v>1.0844550918798099</v>
      </c>
      <c r="E10" s="262">
        <v>1.2048357750066241</v>
      </c>
      <c r="F10" s="262">
        <v>1.779452099882652</v>
      </c>
      <c r="G10" s="262">
        <v>1.452200638942416</v>
      </c>
      <c r="H10" s="262">
        <v>1.682390799084521</v>
      </c>
      <c r="I10" s="262">
        <v>1.811715148933789</v>
      </c>
      <c r="J10" s="262">
        <v>1.753674376937822</v>
      </c>
      <c r="K10" s="262">
        <v>1.40173445047113</v>
      </c>
      <c r="L10" s="262">
        <v>1.3381881242781739</v>
      </c>
      <c r="M10" s="262">
        <v>1.408434051848596</v>
      </c>
      <c r="N10" s="262">
        <v>1.0472309134942051</v>
      </c>
      <c r="O10" s="262">
        <v>1.2004098781297681</v>
      </c>
      <c r="P10" s="262">
        <v>0.98412624732300247</v>
      </c>
      <c r="Q10" s="262">
        <v>0.9271626599206908</v>
      </c>
      <c r="R10" s="262">
        <v>0.86293882096837426</v>
      </c>
      <c r="S10" s="262">
        <v>0.77050257130733701</v>
      </c>
      <c r="T10" s="262">
        <v>0.54889637616725773</v>
      </c>
      <c r="U10" s="262">
        <v>1.1368662762696671</v>
      </c>
      <c r="V10" s="262">
        <v>1.83059822486071</v>
      </c>
      <c r="W10" s="262">
        <v>1.3806833830330429</v>
      </c>
      <c r="DA10" s="68" t="s">
        <v>1140</v>
      </c>
    </row>
    <row r="11" spans="1:105" ht="12" customHeight="1" x14ac:dyDescent="0.25">
      <c r="A11" s="37" t="s">
        <v>160</v>
      </c>
      <c r="B11" s="228">
        <v>2.1155838529151871E-2</v>
      </c>
      <c r="C11" s="228">
        <v>9.9153918810385613E-2</v>
      </c>
      <c r="D11" s="228">
        <v>1.1782882381400321E-2</v>
      </c>
      <c r="E11" s="228">
        <v>1.1071851831663549E-2</v>
      </c>
      <c r="F11" s="228">
        <v>1.2062323149548641E-2</v>
      </c>
      <c r="G11" s="228">
        <v>1.0863695316197391E-2</v>
      </c>
      <c r="H11" s="228">
        <v>1.44186261706141E-2</v>
      </c>
      <c r="I11" s="228">
        <v>3.2806771563190478E-5</v>
      </c>
      <c r="J11" s="228">
        <v>1.1759930009670679E-2</v>
      </c>
      <c r="K11" s="228">
        <v>2.562969135424749E-5</v>
      </c>
      <c r="L11" s="228">
        <v>7.710953360153326E-3</v>
      </c>
      <c r="M11" s="228">
        <v>9.0092013304418645E-3</v>
      </c>
      <c r="N11" s="228">
        <v>5.8375160587258281E-3</v>
      </c>
      <c r="O11" s="228">
        <v>1.1200987733284359E-2</v>
      </c>
      <c r="P11" s="228">
        <v>9.2442286416250258E-3</v>
      </c>
      <c r="Q11" s="228">
        <v>8.2271653411995684E-3</v>
      </c>
      <c r="R11" s="228">
        <v>2.3610962552955442E-5</v>
      </c>
      <c r="S11" s="228">
        <v>1.229009250268907E-3</v>
      </c>
      <c r="T11" s="228">
        <v>1.9630788432685431E-3</v>
      </c>
      <c r="U11" s="228">
        <v>3.8173828406517008E-3</v>
      </c>
      <c r="V11" s="228">
        <v>5.2635876560627581E-3</v>
      </c>
      <c r="W11" s="228">
        <v>5.8272415004655452E-3</v>
      </c>
      <c r="DA11" s="69" t="s">
        <v>1141</v>
      </c>
    </row>
    <row r="12" spans="1:105" ht="12" customHeight="1" x14ac:dyDescent="0.25">
      <c r="A12" s="37" t="s">
        <v>162</v>
      </c>
      <c r="B12" s="228">
        <v>1.2137628721298039</v>
      </c>
      <c r="C12" s="228">
        <v>1.088266432816406</v>
      </c>
      <c r="D12" s="228">
        <v>0.95036511306269233</v>
      </c>
      <c r="E12" s="228">
        <v>1.088953486171748</v>
      </c>
      <c r="F12" s="228">
        <v>1.7272429185575111</v>
      </c>
      <c r="G12" s="228">
        <v>1.371454110266036</v>
      </c>
      <c r="H12" s="228">
        <v>1.6003707812035231</v>
      </c>
      <c r="I12" s="228">
        <v>1.7112570478814799</v>
      </c>
      <c r="J12" s="228">
        <v>1.6671599314383321</v>
      </c>
      <c r="K12" s="228">
        <v>1.354327473750889</v>
      </c>
      <c r="L12" s="228">
        <v>1.269426505228795</v>
      </c>
      <c r="M12" s="228">
        <v>1.346109647294826</v>
      </c>
      <c r="N12" s="228">
        <v>1.010916964898636</v>
      </c>
      <c r="O12" s="228">
        <v>1.1490829138359571</v>
      </c>
      <c r="P12" s="228">
        <v>0.93982179388043774</v>
      </c>
      <c r="Q12" s="228">
        <v>0.8741395196282421</v>
      </c>
      <c r="R12" s="228">
        <v>0.82027711508487477</v>
      </c>
      <c r="S12" s="228">
        <v>0.7426642478651031</v>
      </c>
      <c r="T12" s="228">
        <v>0.52039781584207789</v>
      </c>
      <c r="U12" s="228">
        <v>1.088523406440757</v>
      </c>
      <c r="V12" s="228">
        <v>1.7610876280188159</v>
      </c>
      <c r="W12" s="228">
        <v>1.2848422118380249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7.6436904313498588E-2</v>
      </c>
      <c r="C15" s="228">
        <v>7.5445753973484006E-2</v>
      </c>
      <c r="D15" s="228">
        <v>0.12230709643571711</v>
      </c>
      <c r="E15" s="228">
        <v>0.10481043700321289</v>
      </c>
      <c r="F15" s="228">
        <v>4.0146858175592347E-2</v>
      </c>
      <c r="G15" s="228">
        <v>6.9882833360182306E-2</v>
      </c>
      <c r="H15" s="228">
        <v>6.7601391710384234E-2</v>
      </c>
      <c r="I15" s="228">
        <v>0.1004252942807457</v>
      </c>
      <c r="J15" s="228">
        <v>7.4754515489819706E-2</v>
      </c>
      <c r="K15" s="228">
        <v>4.7381347028886613E-2</v>
      </c>
      <c r="L15" s="228">
        <v>6.1050665689226111E-2</v>
      </c>
      <c r="M15" s="228">
        <v>5.3315203223327758E-2</v>
      </c>
      <c r="N15" s="228">
        <v>3.0476432536842971E-2</v>
      </c>
      <c r="O15" s="228">
        <v>4.0125976560525967E-2</v>
      </c>
      <c r="P15" s="228">
        <v>3.5060224800939677E-2</v>
      </c>
      <c r="Q15" s="228">
        <v>4.479597495124913E-2</v>
      </c>
      <c r="R15" s="228">
        <v>4.2638094920946508E-2</v>
      </c>
      <c r="S15" s="228">
        <v>2.660931419196504E-2</v>
      </c>
      <c r="T15" s="228">
        <v>2.6535481481911372E-2</v>
      </c>
      <c r="U15" s="228">
        <v>4.4525486988258187E-2</v>
      </c>
      <c r="V15" s="228">
        <v>6.4247009185831039E-2</v>
      </c>
      <c r="W15" s="228">
        <v>9.0013929694552269E-2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539.08862404430045</v>
      </c>
      <c r="C16" s="316">
        <f>CHI_fec!C16</f>
        <v>444.11888799650609</v>
      </c>
      <c r="D16" s="316">
        <f>CHI_fec!D16</f>
        <v>404.44881061043571</v>
      </c>
      <c r="E16" s="316">
        <f>CHI_fec!E16</f>
        <v>447.86334459460147</v>
      </c>
      <c r="F16" s="316">
        <f>CHI_fec!F16</f>
        <v>469.90642284051722</v>
      </c>
      <c r="G16" s="316">
        <f>CHI_fec!G16</f>
        <v>474.62588084867349</v>
      </c>
      <c r="H16" s="316">
        <f>CHI_fec!H16</f>
        <v>457.66300065651029</v>
      </c>
      <c r="I16" s="316">
        <f>CHI_fec!I16</f>
        <v>488.00865843810959</v>
      </c>
      <c r="J16" s="316">
        <f>CHI_fec!J16</f>
        <v>476.07675558034111</v>
      </c>
      <c r="K16" s="316">
        <f>CHI_fec!K16</f>
        <v>400.30435343461698</v>
      </c>
      <c r="L16" s="316">
        <f>CHI_fec!L16</f>
        <v>463.77614653924098</v>
      </c>
      <c r="M16" s="316">
        <f>CHI_fec!M16</f>
        <v>451.35052315145077</v>
      </c>
      <c r="N16" s="316">
        <f>CHI_fec!N16</f>
        <v>400.47219600171587</v>
      </c>
      <c r="O16" s="316">
        <f>CHI_fec!O16</f>
        <v>399.73393288907619</v>
      </c>
      <c r="P16" s="316">
        <f>CHI_fec!P16</f>
        <v>417.61870377132237</v>
      </c>
      <c r="Q16" s="316">
        <f>CHI_fec!Q16</f>
        <v>414.3653627259456</v>
      </c>
      <c r="R16" s="316">
        <f>CHI_fec!R16</f>
        <v>391.56286917478479</v>
      </c>
      <c r="S16" s="316">
        <f>CHI_fec!S16</f>
        <v>418.88449177451491</v>
      </c>
      <c r="T16" s="316">
        <f>CHI_fec!T16</f>
        <v>363.84596859951881</v>
      </c>
      <c r="U16" s="316">
        <f>CHI_fec!U16</f>
        <v>425.50448488821451</v>
      </c>
      <c r="V16" s="316">
        <f>CHI_fec!V16</f>
        <v>403.0589362537367</v>
      </c>
      <c r="W16" s="316">
        <f>CHI_fec!W16</f>
        <v>273.30678275833782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87.460447119518477</v>
      </c>
      <c r="C18" s="317">
        <f>CHI_fec!C18</f>
        <v>73.787704213241611</v>
      </c>
      <c r="D18" s="317">
        <f>CHI_fec!D18</f>
        <v>68.36380051590713</v>
      </c>
      <c r="E18" s="317">
        <f>CHI_fec!E18</f>
        <v>63.843852106620808</v>
      </c>
      <c r="F18" s="317">
        <f>CHI_fec!F18</f>
        <v>74.013671539122953</v>
      </c>
      <c r="G18" s="317">
        <f>CHI_fec!G18</f>
        <v>74.691659501289763</v>
      </c>
      <c r="H18" s="317">
        <f>CHI_fec!H18</f>
        <v>71.866723989681844</v>
      </c>
      <c r="I18" s="317">
        <f>CHI_fec!I18</f>
        <v>67.459845227858978</v>
      </c>
      <c r="J18" s="317">
        <f>CHI_fec!J18</f>
        <v>64.634823731728289</v>
      </c>
      <c r="K18" s="317">
        <f>CHI_fec!K18</f>
        <v>55.707996560619087</v>
      </c>
      <c r="L18" s="317">
        <f>CHI_fec!L18</f>
        <v>50.736113499570067</v>
      </c>
      <c r="M18" s="317">
        <f>CHI_fec!M18</f>
        <v>33.108426483233018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4.8955887906461832</v>
      </c>
      <c r="C22" s="317">
        <f>CHI_fec!C22</f>
        <v>5.2795930695930027</v>
      </c>
      <c r="D22" s="317">
        <f>CHI_fec!D22</f>
        <v>5.0875896302120909</v>
      </c>
      <c r="E22" s="317">
        <f>CHI_fec!E22</f>
        <v>6.7194065034578783</v>
      </c>
      <c r="F22" s="317">
        <f>CHI_fec!F22</f>
        <v>5.7594752910761056</v>
      </c>
      <c r="G22" s="317">
        <f>CHI_fec!G22</f>
        <v>9.4071362227062529</v>
      </c>
      <c r="H22" s="317">
        <f>CHI_fec!H22</f>
        <v>7.6793377158396483</v>
      </c>
      <c r="I22" s="317">
        <f>CHI_fec!I22</f>
        <v>5.7594752910761056</v>
      </c>
      <c r="J22" s="317">
        <f>CHI_fec!J22</f>
        <v>4.7996274634021159</v>
      </c>
      <c r="K22" s="317">
        <f>CHI_fec!K22</f>
        <v>3.8396930734820458</v>
      </c>
      <c r="L22" s="317">
        <f>CHI_fec!L22</f>
        <v>3.8396891015798622</v>
      </c>
      <c r="M22" s="317">
        <f>CHI_fec!M22</f>
        <v>3.8396891015798622</v>
      </c>
      <c r="N22" s="317">
        <f>CHI_fec!N22</f>
        <v>2.8797626397211169</v>
      </c>
      <c r="O22" s="317">
        <f>CHI_fec!O22</f>
        <v>3.8396938521028869</v>
      </c>
      <c r="P22" s="317">
        <f>CHI_fec!P22</f>
        <v>3.8396839948822592</v>
      </c>
      <c r="Q22" s="317">
        <f>CHI_fec!Q22</f>
        <v>4.7995845660144107</v>
      </c>
      <c r="R22" s="317">
        <f>CHI_fec!R22</f>
        <v>12.38298955311673</v>
      </c>
      <c r="S22" s="317">
        <f>CHI_fec!S22</f>
        <v>9.7911985672922235</v>
      </c>
      <c r="T22" s="317">
        <f>CHI_fec!T22</f>
        <v>9.9831998978850685</v>
      </c>
      <c r="U22" s="317">
        <f>CHI_fec!U22</f>
        <v>11.32701283318443</v>
      </c>
      <c r="V22" s="317">
        <f>CHI_fec!V22</f>
        <v>8.0057118341322049</v>
      </c>
      <c r="W22" s="317">
        <f>CHI_fec!W22</f>
        <v>9.1432401959990273</v>
      </c>
      <c r="DA22" s="137"/>
    </row>
    <row r="23" spans="1:105" ht="12" customHeight="1" x14ac:dyDescent="0.25">
      <c r="A23" s="135" t="s">
        <v>84</v>
      </c>
      <c r="B23" s="317">
        <f>CHI_fec!B23</f>
        <v>0</v>
      </c>
      <c r="C23" s="317">
        <f>CHI_fec!C23</f>
        <v>0</v>
      </c>
      <c r="D23" s="317">
        <f>CHI_fec!D23</f>
        <v>0</v>
      </c>
      <c r="E23" s="317">
        <f>CHI_fec!E23</f>
        <v>0</v>
      </c>
      <c r="F23" s="317">
        <f>CHI_fec!F23</f>
        <v>0</v>
      </c>
      <c r="G23" s="317">
        <f>CHI_fec!G23</f>
        <v>0</v>
      </c>
      <c r="H23" s="317">
        <f>CHI_fec!H23</f>
        <v>0</v>
      </c>
      <c r="I23" s="317">
        <f>CHI_fec!I23</f>
        <v>0</v>
      </c>
      <c r="J23" s="317">
        <f>CHI_fec!J23</f>
        <v>0</v>
      </c>
      <c r="K23" s="317">
        <f>CHI_fec!K23</f>
        <v>0</v>
      </c>
      <c r="L23" s="317">
        <f>CHI_fec!L23</f>
        <v>0</v>
      </c>
      <c r="M23" s="317">
        <f>CHI_fec!M23</f>
        <v>0</v>
      </c>
      <c r="N23" s="317">
        <f>CHI_fec!N23</f>
        <v>0</v>
      </c>
      <c r="O23" s="317">
        <f>CHI_fec!O23</f>
        <v>0</v>
      </c>
      <c r="P23" s="317">
        <f>CHI_fec!P23</f>
        <v>0</v>
      </c>
      <c r="Q23" s="317">
        <f>CHI_fec!Q23</f>
        <v>0</v>
      </c>
      <c r="R23" s="317">
        <f>CHI_fec!R23</f>
        <v>0</v>
      </c>
      <c r="S23" s="317">
        <f>CHI_fec!S23</f>
        <v>0</v>
      </c>
      <c r="T23" s="317">
        <f>CHI_fec!T23</f>
        <v>0</v>
      </c>
      <c r="U23" s="317">
        <f>CHI_fec!U23</f>
        <v>0</v>
      </c>
      <c r="V23" s="317">
        <f>CHI_fec!V23</f>
        <v>0</v>
      </c>
      <c r="W23" s="317">
        <f>CHI_fec!W23</f>
        <v>0</v>
      </c>
      <c r="DA23" s="137"/>
    </row>
    <row r="24" spans="1:105" ht="12" customHeight="1" x14ac:dyDescent="0.25">
      <c r="A24" s="135" t="s">
        <v>72</v>
      </c>
      <c r="B24" s="317">
        <f>CHI_fec!B24</f>
        <v>446.73258813413582</v>
      </c>
      <c r="C24" s="317">
        <f>CHI_fec!C24</f>
        <v>365.05159071367149</v>
      </c>
      <c r="D24" s="317">
        <f>CHI_fec!D24</f>
        <v>330.99742046431641</v>
      </c>
      <c r="E24" s="317">
        <f>CHI_fec!E24</f>
        <v>377.30008598452281</v>
      </c>
      <c r="F24" s="317">
        <f>CHI_fec!F24</f>
        <v>390.13327601031813</v>
      </c>
      <c r="G24" s="317">
        <f>CHI_fec!G24</f>
        <v>390.52708512467751</v>
      </c>
      <c r="H24" s="317">
        <f>CHI_fec!H24</f>
        <v>378.11693895098881</v>
      </c>
      <c r="I24" s="317">
        <f>CHI_fec!I24</f>
        <v>414.7893379191745</v>
      </c>
      <c r="J24" s="317">
        <f>CHI_fec!J24</f>
        <v>406.64230438521071</v>
      </c>
      <c r="K24" s="317">
        <f>CHI_fec!K24</f>
        <v>340.75666380051592</v>
      </c>
      <c r="L24" s="317">
        <f>CHI_fec!L24</f>
        <v>409.20034393809112</v>
      </c>
      <c r="M24" s="317">
        <f>CHI_fec!M24</f>
        <v>414.40240756663798</v>
      </c>
      <c r="N24" s="317">
        <f>CHI_fec!N24</f>
        <v>397.59243336199478</v>
      </c>
      <c r="O24" s="317">
        <f>CHI_fec!O24</f>
        <v>395.89423903697332</v>
      </c>
      <c r="P24" s="317">
        <f>CHI_fec!P24</f>
        <v>413.77901977644018</v>
      </c>
      <c r="Q24" s="317">
        <f>CHI_fec!Q24</f>
        <v>409.5657781599312</v>
      </c>
      <c r="R24" s="317">
        <f>CHI_fec!R24</f>
        <v>379.17987962166808</v>
      </c>
      <c r="S24" s="317">
        <f>CHI_fec!S24</f>
        <v>409.0932932072227</v>
      </c>
      <c r="T24" s="317">
        <f>CHI_fec!T24</f>
        <v>353.86276870163368</v>
      </c>
      <c r="U24" s="317">
        <f>CHI_fec!U24</f>
        <v>414.17747205503008</v>
      </c>
      <c r="V24" s="317">
        <f>CHI_fec!V24</f>
        <v>395.05322441960448</v>
      </c>
      <c r="W24" s="317">
        <f>CHI_fec!W24</f>
        <v>264.16354256233882</v>
      </c>
      <c r="DA24" s="137"/>
    </row>
    <row r="25" spans="1:105" ht="12" customHeight="1" x14ac:dyDescent="0.25">
      <c r="A25" s="57" t="s">
        <v>1000</v>
      </c>
      <c r="B25" s="296">
        <v>19.44681590065651</v>
      </c>
      <c r="C25" s="296">
        <v>18.866661477776361</v>
      </c>
      <c r="D25" s="296">
        <v>16.26503394604212</v>
      </c>
      <c r="E25" s="296">
        <v>17.983013118959171</v>
      </c>
      <c r="F25" s="296">
        <v>25.756130816226751</v>
      </c>
      <c r="G25" s="296">
        <v>21.187662951995112</v>
      </c>
      <c r="H25" s="296">
        <v>24.852463583655211</v>
      </c>
      <c r="I25" s="296">
        <v>26.353978222256629</v>
      </c>
      <c r="J25" s="296">
        <v>25.507037761324391</v>
      </c>
      <c r="K25" s="296">
        <v>20.29499499764027</v>
      </c>
      <c r="L25" s="296">
        <v>19.496432105828301</v>
      </c>
      <c r="M25" s="296">
        <v>20.513399577957522</v>
      </c>
      <c r="N25" s="296">
        <v>15.28266298596013</v>
      </c>
      <c r="O25" s="296">
        <v>17.550998412255058</v>
      </c>
      <c r="P25" s="296">
        <v>14.416804931103041</v>
      </c>
      <c r="Q25" s="296">
        <v>13.66669058480214</v>
      </c>
      <c r="R25" s="296">
        <v>12.79712779825689</v>
      </c>
      <c r="S25" s="296">
        <v>11.34499591644698</v>
      </c>
      <c r="T25" s="296">
        <v>8.1485019876723044</v>
      </c>
      <c r="U25" s="296">
        <v>16.919042635981111</v>
      </c>
      <c r="V25" s="296">
        <v>27.578904047511479</v>
      </c>
      <c r="W25" s="296">
        <v>21.5224107749826</v>
      </c>
      <c r="DA25" s="70" t="s">
        <v>1146</v>
      </c>
    </row>
    <row r="26" spans="1:105" ht="12" customHeight="1" x14ac:dyDescent="0.25">
      <c r="A26" s="46" t="s">
        <v>30</v>
      </c>
      <c r="B26" s="231">
        <v>6.624208191318566E-2</v>
      </c>
      <c r="C26" s="231">
        <v>0</v>
      </c>
      <c r="D26" s="231">
        <v>0</v>
      </c>
      <c r="E26" s="231">
        <v>0</v>
      </c>
      <c r="F26" s="231">
        <v>9.2096704489657746E-2</v>
      </c>
      <c r="G26" s="231">
        <v>1.419136060236988E-2</v>
      </c>
      <c r="H26" s="231">
        <v>0</v>
      </c>
      <c r="I26" s="231">
        <v>0.2464223174603393</v>
      </c>
      <c r="J26" s="231">
        <v>0</v>
      </c>
      <c r="K26" s="231">
        <v>0</v>
      </c>
      <c r="L26" s="231">
        <v>7.3961408313183097E-2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0.81695909306811276</v>
      </c>
      <c r="C28" s="231">
        <v>0.714512073852406</v>
      </c>
      <c r="D28" s="231">
        <v>0.65954874127009433</v>
      </c>
      <c r="E28" s="231">
        <v>0.61756670219422882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1149</v>
      </c>
    </row>
    <row r="29" spans="1:105" ht="12" customHeight="1" x14ac:dyDescent="0.25">
      <c r="A29" s="46" t="s">
        <v>160</v>
      </c>
      <c r="B29" s="231">
        <v>0.1900376786452784</v>
      </c>
      <c r="C29" s="231">
        <v>0.87004201616175192</v>
      </c>
      <c r="D29" s="231">
        <v>0.1054204161854931</v>
      </c>
      <c r="E29" s="231">
        <v>0.1010380779083815</v>
      </c>
      <c r="F29" s="231">
        <v>0.1064228257203641</v>
      </c>
      <c r="G29" s="231">
        <v>0.1171229640078674</v>
      </c>
      <c r="H29" s="231">
        <v>0.11845099592366</v>
      </c>
      <c r="I29" s="231">
        <v>3.8191943574337301E-4</v>
      </c>
      <c r="J29" s="231">
        <v>0.13472875813287349</v>
      </c>
      <c r="K29" s="231">
        <v>3.3876169413536738E-4</v>
      </c>
      <c r="L29" s="231">
        <v>0.1156881209305383</v>
      </c>
      <c r="M29" s="231">
        <v>0.1321963552636429</v>
      </c>
      <c r="N29" s="231">
        <v>8.5403605265012575E-2</v>
      </c>
      <c r="O29" s="231">
        <v>0.16336316621134961</v>
      </c>
      <c r="P29" s="231">
        <v>0.13326521793742191</v>
      </c>
      <c r="Q29" s="231">
        <v>0.11851127981165049</v>
      </c>
      <c r="R29" s="231">
        <v>3.3251128857867838E-4</v>
      </c>
      <c r="S29" s="231">
        <v>1.741128585555354E-2</v>
      </c>
      <c r="T29" s="231">
        <v>2.7803334383867111E-2</v>
      </c>
      <c r="U29" s="231">
        <v>5.406872475712643E-2</v>
      </c>
      <c r="V29" s="231">
        <v>7.2234070941890355E-2</v>
      </c>
      <c r="W29" s="231">
        <v>7.6474313441682595E-2</v>
      </c>
      <c r="DA29" s="73" t="s">
        <v>1150</v>
      </c>
    </row>
    <row r="30" spans="1:105" ht="12" customHeight="1" x14ac:dyDescent="0.25">
      <c r="A30" s="46" t="s">
        <v>70</v>
      </c>
      <c r="B30" s="231">
        <v>7.4180713740740947</v>
      </c>
      <c r="C30" s="231">
        <v>7.5872183351848754</v>
      </c>
      <c r="D30" s="231">
        <v>6.6700197663972247</v>
      </c>
      <c r="E30" s="231">
        <v>7.0261937827149046</v>
      </c>
      <c r="F30" s="231">
        <v>10.260481141012081</v>
      </c>
      <c r="G30" s="231">
        <v>6.0531192687658928</v>
      </c>
      <c r="H30" s="231">
        <v>11.25450719529111</v>
      </c>
      <c r="I30" s="231">
        <v>6.1887972236023616</v>
      </c>
      <c r="J30" s="231">
        <v>6.1308735456072352</v>
      </c>
      <c r="K30" s="231">
        <v>2.424393204173978</v>
      </c>
      <c r="L30" s="231">
        <v>0.31135130082682178</v>
      </c>
      <c r="M30" s="231">
        <v>0.5935258816801241</v>
      </c>
      <c r="N30" s="231">
        <v>0.12790424119032259</v>
      </c>
      <c r="O30" s="231">
        <v>0.29411497792366231</v>
      </c>
      <c r="P30" s="231">
        <v>0.24029010162159459</v>
      </c>
      <c r="Q30" s="231">
        <v>0</v>
      </c>
      <c r="R30" s="231">
        <v>0</v>
      </c>
      <c r="S30" s="231">
        <v>0</v>
      </c>
      <c r="T30" s="231">
        <v>6.2225495561529544E-3</v>
      </c>
      <c r="U30" s="231">
        <v>0</v>
      </c>
      <c r="V30" s="231">
        <v>1.7583217597508818E-2</v>
      </c>
      <c r="W30" s="231">
        <v>1.715931367093388E-2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0.1299130480749113</v>
      </c>
      <c r="H31" s="231">
        <v>0.13367583127262311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0.2092706457902524</v>
      </c>
      <c r="Q31" s="231">
        <v>0.56488299568334222</v>
      </c>
      <c r="R31" s="231">
        <v>0.70566714810007114</v>
      </c>
      <c r="S31" s="231">
        <v>0.35859848295569052</v>
      </c>
      <c r="T31" s="231">
        <v>0.31819514945779498</v>
      </c>
      <c r="U31" s="231">
        <v>0.33876525960899062</v>
      </c>
      <c r="V31" s="231">
        <v>0.47388269074794681</v>
      </c>
      <c r="W31" s="231">
        <v>0.57553267545056408</v>
      </c>
      <c r="DA31" s="73" t="s">
        <v>1152</v>
      </c>
    </row>
    <row r="32" spans="1:105" ht="12" customHeight="1" x14ac:dyDescent="0.25">
      <c r="A32" s="46" t="s">
        <v>162</v>
      </c>
      <c r="B32" s="231">
        <v>10.41817406463122</v>
      </c>
      <c r="C32" s="231">
        <v>9.1246006058368732</v>
      </c>
      <c r="D32" s="231">
        <v>8.1247864845351891</v>
      </c>
      <c r="E32" s="231">
        <v>9.4956003466003125</v>
      </c>
      <c r="F32" s="231">
        <v>14.561480576709499</v>
      </c>
      <c r="G32" s="231">
        <v>14.12843459366222</v>
      </c>
      <c r="H32" s="231">
        <v>12.562721599381129</v>
      </c>
      <c r="I32" s="231">
        <v>19.035829342085091</v>
      </c>
      <c r="J32" s="231">
        <v>18.250767013335121</v>
      </c>
      <c r="K32" s="231">
        <v>17.104992807276808</v>
      </c>
      <c r="L32" s="231">
        <v>18.198539691350678</v>
      </c>
      <c r="M32" s="231">
        <v>18.87391146213491</v>
      </c>
      <c r="N32" s="231">
        <v>14.132268775347059</v>
      </c>
      <c r="O32" s="231">
        <v>16.013913373271201</v>
      </c>
      <c r="P32" s="231">
        <v>12.9461291309022</v>
      </c>
      <c r="Q32" s="231">
        <v>12.0320188923772</v>
      </c>
      <c r="R32" s="231">
        <v>11.0382845240475</v>
      </c>
      <c r="S32" s="231">
        <v>10.05348186427473</v>
      </c>
      <c r="T32" s="231">
        <v>7.0427600635943337</v>
      </c>
      <c r="U32" s="231">
        <v>14.73216143166921</v>
      </c>
      <c r="V32" s="231">
        <v>23.093485455804149</v>
      </c>
      <c r="W32" s="231">
        <v>16.11204452723819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8.3880180868157947E-3</v>
      </c>
      <c r="I34" s="231">
        <v>4.3495758551801893E-3</v>
      </c>
      <c r="J34" s="231">
        <v>4.6678165104581193E-3</v>
      </c>
      <c r="K34" s="231">
        <v>7.6718620469220311E-3</v>
      </c>
      <c r="L34" s="231">
        <v>3.9441057395336746E-3</v>
      </c>
      <c r="M34" s="231">
        <v>4.525202735820617E-3</v>
      </c>
      <c r="N34" s="231">
        <v>4.9105156673555483E-3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2.4450423916297121E-4</v>
      </c>
      <c r="U34" s="231">
        <v>9.4360894942523176E-4</v>
      </c>
      <c r="V34" s="231">
        <v>1.407958291660707E-3</v>
      </c>
      <c r="W34" s="231">
        <v>1.4250023703991539E-3</v>
      </c>
      <c r="DA34" s="73" t="s">
        <v>1155</v>
      </c>
    </row>
    <row r="35" spans="1:105" ht="12" customHeight="1" x14ac:dyDescent="0.25">
      <c r="A35" s="46" t="s">
        <v>79</v>
      </c>
      <c r="B35" s="231">
        <v>0.53733160832461768</v>
      </c>
      <c r="C35" s="231">
        <v>0.57028844674045298</v>
      </c>
      <c r="D35" s="231">
        <v>0.70525853765412194</v>
      </c>
      <c r="E35" s="231">
        <v>0.74261420954134538</v>
      </c>
      <c r="F35" s="231">
        <v>0.73564956829515138</v>
      </c>
      <c r="G35" s="231">
        <v>0.74488171688184579</v>
      </c>
      <c r="H35" s="231">
        <v>0.77471994369986441</v>
      </c>
      <c r="I35" s="231">
        <v>0.87819784381791222</v>
      </c>
      <c r="J35" s="231">
        <v>0.98600062773871178</v>
      </c>
      <c r="K35" s="231">
        <v>0.75759836244842593</v>
      </c>
      <c r="L35" s="231">
        <v>0.79294747866754545</v>
      </c>
      <c r="M35" s="231">
        <v>0.90924067614301984</v>
      </c>
      <c r="N35" s="231">
        <v>0.93217584849037916</v>
      </c>
      <c r="O35" s="231">
        <v>1.07960689484884</v>
      </c>
      <c r="P35" s="231">
        <v>0.88784983485157687</v>
      </c>
      <c r="Q35" s="231">
        <v>0.95127741692994838</v>
      </c>
      <c r="R35" s="231">
        <v>1.052843614820743</v>
      </c>
      <c r="S35" s="231">
        <v>0.9155042833610002</v>
      </c>
      <c r="T35" s="231">
        <v>0.75327638644099348</v>
      </c>
      <c r="U35" s="231">
        <v>1.793103610996353</v>
      </c>
      <c r="V35" s="231">
        <v>3.920310654128325</v>
      </c>
      <c r="W35" s="231">
        <v>4.7397749428108256</v>
      </c>
      <c r="DA35" s="73" t="s">
        <v>1156</v>
      </c>
    </row>
    <row r="36" spans="1:105" ht="12" customHeight="1" x14ac:dyDescent="0.25">
      <c r="A36" s="57" t="s">
        <v>1012</v>
      </c>
      <c r="B36" s="263">
        <v>7.3339577506015958</v>
      </c>
      <c r="C36" s="263">
        <v>7.1047055924390703</v>
      </c>
      <c r="D36" s="263">
        <v>6.1015033050638259</v>
      </c>
      <c r="E36" s="263">
        <v>6.7506622030209007</v>
      </c>
      <c r="F36" s="263">
        <v>9.728017078358647</v>
      </c>
      <c r="G36" s="263">
        <v>7.9606303856534399</v>
      </c>
      <c r="H36" s="263">
        <v>9.3657117811679651</v>
      </c>
      <c r="I36" s="263">
        <v>9.9105592614099098</v>
      </c>
      <c r="J36" s="263">
        <v>9.5793050783668807</v>
      </c>
      <c r="K36" s="263">
        <v>7.6213617096051349</v>
      </c>
      <c r="L36" s="263">
        <v>7.3053672825743021</v>
      </c>
      <c r="M36" s="263">
        <v>7.6807428740044514</v>
      </c>
      <c r="N36" s="263">
        <v>5.6971562132039324</v>
      </c>
      <c r="O36" s="263">
        <v>6.5399056657212888</v>
      </c>
      <c r="P36" s="263">
        <v>5.3626345576929104</v>
      </c>
      <c r="Q36" s="263">
        <v>5.0538852900269768</v>
      </c>
      <c r="R36" s="263">
        <v>4.7057969504946318</v>
      </c>
      <c r="S36" s="263">
        <v>4.1893959090562731</v>
      </c>
      <c r="T36" s="263">
        <v>2.9930884905926849</v>
      </c>
      <c r="U36" s="263">
        <v>6.2168485224235814</v>
      </c>
      <c r="V36" s="263">
        <v>10.025129127158809</v>
      </c>
      <c r="W36" s="263">
        <v>7.5974162021207654</v>
      </c>
      <c r="DA36" s="70" t="s">
        <v>1157</v>
      </c>
    </row>
    <row r="37" spans="1:105" ht="12" customHeight="1" x14ac:dyDescent="0.25">
      <c r="A37" s="60" t="s">
        <v>1014</v>
      </c>
      <c r="B37" s="264">
        <v>7.3087829274627634</v>
      </c>
      <c r="C37" s="264">
        <v>7.0803892026228139</v>
      </c>
      <c r="D37" s="264">
        <v>6.0610841874103087</v>
      </c>
      <c r="E37" s="264">
        <v>6.7153293418642672</v>
      </c>
      <c r="F37" s="264">
        <v>9.7149759163375897</v>
      </c>
      <c r="G37" s="264">
        <v>7.9326986058866353</v>
      </c>
      <c r="H37" s="264">
        <v>9.3451628196107563</v>
      </c>
      <c r="I37" s="264">
        <v>9.8675488882120241</v>
      </c>
      <c r="J37" s="264">
        <v>9.5476276760287675</v>
      </c>
      <c r="K37" s="264">
        <v>7.5981944255860077</v>
      </c>
      <c r="L37" s="264">
        <v>7.2714621776777113</v>
      </c>
      <c r="M37" s="264">
        <v>7.6516721494485314</v>
      </c>
      <c r="N37" s="264">
        <v>5.6803482097334692</v>
      </c>
      <c r="O37" s="264">
        <v>6.5178589871441153</v>
      </c>
      <c r="P37" s="264">
        <v>5.3433315893794502</v>
      </c>
      <c r="Q37" s="264">
        <v>5.0284575589371308</v>
      </c>
      <c r="R37" s="264">
        <v>4.6815533773638842</v>
      </c>
      <c r="S37" s="264">
        <v>4.1745196331349037</v>
      </c>
      <c r="T37" s="264">
        <v>2.9780313678623229</v>
      </c>
      <c r="U37" s="264">
        <v>6.1917061709373238</v>
      </c>
      <c r="V37" s="264">
        <v>9.988962004157159</v>
      </c>
      <c r="W37" s="264">
        <v>7.5450529642070991</v>
      </c>
      <c r="DA37" s="72" t="s">
        <v>1158</v>
      </c>
    </row>
    <row r="38" spans="1:105" ht="12" customHeight="1" x14ac:dyDescent="0.25">
      <c r="A38" s="59" t="s">
        <v>30</v>
      </c>
      <c r="B38" s="232">
        <v>2.5705150194981409E-2</v>
      </c>
      <c r="C38" s="232">
        <v>0</v>
      </c>
      <c r="D38" s="232">
        <v>0</v>
      </c>
      <c r="E38" s="232">
        <v>0</v>
      </c>
      <c r="F38" s="232">
        <v>3.5887011760700187E-2</v>
      </c>
      <c r="G38" s="232">
        <v>5.5682659463259856E-3</v>
      </c>
      <c r="H38" s="232">
        <v>0</v>
      </c>
      <c r="I38" s="232">
        <v>9.5947613545680724E-2</v>
      </c>
      <c r="J38" s="232">
        <v>0</v>
      </c>
      <c r="K38" s="232">
        <v>0</v>
      </c>
      <c r="L38" s="232">
        <v>2.897553590642684E-2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0.31389112505471251</v>
      </c>
      <c r="C39" s="297">
        <v>0.2750225999771041</v>
      </c>
      <c r="D39" s="297">
        <v>0.25528996565162287</v>
      </c>
      <c r="E39" s="297">
        <v>0.23906621005828829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1160</v>
      </c>
    </row>
    <row r="40" spans="1:105" ht="12" customHeight="1" x14ac:dyDescent="0.25">
      <c r="A40" s="59" t="s">
        <v>160</v>
      </c>
      <c r="B40" s="297">
        <v>7.1653445630015883E-2</v>
      </c>
      <c r="C40" s="297">
        <v>0.32863792102692102</v>
      </c>
      <c r="D40" s="297">
        <v>4.0043332415298317E-2</v>
      </c>
      <c r="E40" s="297">
        <v>3.838292237304626E-2</v>
      </c>
      <c r="F40" s="297">
        <v>4.0293888762791233E-2</v>
      </c>
      <c r="G40" s="297">
        <v>4.4652849506711348E-2</v>
      </c>
      <c r="H40" s="297">
        <v>4.5071459574325831E-2</v>
      </c>
      <c r="I40" s="297">
        <v>1.4448976670721229E-4</v>
      </c>
      <c r="J40" s="297">
        <v>5.1246046229570311E-2</v>
      </c>
      <c r="K40" s="297">
        <v>1.2887082037695981E-4</v>
      </c>
      <c r="L40" s="297">
        <v>4.4037865654503613E-2</v>
      </c>
      <c r="M40" s="297">
        <v>5.0516653983094913E-2</v>
      </c>
      <c r="N40" s="297">
        <v>3.3107286424246707E-2</v>
      </c>
      <c r="O40" s="297">
        <v>6.328741751537853E-2</v>
      </c>
      <c r="P40" s="297">
        <v>5.2338777847555043E-2</v>
      </c>
      <c r="Q40" s="297">
        <v>4.8024443340475557E-2</v>
      </c>
      <c r="R40" s="297">
        <v>1.3805623529301021E-4</v>
      </c>
      <c r="S40" s="297">
        <v>7.0657650540057468E-3</v>
      </c>
      <c r="T40" s="297">
        <v>1.145503071554878E-2</v>
      </c>
      <c r="U40" s="297">
        <v>2.2166974908482941E-2</v>
      </c>
      <c r="V40" s="297">
        <v>3.047097880173847E-2</v>
      </c>
      <c r="W40" s="297">
        <v>3.4859671173951307E-2</v>
      </c>
      <c r="DA40" s="122" t="s">
        <v>1161</v>
      </c>
    </row>
    <row r="41" spans="1:105" ht="12" customHeight="1" x14ac:dyDescent="0.25">
      <c r="A41" s="59" t="s">
        <v>70</v>
      </c>
      <c r="B41" s="297">
        <v>2.8850342973963179</v>
      </c>
      <c r="C41" s="297">
        <v>2.9561239530287851</v>
      </c>
      <c r="D41" s="297">
        <v>2.6133357954930232</v>
      </c>
      <c r="E41" s="297">
        <v>2.753186906768005</v>
      </c>
      <c r="F41" s="297">
        <v>4.0071420103311581</v>
      </c>
      <c r="G41" s="297">
        <v>2.3803946495715751</v>
      </c>
      <c r="H41" s="297">
        <v>4.4172502002749843</v>
      </c>
      <c r="I41" s="297">
        <v>2.4150948581422358</v>
      </c>
      <c r="J41" s="297">
        <v>2.4053873690284209</v>
      </c>
      <c r="K41" s="297">
        <v>0.95131855009916122</v>
      </c>
      <c r="L41" s="297">
        <v>0.1222505410600328</v>
      </c>
      <c r="M41" s="297">
        <v>0.23394693914448211</v>
      </c>
      <c r="N41" s="297">
        <v>5.1144028951649552E-2</v>
      </c>
      <c r="O41" s="297">
        <v>0.1175284434020694</v>
      </c>
      <c r="P41" s="297">
        <v>9.7343118383468374E-2</v>
      </c>
      <c r="Q41" s="297">
        <v>0</v>
      </c>
      <c r="R41" s="297">
        <v>0</v>
      </c>
      <c r="S41" s="297">
        <v>0</v>
      </c>
      <c r="T41" s="297">
        <v>2.6444194901572801E-3</v>
      </c>
      <c r="U41" s="297">
        <v>0</v>
      </c>
      <c r="V41" s="297">
        <v>7.6507722601761134E-3</v>
      </c>
      <c r="W41" s="297">
        <v>8.0680805008841502E-3</v>
      </c>
      <c r="DA41" s="122" t="s">
        <v>1162</v>
      </c>
    </row>
    <row r="42" spans="1:105" ht="12" customHeight="1" x14ac:dyDescent="0.25">
      <c r="A42" s="59" t="s">
        <v>162</v>
      </c>
      <c r="B42" s="297">
        <v>4.0124989091867347</v>
      </c>
      <c r="C42" s="297">
        <v>3.520604728590004</v>
      </c>
      <c r="D42" s="297">
        <v>3.1524150938503648</v>
      </c>
      <c r="E42" s="297">
        <v>3.684693302664928</v>
      </c>
      <c r="F42" s="297">
        <v>5.6316530054829386</v>
      </c>
      <c r="G42" s="297">
        <v>5.5020828408620233</v>
      </c>
      <c r="H42" s="297">
        <v>4.8828411597614458</v>
      </c>
      <c r="I42" s="297">
        <v>7.3563619267574012</v>
      </c>
      <c r="J42" s="297">
        <v>7.090994260770775</v>
      </c>
      <c r="K42" s="297">
        <v>6.6467470046664694</v>
      </c>
      <c r="L42" s="297">
        <v>7.0761982350567481</v>
      </c>
      <c r="M42" s="297">
        <v>7.3672085563209544</v>
      </c>
      <c r="N42" s="297">
        <v>5.5960968943575731</v>
      </c>
      <c r="O42" s="297">
        <v>6.3370431262266678</v>
      </c>
      <c r="P42" s="297">
        <v>5.1936496931484264</v>
      </c>
      <c r="Q42" s="297">
        <v>4.9804331155966546</v>
      </c>
      <c r="R42" s="297">
        <v>4.6814153211285916</v>
      </c>
      <c r="S42" s="297">
        <v>4.1674538680808979</v>
      </c>
      <c r="T42" s="297">
        <v>2.963931917656617</v>
      </c>
      <c r="U42" s="297">
        <v>6.1695391960288406</v>
      </c>
      <c r="V42" s="297">
        <v>9.9508402530952438</v>
      </c>
      <c r="W42" s="297">
        <v>7.5021252125322633</v>
      </c>
      <c r="DA42" s="122" t="s">
        <v>1163</v>
      </c>
    </row>
    <row r="43" spans="1:105" ht="12" customHeight="1" x14ac:dyDescent="0.25">
      <c r="A43" s="60" t="s">
        <v>1021</v>
      </c>
      <c r="B43" s="264">
        <v>2.5174823138832889E-2</v>
      </c>
      <c r="C43" s="264">
        <v>2.4316389816256379E-2</v>
      </c>
      <c r="D43" s="264">
        <v>4.0419117653517543E-2</v>
      </c>
      <c r="E43" s="264">
        <v>3.5332861156633179E-2</v>
      </c>
      <c r="F43" s="264">
        <v>1.3041162021057449E-2</v>
      </c>
      <c r="G43" s="264">
        <v>2.7931779766804981E-2</v>
      </c>
      <c r="H43" s="264">
        <v>2.0548961557207871E-2</v>
      </c>
      <c r="I43" s="264">
        <v>4.3010373197885358E-2</v>
      </c>
      <c r="J43" s="264">
        <v>3.1677402338113829E-2</v>
      </c>
      <c r="K43" s="264">
        <v>2.3167284019127141E-2</v>
      </c>
      <c r="L43" s="264">
        <v>3.3905104896591258E-2</v>
      </c>
      <c r="M43" s="264">
        <v>2.9070724555919379E-2</v>
      </c>
      <c r="N43" s="264">
        <v>1.6808003470463441E-2</v>
      </c>
      <c r="O43" s="264">
        <v>2.2046678577173219E-2</v>
      </c>
      <c r="P43" s="264">
        <v>1.9302968313458999E-2</v>
      </c>
      <c r="Q43" s="264">
        <v>2.5427731089845741E-2</v>
      </c>
      <c r="R43" s="264">
        <v>2.4243573130747209E-2</v>
      </c>
      <c r="S43" s="264">
        <v>1.487627592136948E-2</v>
      </c>
      <c r="T43" s="264">
        <v>1.5057122730361611E-2</v>
      </c>
      <c r="U43" s="264">
        <v>2.5142351486257011E-2</v>
      </c>
      <c r="V43" s="264">
        <v>3.6167123001648413E-2</v>
      </c>
      <c r="W43" s="264">
        <v>5.2363237913665983E-2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1.4963615155443009</v>
      </c>
      <c r="C44" s="263">
        <f t="shared" si="1"/>
        <v>1.4405926751416969</v>
      </c>
      <c r="D44" s="263">
        <f t="shared" si="1"/>
        <v>1.2543752108201196</v>
      </c>
      <c r="E44" s="263">
        <f t="shared" si="1"/>
        <v>1.3850750371930596</v>
      </c>
      <c r="F44" s="263">
        <f t="shared" si="1"/>
        <v>2.0046019238705237</v>
      </c>
      <c r="G44" s="263">
        <f t="shared" si="1"/>
        <v>1.6475319300290288</v>
      </c>
      <c r="H44" s="263">
        <f t="shared" si="1"/>
        <v>1.9115151802589851</v>
      </c>
      <c r="I44" s="263">
        <f t="shared" si="1"/>
        <v>2.0569777726484357</v>
      </c>
      <c r="J44" s="263">
        <f t="shared" si="1"/>
        <v>1.9859412078749461</v>
      </c>
      <c r="K44" s="263">
        <f t="shared" si="1"/>
        <v>1.5829346580699521</v>
      </c>
      <c r="L44" s="263">
        <f t="shared" si="1"/>
        <v>1.5171230434758047</v>
      </c>
      <c r="M44" s="263">
        <f t="shared" si="1"/>
        <v>1.5942157879421475</v>
      </c>
      <c r="N44" s="263">
        <f t="shared" si="1"/>
        <v>1.1839371763776823</v>
      </c>
      <c r="O44" s="263">
        <f t="shared" si="1"/>
        <v>1.3589155752187385</v>
      </c>
      <c r="P44" s="263">
        <f t="shared" si="1"/>
        <v>1.1151002071467111</v>
      </c>
      <c r="Q44" s="263">
        <f t="shared" si="1"/>
        <v>1.0548401806709433</v>
      </c>
      <c r="R44" s="263">
        <f t="shared" si="1"/>
        <v>0.98347980298639726</v>
      </c>
      <c r="S44" s="263">
        <f t="shared" si="1"/>
        <v>0.87399654383516778</v>
      </c>
      <c r="T44" s="263">
        <f t="shared" si="1"/>
        <v>0.62561267972242562</v>
      </c>
      <c r="U44" s="263">
        <f t="shared" si="1"/>
        <v>1.2943124101952521</v>
      </c>
      <c r="V44" s="263">
        <f t="shared" si="1"/>
        <v>2.0891506514674045</v>
      </c>
      <c r="W44" s="263">
        <f t="shared" si="1"/>
        <v>1.5991973496439393</v>
      </c>
      <c r="DA44" s="70"/>
    </row>
    <row r="45" spans="1:105" ht="12" customHeight="1" x14ac:dyDescent="0.25">
      <c r="A45" s="60" t="s">
        <v>1024</v>
      </c>
      <c r="B45" s="264">
        <v>1.027776694597069</v>
      </c>
      <c r="C45" s="264">
        <v>0.97952495534342965</v>
      </c>
      <c r="D45" s="264">
        <v>0.80065494712206609</v>
      </c>
      <c r="E45" s="264">
        <v>0.91598576685885724</v>
      </c>
      <c r="F45" s="264">
        <v>1.4497367588604511</v>
      </c>
      <c r="G45" s="264">
        <v>1.151938605689633</v>
      </c>
      <c r="H45" s="264">
        <v>1.3453889494479321</v>
      </c>
      <c r="I45" s="264">
        <v>1.426978171340809</v>
      </c>
      <c r="J45" s="264">
        <v>1.399321916498824</v>
      </c>
      <c r="K45" s="264">
        <v>1.129343280149536</v>
      </c>
      <c r="L45" s="264">
        <v>1.0646400084871239</v>
      </c>
      <c r="M45" s="264">
        <v>1.1296681594801461</v>
      </c>
      <c r="N45" s="264">
        <v>0.84767494859176884</v>
      </c>
      <c r="O45" s="264">
        <v>0.96715182154535995</v>
      </c>
      <c r="P45" s="264">
        <v>0.79106096586873575</v>
      </c>
      <c r="Q45" s="264">
        <v>0.73538969491329098</v>
      </c>
      <c r="R45" s="264">
        <v>0.68401684064847001</v>
      </c>
      <c r="S45" s="264">
        <v>0.62026331296643322</v>
      </c>
      <c r="T45" s="264">
        <v>0.43547992698329002</v>
      </c>
      <c r="U45" s="264">
        <v>0.91072083074064392</v>
      </c>
      <c r="V45" s="264">
        <v>1.4727185946277399</v>
      </c>
      <c r="W45" s="264">
        <v>1.075871726965258</v>
      </c>
      <c r="DA45" s="72" t="s">
        <v>1165</v>
      </c>
    </row>
    <row r="46" spans="1:105" ht="12" customHeight="1" x14ac:dyDescent="0.25">
      <c r="A46" s="60" t="s">
        <v>1026</v>
      </c>
      <c r="B46" s="264">
        <v>0.38679167993281488</v>
      </c>
      <c r="C46" s="264">
        <v>0.37525257219442731</v>
      </c>
      <c r="D46" s="264">
        <v>0.32350693482635939</v>
      </c>
      <c r="E46" s="264">
        <v>0.35767705572310432</v>
      </c>
      <c r="F46" s="264">
        <v>0.51228217297215073</v>
      </c>
      <c r="G46" s="264">
        <v>0.42141663647753208</v>
      </c>
      <c r="H46" s="264">
        <v>0.49430848675163253</v>
      </c>
      <c r="I46" s="264">
        <v>0.52417318915202638</v>
      </c>
      <c r="J46" s="264">
        <v>0.50732778240983634</v>
      </c>
      <c r="K46" s="264">
        <v>0.40366172279649898</v>
      </c>
      <c r="L46" s="264">
        <v>0.38777853225086661</v>
      </c>
      <c r="M46" s="264">
        <v>0.40800572826029718</v>
      </c>
      <c r="N46" s="264">
        <v>0.30396785367763002</v>
      </c>
      <c r="O46" s="264">
        <v>0.34908440513107958</v>
      </c>
      <c r="P46" s="264">
        <v>0.28674618133124757</v>
      </c>
      <c r="Q46" s="264">
        <v>0.27182661868255509</v>
      </c>
      <c r="R46" s="264">
        <v>0.25453126026845402</v>
      </c>
      <c r="S46" s="264">
        <v>0.22564876696371211</v>
      </c>
      <c r="T46" s="264">
        <v>0.16207140484326041</v>
      </c>
      <c r="U46" s="264">
        <v>0.33651498309320282</v>
      </c>
      <c r="V46" s="264">
        <v>0.54853661811457588</v>
      </c>
      <c r="W46" s="264">
        <v>0.4280746762033471</v>
      </c>
      <c r="DA46" s="72" t="s">
        <v>1166</v>
      </c>
    </row>
    <row r="47" spans="1:105" ht="12" customHeight="1" x14ac:dyDescent="0.25">
      <c r="A47" s="64" t="s">
        <v>30</v>
      </c>
      <c r="B47" s="231">
        <v>1.317536314239661E-3</v>
      </c>
      <c r="C47" s="231">
        <v>0</v>
      </c>
      <c r="D47" s="231">
        <v>0</v>
      </c>
      <c r="E47" s="231">
        <v>0</v>
      </c>
      <c r="F47" s="231">
        <v>1.8317774605264899E-3</v>
      </c>
      <c r="G47" s="231">
        <v>2.8226215725823289E-4</v>
      </c>
      <c r="H47" s="231">
        <v>0</v>
      </c>
      <c r="I47" s="231">
        <v>4.9012703483352427E-3</v>
      </c>
      <c r="J47" s="231">
        <v>0</v>
      </c>
      <c r="K47" s="231">
        <v>0</v>
      </c>
      <c r="L47" s="231">
        <v>1.4710715377671249E-3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1.6249085796792909E-2</v>
      </c>
      <c r="C49" s="231">
        <v>1.42114434974582E-2</v>
      </c>
      <c r="D49" s="231">
        <v>1.311823832429149E-2</v>
      </c>
      <c r="E49" s="231">
        <v>1.228322741535339E-2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1169</v>
      </c>
    </row>
    <row r="50" spans="1:105" ht="12" customHeight="1" x14ac:dyDescent="0.25">
      <c r="A50" s="64" t="s">
        <v>160</v>
      </c>
      <c r="B50" s="231">
        <v>3.7797957953239112E-3</v>
      </c>
      <c r="C50" s="231">
        <v>1.730489015592402E-2</v>
      </c>
      <c r="D50" s="231">
        <v>2.0967823259038939E-3</v>
      </c>
      <c r="E50" s="231">
        <v>2.0096188543671139E-3</v>
      </c>
      <c r="F50" s="231">
        <v>2.1167199686498391E-3</v>
      </c>
      <c r="G50" s="231">
        <v>2.3295426993672672E-3</v>
      </c>
      <c r="H50" s="231">
        <v>2.355956879371741E-3</v>
      </c>
      <c r="I50" s="231">
        <v>7.5962697906336928E-6</v>
      </c>
      <c r="J50" s="231">
        <v>2.6797169757603761E-3</v>
      </c>
      <c r="K50" s="231">
        <v>6.7378744901411698E-6</v>
      </c>
      <c r="L50" s="231">
        <v>2.301004075504356E-3</v>
      </c>
      <c r="M50" s="231">
        <v>2.629348197392739E-3</v>
      </c>
      <c r="N50" s="231">
        <v>1.698653605892265E-3</v>
      </c>
      <c r="O50" s="231">
        <v>3.249247271163728E-3</v>
      </c>
      <c r="P50" s="231">
        <v>2.6506075743169852E-3</v>
      </c>
      <c r="Q50" s="231">
        <v>2.3571559088903962E-3</v>
      </c>
      <c r="R50" s="231">
        <v>6.6135556876244288E-6</v>
      </c>
      <c r="S50" s="231">
        <v>3.4630556180832999E-4</v>
      </c>
      <c r="T50" s="231">
        <v>5.5300047416537276E-4</v>
      </c>
      <c r="U50" s="231">
        <v>1.0754116760023371E-3</v>
      </c>
      <c r="V50" s="231">
        <v>1.436715284945783E-3</v>
      </c>
      <c r="W50" s="231">
        <v>1.521052511574323E-3</v>
      </c>
      <c r="DA50" s="73" t="s">
        <v>1170</v>
      </c>
    </row>
    <row r="51" spans="1:105" ht="12" customHeight="1" x14ac:dyDescent="0.25">
      <c r="A51" s="64" t="s">
        <v>70</v>
      </c>
      <c r="B51" s="231">
        <v>0.14754334608283001</v>
      </c>
      <c r="C51" s="231">
        <v>0.1509076314022256</v>
      </c>
      <c r="D51" s="231">
        <v>0.13266481072321809</v>
      </c>
      <c r="E51" s="231">
        <v>0.13974901138741441</v>
      </c>
      <c r="F51" s="231">
        <v>0.20407807415490831</v>
      </c>
      <c r="G51" s="231">
        <v>0.1203948339286028</v>
      </c>
      <c r="H51" s="231">
        <v>0.22384897183788549</v>
      </c>
      <c r="I51" s="231">
        <v>0.1230934301589128</v>
      </c>
      <c r="J51" s="231">
        <v>0.1219413445509617</v>
      </c>
      <c r="K51" s="231">
        <v>4.8220496612429803E-2</v>
      </c>
      <c r="L51" s="231">
        <v>6.1926895030670831E-3</v>
      </c>
      <c r="M51" s="231">
        <v>1.180506228019108E-2</v>
      </c>
      <c r="N51" s="231">
        <v>2.5439792598060591E-3</v>
      </c>
      <c r="O51" s="231">
        <v>5.8498639050033694E-3</v>
      </c>
      <c r="P51" s="231">
        <v>4.7793023059526044E-3</v>
      </c>
      <c r="Q51" s="231">
        <v>0</v>
      </c>
      <c r="R51" s="231">
        <v>0</v>
      </c>
      <c r="S51" s="231">
        <v>0</v>
      </c>
      <c r="T51" s="231">
        <v>1.237647545276726E-4</v>
      </c>
      <c r="U51" s="231">
        <v>0</v>
      </c>
      <c r="V51" s="231">
        <v>3.4972523563279458E-4</v>
      </c>
      <c r="W51" s="231">
        <v>3.4129390616849381E-4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2.5839338618097942E-3</v>
      </c>
      <c r="H52" s="231">
        <v>2.658774557669768E-3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4.1623340838591559E-3</v>
      </c>
      <c r="Q52" s="231">
        <v>1.123536336138529E-2</v>
      </c>
      <c r="R52" s="231">
        <v>1.4035520420482339E-2</v>
      </c>
      <c r="S52" s="231">
        <v>7.1324226213869751E-3</v>
      </c>
      <c r="T52" s="231">
        <v>6.3288117208482823E-3</v>
      </c>
      <c r="U52" s="231">
        <v>6.7379454064052787E-3</v>
      </c>
      <c r="V52" s="231">
        <v>9.4253929785643332E-3</v>
      </c>
      <c r="W52" s="231">
        <v>1.1447182486374861E-2</v>
      </c>
      <c r="DA52" s="73" t="s">
        <v>1172</v>
      </c>
    </row>
    <row r="53" spans="1:105" ht="12" customHeight="1" x14ac:dyDescent="0.25">
      <c r="A53" s="64" t="s">
        <v>162</v>
      </c>
      <c r="B53" s="231">
        <v>0.2072145419011836</v>
      </c>
      <c r="C53" s="231">
        <v>0.18148573088144879</v>
      </c>
      <c r="D53" s="231">
        <v>0.16159971017891439</v>
      </c>
      <c r="E53" s="231">
        <v>0.18886481102071651</v>
      </c>
      <c r="F53" s="231">
        <v>0.2896237390916207</v>
      </c>
      <c r="G53" s="231">
        <v>0.28101057670418028</v>
      </c>
      <c r="H53" s="231">
        <v>0.24986898712754549</v>
      </c>
      <c r="I53" s="231">
        <v>0.37861727327253081</v>
      </c>
      <c r="J53" s="231">
        <v>0.36300260511603749</v>
      </c>
      <c r="K53" s="231">
        <v>0.34021347952093078</v>
      </c>
      <c r="L53" s="231">
        <v>0.36196381842149827</v>
      </c>
      <c r="M53" s="231">
        <v>0.37539677233720942</v>
      </c>
      <c r="N53" s="231">
        <v>0.28108683749579882</v>
      </c>
      <c r="O53" s="231">
        <v>0.31851221750585051</v>
      </c>
      <c r="P53" s="231">
        <v>0.25749485472322331</v>
      </c>
      <c r="Q53" s="231">
        <v>0.23931346006154319</v>
      </c>
      <c r="R53" s="231">
        <v>0.21954836392977789</v>
      </c>
      <c r="S53" s="231">
        <v>0.19996091696047971</v>
      </c>
      <c r="T53" s="231">
        <v>0.14007851003872721</v>
      </c>
      <c r="U53" s="231">
        <v>0.29301853312677212</v>
      </c>
      <c r="V53" s="231">
        <v>0.45932290821208283</v>
      </c>
      <c r="W53" s="231">
        <v>0.32046401846342321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1.6683531245836441E-4</v>
      </c>
      <c r="I55" s="231">
        <v>8.6511836210860578E-5</v>
      </c>
      <c r="J55" s="231">
        <v>9.284155302962863E-5</v>
      </c>
      <c r="K55" s="231">
        <v>1.5259117094030791E-4</v>
      </c>
      <c r="L55" s="231">
        <v>7.8447150043487905E-5</v>
      </c>
      <c r="M55" s="231">
        <v>9.0005005300921109E-5</v>
      </c>
      <c r="N55" s="231">
        <v>9.7668770765127694E-5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4.8631203123256656E-6</v>
      </c>
      <c r="U55" s="231">
        <v>1.8768115696282321E-5</v>
      </c>
      <c r="V55" s="231">
        <v>2.8003893063460161E-5</v>
      </c>
      <c r="W55" s="231">
        <v>2.8342894979343369E-5</v>
      </c>
      <c r="DA55" s="73" t="s">
        <v>1175</v>
      </c>
    </row>
    <row r="56" spans="1:105" ht="12" customHeight="1" x14ac:dyDescent="0.25">
      <c r="A56" s="64" t="s">
        <v>79</v>
      </c>
      <c r="B56" s="231">
        <v>1.068737404244486E-2</v>
      </c>
      <c r="C56" s="231">
        <v>1.1342876257370691E-2</v>
      </c>
      <c r="D56" s="231">
        <v>1.4027393274031521E-2</v>
      </c>
      <c r="E56" s="231">
        <v>1.477038704525298E-2</v>
      </c>
      <c r="F56" s="231">
        <v>1.463186229644544E-2</v>
      </c>
      <c r="G56" s="231">
        <v>1.481548712631368E-2</v>
      </c>
      <c r="H56" s="231">
        <v>1.5408961036701649E-2</v>
      </c>
      <c r="I56" s="231">
        <v>1.7467107266246031E-2</v>
      </c>
      <c r="J56" s="231">
        <v>1.9611274214047118E-2</v>
      </c>
      <c r="K56" s="231">
        <v>1.5068417617707979E-2</v>
      </c>
      <c r="L56" s="231">
        <v>1.5771501562986241E-2</v>
      </c>
      <c r="M56" s="231">
        <v>1.8084540440203089E-2</v>
      </c>
      <c r="N56" s="231">
        <v>1.8540714545367761E-2</v>
      </c>
      <c r="O56" s="231">
        <v>2.1473076449062049E-2</v>
      </c>
      <c r="P56" s="231">
        <v>1.7659082643895471E-2</v>
      </c>
      <c r="Q56" s="231">
        <v>1.8920639350736179E-2</v>
      </c>
      <c r="R56" s="231">
        <v>2.0940762362506079E-2</v>
      </c>
      <c r="S56" s="231">
        <v>1.820912182003712E-2</v>
      </c>
      <c r="T56" s="231">
        <v>1.498245473467953E-2</v>
      </c>
      <c r="U56" s="231">
        <v>3.5664324768326837E-2</v>
      </c>
      <c r="V56" s="231">
        <v>7.7973872510286757E-2</v>
      </c>
      <c r="W56" s="231">
        <v>9.4272785940826942E-2</v>
      </c>
      <c r="DA56" s="73" t="s">
        <v>1176</v>
      </c>
    </row>
    <row r="57" spans="1:105" ht="12" customHeight="1" x14ac:dyDescent="0.25">
      <c r="A57" s="60" t="s">
        <v>1038</v>
      </c>
      <c r="B57" s="264">
        <v>8.1793141014416981E-2</v>
      </c>
      <c r="C57" s="264">
        <v>8.5815147603840028E-2</v>
      </c>
      <c r="D57" s="264">
        <v>0.13021332887169421</v>
      </c>
      <c r="E57" s="264">
        <v>0.1114122146110981</v>
      </c>
      <c r="F57" s="264">
        <v>4.2582992037921742E-2</v>
      </c>
      <c r="G57" s="264">
        <v>7.4176687861863808E-2</v>
      </c>
      <c r="H57" s="264">
        <v>7.1817744059420638E-2</v>
      </c>
      <c r="I57" s="264">
        <v>0.1058264121556005</v>
      </c>
      <c r="J57" s="264">
        <v>7.9291508966285798E-2</v>
      </c>
      <c r="K57" s="264">
        <v>4.992965512391731E-2</v>
      </c>
      <c r="L57" s="264">
        <v>6.4704502737814223E-2</v>
      </c>
      <c r="M57" s="264">
        <v>5.6541900201704243E-2</v>
      </c>
      <c r="N57" s="264">
        <v>3.2294374108283452E-2</v>
      </c>
      <c r="O57" s="264">
        <v>4.2679348542299017E-2</v>
      </c>
      <c r="P57" s="264">
        <v>3.7293059946727727E-2</v>
      </c>
      <c r="Q57" s="264">
        <v>4.7623867075097213E-2</v>
      </c>
      <c r="R57" s="264">
        <v>4.4931702069473133E-2</v>
      </c>
      <c r="S57" s="264">
        <v>2.8084463905022349E-2</v>
      </c>
      <c r="T57" s="264">
        <v>2.806134789587519E-2</v>
      </c>
      <c r="U57" s="264">
        <v>4.7076596361405237E-2</v>
      </c>
      <c r="V57" s="264">
        <v>6.7895438725088644E-2</v>
      </c>
      <c r="W57" s="264">
        <v>9.5250946475334261E-2</v>
      </c>
      <c r="DA57" s="72" t="s">
        <v>1177</v>
      </c>
    </row>
    <row r="58" spans="1:105" ht="12" customHeight="1" x14ac:dyDescent="0.25">
      <c r="A58" s="132" t="s">
        <v>1040</v>
      </c>
      <c r="B58" s="318">
        <v>2.1841491905825698</v>
      </c>
      <c r="C58" s="318">
        <v>2.125553844955713</v>
      </c>
      <c r="D58" s="318">
        <v>1.890514853357224</v>
      </c>
      <c r="E58" s="318">
        <v>2.0577028797615542</v>
      </c>
      <c r="F58" s="318">
        <v>2.7840115707829951</v>
      </c>
      <c r="G58" s="318">
        <v>2.3434552864804989</v>
      </c>
      <c r="H58" s="318">
        <v>2.752966016262242</v>
      </c>
      <c r="I58" s="318">
        <v>2.927868203607519</v>
      </c>
      <c r="J58" s="318">
        <v>2.7927248649947392</v>
      </c>
      <c r="K58" s="318">
        <v>2.1748548979401048</v>
      </c>
      <c r="L58" s="318">
        <v>2.1024546506554538</v>
      </c>
      <c r="M58" s="318">
        <v>2.1898688333723761</v>
      </c>
      <c r="N58" s="318">
        <v>1.6035328386406309</v>
      </c>
      <c r="O58" s="318">
        <v>1.8551667902656579</v>
      </c>
      <c r="P58" s="318">
        <v>1.5297778526769481</v>
      </c>
      <c r="Q58" s="318">
        <v>1.473255868275072</v>
      </c>
      <c r="R58" s="318">
        <v>1.3768262632102131</v>
      </c>
      <c r="S58" s="318">
        <v>1.1986057937410299</v>
      </c>
      <c r="T58" s="318">
        <v>0.8740605219241333</v>
      </c>
      <c r="U58" s="318">
        <v>1.7651955038873199</v>
      </c>
      <c r="V58" s="318">
        <v>2.8633317773144591</v>
      </c>
      <c r="W58" s="318">
        <v>2.273922635127505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58.701491590920043</v>
      </c>
      <c r="C61" s="225">
        <v>54.098471766536022</v>
      </c>
      <c r="D61" s="225">
        <v>42.198194209330971</v>
      </c>
      <c r="E61" s="225">
        <v>52.482266227389069</v>
      </c>
      <c r="F61" s="225">
        <v>69.432272505271854</v>
      </c>
      <c r="G61" s="225">
        <v>50.275634970870897</v>
      </c>
      <c r="H61" s="225">
        <v>59.346967035368209</v>
      </c>
      <c r="I61" s="225">
        <v>61.486726175316527</v>
      </c>
      <c r="J61" s="225">
        <v>48.966399896553753</v>
      </c>
      <c r="K61" s="225">
        <v>55.874056147333427</v>
      </c>
      <c r="L61" s="225">
        <v>50.722522829705227</v>
      </c>
      <c r="M61" s="225">
        <v>41.209687349851819</v>
      </c>
      <c r="N61" s="225">
        <v>21.822842610239409</v>
      </c>
      <c r="O61" s="225">
        <v>18.09837219738041</v>
      </c>
      <c r="P61" s="225">
        <v>23.302972266943691</v>
      </c>
      <c r="Q61" s="225">
        <v>25.334066949848641</v>
      </c>
      <c r="R61" s="225">
        <v>26.89410672148566</v>
      </c>
      <c r="S61" s="225">
        <v>38.558146573547504</v>
      </c>
      <c r="T61" s="225">
        <v>37.491280631941102</v>
      </c>
      <c r="U61" s="225">
        <v>38.178905830823417</v>
      </c>
      <c r="V61" s="225">
        <v>28.676309750257399</v>
      </c>
      <c r="W61" s="225">
        <v>20.299049814471719</v>
      </c>
      <c r="DA61" s="89" t="s">
        <v>1179</v>
      </c>
    </row>
    <row r="62" spans="1:105" ht="12" customHeight="1" x14ac:dyDescent="0.25">
      <c r="A62" s="55" t="s">
        <v>92</v>
      </c>
      <c r="B62" s="261">
        <v>0.24592172776314439</v>
      </c>
      <c r="C62" s="261">
        <v>0.22700771862194921</v>
      </c>
      <c r="D62" s="261">
        <v>0.21193897326087141</v>
      </c>
      <c r="E62" s="261">
        <v>0.24618635687496579</v>
      </c>
      <c r="F62" s="261">
        <v>0.21853764406311341</v>
      </c>
      <c r="G62" s="261">
        <v>0.20816673604221289</v>
      </c>
      <c r="H62" s="261">
        <v>0.21658097116451391</v>
      </c>
      <c r="I62" s="261">
        <v>0.2692504962656046</v>
      </c>
      <c r="J62" s="261">
        <v>0.19833181690783039</v>
      </c>
      <c r="K62" s="261">
        <v>0.21863729190519299</v>
      </c>
      <c r="L62" s="261">
        <v>0.22279776734742129</v>
      </c>
      <c r="M62" s="261">
        <v>0.17048959822094739</v>
      </c>
      <c r="N62" s="261">
        <v>8.3887677841731345E-2</v>
      </c>
      <c r="O62" s="261">
        <v>7.2278258690339575E-2</v>
      </c>
      <c r="P62" s="261">
        <v>9.4951368173501666E-2</v>
      </c>
      <c r="Q62" s="261">
        <v>0.1141638154145961</v>
      </c>
      <c r="R62" s="261">
        <v>0.12124642355286371</v>
      </c>
      <c r="S62" s="261">
        <v>0.15399606988825079</v>
      </c>
      <c r="T62" s="261">
        <v>0.16540846940693429</v>
      </c>
      <c r="U62" s="261">
        <v>0.15736222939086289</v>
      </c>
      <c r="V62" s="261">
        <v>0.1122454344643608</v>
      </c>
      <c r="W62" s="261">
        <v>9.3468347844710087E-2</v>
      </c>
      <c r="DA62" s="67" t="s">
        <v>1180</v>
      </c>
    </row>
    <row r="63" spans="1:105" ht="12" customHeight="1" x14ac:dyDescent="0.25">
      <c r="A63" s="202" t="s">
        <v>93</v>
      </c>
      <c r="B63" s="226">
        <v>0.51914060748165047</v>
      </c>
      <c r="C63" s="226">
        <v>0.47921314647694169</v>
      </c>
      <c r="D63" s="226">
        <v>0.44740303481299543</v>
      </c>
      <c r="E63" s="226">
        <v>0.51969923936472096</v>
      </c>
      <c r="F63" s="226">
        <v>0.46133282458800301</v>
      </c>
      <c r="G63" s="226">
        <v>0.43943984449601192</v>
      </c>
      <c r="H63" s="226">
        <v>0.45720228937071561</v>
      </c>
      <c r="I63" s="226">
        <v>0.56838762262880482</v>
      </c>
      <c r="J63" s="226">
        <v>0.418678336595117</v>
      </c>
      <c r="K63" s="226">
        <v>0.4615431811178714</v>
      </c>
      <c r="L63" s="226">
        <v>0.47032594207249168</v>
      </c>
      <c r="M63" s="226">
        <v>0.3599034310419707</v>
      </c>
      <c r="N63" s="226">
        <v>0.17708683340467349</v>
      </c>
      <c r="O63" s="226">
        <v>0.1525793571211326</v>
      </c>
      <c r="P63" s="226">
        <v>0.20044227650466651</v>
      </c>
      <c r="Q63" s="226">
        <v>0.2409997401443055</v>
      </c>
      <c r="R63" s="226">
        <v>0.25604129882205229</v>
      </c>
      <c r="S63" s="226">
        <v>0.33179851156325818</v>
      </c>
      <c r="T63" s="226">
        <v>0.35539207253492872</v>
      </c>
      <c r="U63" s="226">
        <v>0.33219156397323651</v>
      </c>
      <c r="V63" s="226">
        <v>0.23695003920512869</v>
      </c>
      <c r="W63" s="226">
        <v>0.19731162155441331</v>
      </c>
      <c r="DA63" s="174" t="s">
        <v>1181</v>
      </c>
    </row>
    <row r="64" spans="1:105" ht="12" customHeight="1" x14ac:dyDescent="0.25">
      <c r="A64" s="202" t="s">
        <v>94</v>
      </c>
      <c r="B64" s="226">
        <v>3.090504306712536</v>
      </c>
      <c r="C64" s="226">
        <v>2.8528114959155868</v>
      </c>
      <c r="D64" s="226">
        <v>2.663442208139525</v>
      </c>
      <c r="E64" s="226">
        <v>3.0938299071676272</v>
      </c>
      <c r="F64" s="226">
        <v>2.746367863869092</v>
      </c>
      <c r="G64" s="226">
        <v>2.616036411684509</v>
      </c>
      <c r="H64" s="226">
        <v>2.7217783081801632</v>
      </c>
      <c r="I64" s="226">
        <v>3.383677505286486</v>
      </c>
      <c r="J64" s="226">
        <v>2.4924407448134112</v>
      </c>
      <c r="K64" s="226">
        <v>2.7476201407130412</v>
      </c>
      <c r="L64" s="226">
        <v>2.7999049363231419</v>
      </c>
      <c r="M64" s="226">
        <v>2.1425469084984741</v>
      </c>
      <c r="N64" s="226">
        <v>1.0542184784082289</v>
      </c>
      <c r="O64" s="226">
        <v>0.90832262686165965</v>
      </c>
      <c r="P64" s="226">
        <v>1.1932561426661901</v>
      </c>
      <c r="Q64" s="226">
        <v>1.43469943228994</v>
      </c>
      <c r="R64" s="226">
        <v>1.5203287356935371</v>
      </c>
      <c r="S64" s="226">
        <v>1.9274714919181219</v>
      </c>
      <c r="T64" s="226">
        <v>2.0671870202382161</v>
      </c>
      <c r="U64" s="226">
        <v>1.977574946589298</v>
      </c>
      <c r="V64" s="226">
        <v>1.410591092443175</v>
      </c>
      <c r="W64" s="226">
        <v>1.174618990289451</v>
      </c>
      <c r="DA64" s="174" t="s">
        <v>1182</v>
      </c>
    </row>
    <row r="65" spans="1:105" ht="12" customHeight="1" x14ac:dyDescent="0.25">
      <c r="A65" s="202" t="s">
        <v>95</v>
      </c>
      <c r="B65" s="226">
        <v>3.657515299473586</v>
      </c>
      <c r="C65" s="226">
        <v>3.3762132834315852</v>
      </c>
      <c r="D65" s="226">
        <v>3.1521006472553461</v>
      </c>
      <c r="E65" s="226">
        <v>3.661451043720247</v>
      </c>
      <c r="F65" s="226">
        <v>3.2502405702093462</v>
      </c>
      <c r="G65" s="226">
        <v>3.095997368110464</v>
      </c>
      <c r="H65" s="226">
        <v>3.2211395992305398</v>
      </c>
      <c r="I65" s="226">
        <v>4.0044766212393688</v>
      </c>
      <c r="J65" s="226">
        <v>2.949725757503797</v>
      </c>
      <c r="K65" s="226">
        <v>3.2517226007329629</v>
      </c>
      <c r="L65" s="226">
        <v>3.3136000229576901</v>
      </c>
      <c r="M65" s="226">
        <v>2.535637332927327</v>
      </c>
      <c r="N65" s="226">
        <v>1.2476346353541929</v>
      </c>
      <c r="O65" s="226">
        <v>1.0749714528430749</v>
      </c>
      <c r="P65" s="226">
        <v>1.4121813674593839</v>
      </c>
      <c r="Q65" s="226">
        <v>1.6979219580277429</v>
      </c>
      <c r="R65" s="226">
        <v>1.803894656365993</v>
      </c>
      <c r="S65" s="226">
        <v>2.3352346397756398</v>
      </c>
      <c r="T65" s="226">
        <v>2.5038533373717482</v>
      </c>
      <c r="U65" s="226">
        <v>2.3403981697407792</v>
      </c>
      <c r="V65" s="226">
        <v>1.6693904909649291</v>
      </c>
      <c r="W65" s="226">
        <v>1.3901248798471559</v>
      </c>
      <c r="DA65" s="174" t="s">
        <v>1183</v>
      </c>
    </row>
    <row r="66" spans="1:105" ht="12" customHeight="1" x14ac:dyDescent="0.25">
      <c r="A66" s="56" t="s">
        <v>96</v>
      </c>
      <c r="B66" s="262">
        <v>2.384849548115461</v>
      </c>
      <c r="C66" s="262">
        <v>2.1835519267396979</v>
      </c>
      <c r="D66" s="262">
        <v>1.6404827414386089</v>
      </c>
      <c r="E66" s="262">
        <v>2.0780018701033192</v>
      </c>
      <c r="F66" s="262">
        <v>3.0047818861748241</v>
      </c>
      <c r="G66" s="262">
        <v>2.0787751681828182</v>
      </c>
      <c r="H66" s="262">
        <v>2.4731010379066918</v>
      </c>
      <c r="I66" s="262">
        <v>2.524030183255153</v>
      </c>
      <c r="J66" s="262">
        <v>2.0379522617943171</v>
      </c>
      <c r="K66" s="262">
        <v>2.3482676402171379</v>
      </c>
      <c r="L66" s="262">
        <v>2.0798645080626619</v>
      </c>
      <c r="M66" s="262">
        <v>1.708216687548499</v>
      </c>
      <c r="N66" s="262">
        <v>0.91449212579563366</v>
      </c>
      <c r="O66" s="262">
        <v>0.75265348891051043</v>
      </c>
      <c r="P66" s="262">
        <v>0.9646103816541155</v>
      </c>
      <c r="Q66" s="262">
        <v>1.0258648103135639</v>
      </c>
      <c r="R66" s="262">
        <v>1.0845709102292631</v>
      </c>
      <c r="S66" s="262">
        <v>1.603087414287143</v>
      </c>
      <c r="T66" s="262">
        <v>1.516805018649191</v>
      </c>
      <c r="U66" s="262">
        <v>1.5566948876423701</v>
      </c>
      <c r="V66" s="262">
        <v>1.168585376328598</v>
      </c>
      <c r="W66" s="262">
        <v>0.78485594384272217</v>
      </c>
      <c r="DA66" s="68" t="s">
        <v>1184</v>
      </c>
    </row>
    <row r="67" spans="1:105" ht="12" customHeight="1" x14ac:dyDescent="0.25">
      <c r="A67" s="37" t="s">
        <v>160</v>
      </c>
      <c r="B67" s="228">
        <v>3.8474301997259021E-2</v>
      </c>
      <c r="C67" s="228">
        <v>0.17144155623631771</v>
      </c>
      <c r="D67" s="228">
        <v>1.7824265233133858E-2</v>
      </c>
      <c r="E67" s="228">
        <v>1.9095821429752281E-2</v>
      </c>
      <c r="F67" s="228">
        <v>2.0368432568283901E-2</v>
      </c>
      <c r="G67" s="228">
        <v>1.5551005455046219E-2</v>
      </c>
      <c r="H67" s="228">
        <v>2.1195265313587151E-2</v>
      </c>
      <c r="I67" s="228">
        <v>4.5705464067782049E-5</v>
      </c>
      <c r="J67" s="228">
        <v>1.36662634049542E-2</v>
      </c>
      <c r="K67" s="228">
        <v>4.2936359890208648E-5</v>
      </c>
      <c r="L67" s="228">
        <v>1.1984666375484589E-2</v>
      </c>
      <c r="M67" s="228">
        <v>1.0926793507971299E-2</v>
      </c>
      <c r="N67" s="228">
        <v>5.0975982480294417E-3</v>
      </c>
      <c r="O67" s="228">
        <v>7.0229866067371251E-3</v>
      </c>
      <c r="P67" s="228">
        <v>9.0609095554069988E-3</v>
      </c>
      <c r="Q67" s="228">
        <v>9.1029975397089197E-3</v>
      </c>
      <c r="R67" s="228">
        <v>2.9675062154129729E-5</v>
      </c>
      <c r="S67" s="228">
        <v>2.5570443688534921E-3</v>
      </c>
      <c r="T67" s="228">
        <v>5.4247176165842428E-3</v>
      </c>
      <c r="U67" s="228">
        <v>5.2270882479819852E-3</v>
      </c>
      <c r="V67" s="228">
        <v>3.360077311539339E-3</v>
      </c>
      <c r="W67" s="228">
        <v>3.3125227579695661E-3</v>
      </c>
      <c r="DA67" s="69" t="s">
        <v>1185</v>
      </c>
    </row>
    <row r="68" spans="1:105" ht="12" customHeight="1" x14ac:dyDescent="0.25">
      <c r="A68" s="37" t="s">
        <v>162</v>
      </c>
      <c r="B68" s="228">
        <v>2.2073660295257831</v>
      </c>
      <c r="C68" s="228">
        <v>1.8816612906503549</v>
      </c>
      <c r="D68" s="228">
        <v>1.437641427218721</v>
      </c>
      <c r="E68" s="228">
        <v>1.87813760817982</v>
      </c>
      <c r="F68" s="228">
        <v>2.9166214898662379</v>
      </c>
      <c r="G68" s="228">
        <v>1.963189295109754</v>
      </c>
      <c r="H68" s="228">
        <v>2.3525322666907531</v>
      </c>
      <c r="I68" s="228">
        <v>2.3840748048626139</v>
      </c>
      <c r="J68" s="228">
        <v>1.937413466107837</v>
      </c>
      <c r="K68" s="228">
        <v>2.268848696553984</v>
      </c>
      <c r="L68" s="228">
        <v>1.9729925007693141</v>
      </c>
      <c r="M68" s="228">
        <v>1.632626646424076</v>
      </c>
      <c r="N68" s="228">
        <v>0.88278104887909181</v>
      </c>
      <c r="O68" s="228">
        <v>0.72047163215079335</v>
      </c>
      <c r="P68" s="228">
        <v>0.92118451443386784</v>
      </c>
      <c r="Q68" s="228">
        <v>0.96719703160578563</v>
      </c>
      <c r="R68" s="228">
        <v>1.030952224804869</v>
      </c>
      <c r="S68" s="228">
        <v>1.545167729646274</v>
      </c>
      <c r="T68" s="228">
        <v>1.4380528876416121</v>
      </c>
      <c r="U68" s="228">
        <v>1.490499680793985</v>
      </c>
      <c r="V68" s="228">
        <v>1.1242124135090299</v>
      </c>
      <c r="W68" s="228">
        <v>0.73037458062676652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0.13900921659241991</v>
      </c>
      <c r="C71" s="228">
        <v>0.1304490798530259</v>
      </c>
      <c r="D71" s="228">
        <v>0.185017048986754</v>
      </c>
      <c r="E71" s="228">
        <v>0.1807684404937468</v>
      </c>
      <c r="F71" s="228">
        <v>6.7791963740302316E-2</v>
      </c>
      <c r="G71" s="228">
        <v>0.1000348676180173</v>
      </c>
      <c r="H71" s="228">
        <v>9.9373505902351833E-2</v>
      </c>
      <c r="I71" s="228">
        <v>0.1399096729284714</v>
      </c>
      <c r="J71" s="228">
        <v>8.6872532281526207E-2</v>
      </c>
      <c r="K71" s="228">
        <v>7.9376007303263746E-2</v>
      </c>
      <c r="L71" s="228">
        <v>9.4887340917864202E-2</v>
      </c>
      <c r="M71" s="228">
        <v>6.4663247616451647E-2</v>
      </c>
      <c r="N71" s="228">
        <v>2.6613478668512359E-2</v>
      </c>
      <c r="O71" s="228">
        <v>2.5158870152979879E-2</v>
      </c>
      <c r="P71" s="228">
        <v>3.4364957664840677E-2</v>
      </c>
      <c r="Q71" s="228">
        <v>4.9564781168069588E-2</v>
      </c>
      <c r="R71" s="228">
        <v>5.3589010362239203E-2</v>
      </c>
      <c r="S71" s="228">
        <v>5.5362640272015963E-2</v>
      </c>
      <c r="T71" s="228">
        <v>7.3327413390995425E-2</v>
      </c>
      <c r="U71" s="228">
        <v>6.0968118600403728E-2</v>
      </c>
      <c r="V71" s="228">
        <v>4.1012885508027792E-2</v>
      </c>
      <c r="W71" s="228">
        <v>5.1168840457986073E-2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33.394033893125311</v>
      </c>
      <c r="C72" s="263">
        <f t="shared" si="2"/>
        <v>30.803416357750546</v>
      </c>
      <c r="D72" s="263">
        <f t="shared" si="2"/>
        <v>23.240418173209047</v>
      </c>
      <c r="E72" s="263">
        <f t="shared" si="2"/>
        <v>29.293964712842904</v>
      </c>
      <c r="F72" s="263">
        <f t="shared" si="2"/>
        <v>41.062389247490678</v>
      </c>
      <c r="G72" s="263">
        <f t="shared" si="2"/>
        <v>28.641287903283814</v>
      </c>
      <c r="H72" s="263">
        <f t="shared" si="2"/>
        <v>34.495475301998418</v>
      </c>
      <c r="I72" s="263">
        <f t="shared" si="2"/>
        <v>34.672006072416927</v>
      </c>
      <c r="J72" s="263">
        <f t="shared" si="2"/>
        <v>27.993227994130628</v>
      </c>
      <c r="K72" s="263">
        <f t="shared" si="2"/>
        <v>32.107246564534982</v>
      </c>
      <c r="L72" s="263">
        <f t="shared" si="2"/>
        <v>28.618803225280704</v>
      </c>
      <c r="M72" s="263">
        <f t="shared" si="2"/>
        <v>23.49819660473247</v>
      </c>
      <c r="N72" s="263">
        <f t="shared" si="2"/>
        <v>12.607399497556086</v>
      </c>
      <c r="O72" s="263">
        <f t="shared" si="2"/>
        <v>10.396017785525892</v>
      </c>
      <c r="P72" s="263">
        <f t="shared" si="2"/>
        <v>13.349781414799791</v>
      </c>
      <c r="Q72" s="263">
        <f t="shared" si="2"/>
        <v>14.28818641749637</v>
      </c>
      <c r="R72" s="263">
        <f t="shared" si="2"/>
        <v>15.195889348743711</v>
      </c>
      <c r="S72" s="263">
        <f t="shared" si="2"/>
        <v>22.122266341427284</v>
      </c>
      <c r="T72" s="263">
        <f t="shared" si="2"/>
        <v>21.233175757841991</v>
      </c>
      <c r="U72" s="263">
        <f t="shared" si="2"/>
        <v>21.939983955756912</v>
      </c>
      <c r="V72" s="263">
        <f t="shared" si="2"/>
        <v>16.678265195302064</v>
      </c>
      <c r="W72" s="263">
        <f t="shared" si="2"/>
        <v>11.58744756978597</v>
      </c>
      <c r="DA72" s="70"/>
    </row>
    <row r="73" spans="1:105" ht="12" customHeight="1" x14ac:dyDescent="0.25">
      <c r="A73" s="60" t="s">
        <v>1054</v>
      </c>
      <c r="B73" s="264">
        <v>33.380383043703688</v>
      </c>
      <c r="C73" s="264">
        <v>30.790815404542219</v>
      </c>
      <c r="D73" s="264">
        <v>23.228653669775891</v>
      </c>
      <c r="E73" s="264">
        <v>29.280299174145181</v>
      </c>
      <c r="F73" s="264">
        <v>41.050258458970298</v>
      </c>
      <c r="G73" s="264">
        <v>28.629732792663251</v>
      </c>
      <c r="H73" s="264">
        <v>34.483453126276707</v>
      </c>
      <c r="I73" s="264">
        <v>34.657060268259443</v>
      </c>
      <c r="J73" s="264">
        <v>27.982218809245861</v>
      </c>
      <c r="K73" s="264">
        <v>32.095110244670543</v>
      </c>
      <c r="L73" s="264">
        <v>28.60643596191932</v>
      </c>
      <c r="M73" s="264">
        <v>23.488732911327109</v>
      </c>
      <c r="N73" s="264">
        <v>12.60274298318884</v>
      </c>
      <c r="O73" s="264">
        <v>10.39200569747327</v>
      </c>
      <c r="P73" s="264">
        <v>13.344510766935111</v>
      </c>
      <c r="Q73" s="264">
        <v>14.28184930744189</v>
      </c>
      <c r="R73" s="264">
        <v>15.18915671953774</v>
      </c>
      <c r="S73" s="264">
        <v>22.113550873173669</v>
      </c>
      <c r="T73" s="264">
        <v>21.223830691018289</v>
      </c>
      <c r="U73" s="264">
        <v>21.93124894841289</v>
      </c>
      <c r="V73" s="264">
        <v>16.67203457250157</v>
      </c>
      <c r="W73" s="264">
        <v>11.58225924277753</v>
      </c>
      <c r="DA73" s="72" t="s">
        <v>1190</v>
      </c>
    </row>
    <row r="74" spans="1:105" ht="12" customHeight="1" x14ac:dyDescent="0.25">
      <c r="A74" s="64" t="s">
        <v>30</v>
      </c>
      <c r="B74" s="231">
        <v>0.1136552116715254</v>
      </c>
      <c r="C74" s="231">
        <v>0</v>
      </c>
      <c r="D74" s="231">
        <v>0</v>
      </c>
      <c r="E74" s="231">
        <v>0</v>
      </c>
      <c r="F74" s="231">
        <v>0.14671874937283999</v>
      </c>
      <c r="G74" s="231">
        <v>1.9165484749776661E-2</v>
      </c>
      <c r="H74" s="231">
        <v>0</v>
      </c>
      <c r="I74" s="231">
        <v>0.32389149316206861</v>
      </c>
      <c r="J74" s="231">
        <v>0</v>
      </c>
      <c r="K74" s="231">
        <v>0</v>
      </c>
      <c r="L74" s="231">
        <v>0.10845208864714111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1.401701999211342</v>
      </c>
      <c r="C76" s="231">
        <v>1.1655493452419341</v>
      </c>
      <c r="D76" s="231">
        <v>0.94128657614608857</v>
      </c>
      <c r="E76" s="231">
        <v>1.0048860727910169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1193</v>
      </c>
    </row>
    <row r="77" spans="1:105" ht="12" customHeight="1" x14ac:dyDescent="0.25">
      <c r="A77" s="64" t="s">
        <v>160</v>
      </c>
      <c r="B77" s="231">
        <v>0.32605817885224342</v>
      </c>
      <c r="C77" s="231">
        <v>1.4192578955352619</v>
      </c>
      <c r="D77" s="231">
        <v>0.15045259947892481</v>
      </c>
      <c r="E77" s="231">
        <v>0.1644061393707944</v>
      </c>
      <c r="F77" s="231">
        <v>0.1695416136868283</v>
      </c>
      <c r="G77" s="231">
        <v>0.1581749941698028</v>
      </c>
      <c r="H77" s="231">
        <v>0.1642738999143869</v>
      </c>
      <c r="I77" s="231">
        <v>5.0198560579012839E-4</v>
      </c>
      <c r="J77" s="231">
        <v>0.1477135149403655</v>
      </c>
      <c r="K77" s="231">
        <v>5.3541559687132951E-4</v>
      </c>
      <c r="L77" s="231">
        <v>0.16963736403520549</v>
      </c>
      <c r="M77" s="231">
        <v>0.15126581826530899</v>
      </c>
      <c r="N77" s="231">
        <v>7.0360448146566612E-2</v>
      </c>
      <c r="O77" s="231">
        <v>9.663501901729879E-2</v>
      </c>
      <c r="P77" s="231">
        <v>0.1232346416357122</v>
      </c>
      <c r="Q77" s="231">
        <v>0.1237111271641621</v>
      </c>
      <c r="R77" s="231">
        <v>3.9427497657240298E-4</v>
      </c>
      <c r="S77" s="231">
        <v>3.4091415860657392E-2</v>
      </c>
      <c r="T77" s="231">
        <v>7.24855021847087E-2</v>
      </c>
      <c r="U77" s="231">
        <v>6.9848183746775802E-2</v>
      </c>
      <c r="V77" s="231">
        <v>4.3503517905570638E-2</v>
      </c>
      <c r="W77" s="231">
        <v>4.1013451228882322E-2</v>
      </c>
      <c r="DA77" s="73" t="s">
        <v>1194</v>
      </c>
    </row>
    <row r="78" spans="1:105" ht="12" customHeight="1" x14ac:dyDescent="0.25">
      <c r="A78" s="64" t="s">
        <v>70</v>
      </c>
      <c r="B78" s="231">
        <v>12.727596232857129</v>
      </c>
      <c r="C78" s="231">
        <v>12.37666610040945</v>
      </c>
      <c r="D78" s="231">
        <v>9.5192359197721288</v>
      </c>
      <c r="E78" s="231">
        <v>11.432812442599049</v>
      </c>
      <c r="F78" s="231">
        <v>16.345915625482078</v>
      </c>
      <c r="G78" s="231">
        <v>8.1747598616258674</v>
      </c>
      <c r="H78" s="231">
        <v>15.60832624637904</v>
      </c>
      <c r="I78" s="231">
        <v>8.1344043603211738</v>
      </c>
      <c r="J78" s="231">
        <v>6.7217488947935209</v>
      </c>
      <c r="K78" s="231">
        <v>3.831773063293598</v>
      </c>
      <c r="L78" s="231">
        <v>0.45654483395842088</v>
      </c>
      <c r="M78" s="231">
        <v>0.67914261308439106</v>
      </c>
      <c r="N78" s="231">
        <v>0.1053749394076744</v>
      </c>
      <c r="O78" s="231">
        <v>0.17397928274819971</v>
      </c>
      <c r="P78" s="231">
        <v>0.222204000565633</v>
      </c>
      <c r="Q78" s="231">
        <v>0</v>
      </c>
      <c r="R78" s="231">
        <v>0</v>
      </c>
      <c r="S78" s="231">
        <v>0</v>
      </c>
      <c r="T78" s="231">
        <v>1.6222681179876821E-2</v>
      </c>
      <c r="U78" s="231">
        <v>0</v>
      </c>
      <c r="V78" s="231">
        <v>1.0589626357984581E-2</v>
      </c>
      <c r="W78" s="231">
        <v>9.2026020593256111E-3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0.1754480497987575</v>
      </c>
      <c r="H79" s="231">
        <v>0.18538848032653019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0.193519310124461</v>
      </c>
      <c r="Q79" s="231">
        <v>0.58966802335540081</v>
      </c>
      <c r="R79" s="231">
        <v>0.83674421844248492</v>
      </c>
      <c r="S79" s="231">
        <v>0.70389265900126241</v>
      </c>
      <c r="T79" s="231">
        <v>0.8295600406320297</v>
      </c>
      <c r="U79" s="231">
        <v>0.43763077835628528</v>
      </c>
      <c r="V79" s="231">
        <v>0.28539945005560829</v>
      </c>
      <c r="W79" s="231">
        <v>0.30866025797302687</v>
      </c>
      <c r="DA79" s="73" t="s">
        <v>1196</v>
      </c>
    </row>
    <row r="80" spans="1:105" ht="12" customHeight="1" x14ac:dyDescent="0.25">
      <c r="A80" s="64" t="s">
        <v>162</v>
      </c>
      <c r="B80" s="231">
        <v>17.87503871177038</v>
      </c>
      <c r="C80" s="231">
        <v>14.88452421018737</v>
      </c>
      <c r="D80" s="231">
        <v>11.595431805720461</v>
      </c>
      <c r="E80" s="231">
        <v>15.450956968996669</v>
      </c>
      <c r="F80" s="231">
        <v>23.197813983361769</v>
      </c>
      <c r="G80" s="231">
        <v>19.080502943307071</v>
      </c>
      <c r="H80" s="231">
        <v>17.422624897126958</v>
      </c>
      <c r="I80" s="231">
        <v>25.020230524285111</v>
      </c>
      <c r="J80" s="231">
        <v>20.009721630764581</v>
      </c>
      <c r="K80" s="231">
        <v>27.034579446070168</v>
      </c>
      <c r="L80" s="231">
        <v>26.685127891258482</v>
      </c>
      <c r="M80" s="231">
        <v>21.59649300083251</v>
      </c>
      <c r="N80" s="231">
        <v>11.642983469791609</v>
      </c>
      <c r="O80" s="231">
        <v>9.4727891192153368</v>
      </c>
      <c r="P80" s="231">
        <v>11.971702809697531</v>
      </c>
      <c r="Q80" s="231">
        <v>12.55994046813211</v>
      </c>
      <c r="R80" s="231">
        <v>13.088636451175869</v>
      </c>
      <c r="S80" s="231">
        <v>19.613475773092091</v>
      </c>
      <c r="T80" s="231">
        <v>18.36103515239752</v>
      </c>
      <c r="U80" s="231">
        <v>19.03160696481504</v>
      </c>
      <c r="V80" s="231">
        <v>13.90822703093688</v>
      </c>
      <c r="W80" s="231">
        <v>8.640947825172459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1.1632932529851441E-2</v>
      </c>
      <c r="I82" s="231">
        <v>5.7169765826211392E-3</v>
      </c>
      <c r="J82" s="231">
        <v>5.1176867760959789E-3</v>
      </c>
      <c r="K82" s="231">
        <v>1.212544000127083E-2</v>
      </c>
      <c r="L82" s="231">
        <v>5.7833742630528191E-3</v>
      </c>
      <c r="M82" s="231">
        <v>5.177967980169995E-3</v>
      </c>
      <c r="N82" s="231">
        <v>4.0455678880738878E-3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6.3744198150211329E-4</v>
      </c>
      <c r="U82" s="231">
        <v>1.218992524432872E-3</v>
      </c>
      <c r="V82" s="231">
        <v>8.4795357582480052E-4</v>
      </c>
      <c r="W82" s="231">
        <v>7.642339314883229E-4</v>
      </c>
      <c r="DA82" s="73" t="s">
        <v>1199</v>
      </c>
    </row>
    <row r="83" spans="1:105" ht="12" customHeight="1" x14ac:dyDescent="0.25">
      <c r="A83" s="64" t="s">
        <v>79</v>
      </c>
      <c r="B83" s="231">
        <v>0.93633270934107549</v>
      </c>
      <c r="C83" s="231">
        <v>0.94481785316821154</v>
      </c>
      <c r="D83" s="231">
        <v>1.022246768658289</v>
      </c>
      <c r="E83" s="231">
        <v>1.2272375503876569</v>
      </c>
      <c r="F83" s="231">
        <v>1.190268487066773</v>
      </c>
      <c r="G83" s="231">
        <v>1.0216814590119729</v>
      </c>
      <c r="H83" s="231">
        <v>1.0912066699999481</v>
      </c>
      <c r="I83" s="231">
        <v>1.172314928302673</v>
      </c>
      <c r="J83" s="231">
        <v>1.097917081971296</v>
      </c>
      <c r="K83" s="231">
        <v>1.2160968797086209</v>
      </c>
      <c r="L83" s="231">
        <v>1.180890409757019</v>
      </c>
      <c r="M83" s="231">
        <v>1.0566535111647291</v>
      </c>
      <c r="N83" s="231">
        <v>0.77997855795491589</v>
      </c>
      <c r="O83" s="231">
        <v>0.64860227649243851</v>
      </c>
      <c r="P83" s="231">
        <v>0.83385000491177541</v>
      </c>
      <c r="Q83" s="231">
        <v>1.0085296887902211</v>
      </c>
      <c r="R83" s="231">
        <v>1.2633817749428129</v>
      </c>
      <c r="S83" s="231">
        <v>1.7620910252196611</v>
      </c>
      <c r="T83" s="231">
        <v>1.943889872642649</v>
      </c>
      <c r="U83" s="231">
        <v>2.3909440289703561</v>
      </c>
      <c r="V83" s="231">
        <v>2.4234669936697069</v>
      </c>
      <c r="W83" s="231">
        <v>2.5816708724123458</v>
      </c>
      <c r="DA83" s="73" t="s">
        <v>1200</v>
      </c>
    </row>
    <row r="84" spans="1:105" ht="12" customHeight="1" x14ac:dyDescent="0.25">
      <c r="A84" s="60" t="s">
        <v>1066</v>
      </c>
      <c r="B84" s="264">
        <v>1.365084942162283E-2</v>
      </c>
      <c r="C84" s="264">
        <v>1.2600953208327159E-2</v>
      </c>
      <c r="D84" s="264">
        <v>1.176450343315736E-2</v>
      </c>
      <c r="E84" s="264">
        <v>1.3665538697722629E-2</v>
      </c>
      <c r="F84" s="264">
        <v>1.213078852038244E-2</v>
      </c>
      <c r="G84" s="264">
        <v>1.1555110620562361E-2</v>
      </c>
      <c r="H84" s="264">
        <v>1.2022175721712301E-2</v>
      </c>
      <c r="I84" s="264">
        <v>1.4945804157487809E-2</v>
      </c>
      <c r="J84" s="264">
        <v>1.100918488476646E-2</v>
      </c>
      <c r="K84" s="264">
        <v>1.2136319864439721E-2</v>
      </c>
      <c r="L84" s="264">
        <v>1.2367263361384081E-2</v>
      </c>
      <c r="M84" s="264">
        <v>9.4636934053613109E-3</v>
      </c>
      <c r="N84" s="264">
        <v>4.6565143672461611E-3</v>
      </c>
      <c r="O84" s="264">
        <v>4.0120880526230401E-3</v>
      </c>
      <c r="P84" s="264">
        <v>5.2706478646812544E-3</v>
      </c>
      <c r="Q84" s="264">
        <v>6.3371100544786958E-3</v>
      </c>
      <c r="R84" s="264">
        <v>6.7326292059711624E-3</v>
      </c>
      <c r="S84" s="264">
        <v>8.715468253616512E-3</v>
      </c>
      <c r="T84" s="264">
        <v>9.3450668237010266E-3</v>
      </c>
      <c r="U84" s="264">
        <v>8.7350073440215763E-3</v>
      </c>
      <c r="V84" s="264">
        <v>6.2306228004927701E-3</v>
      </c>
      <c r="W84" s="264">
        <v>5.1883270084410226E-3</v>
      </c>
      <c r="DA84" s="72" t="s">
        <v>1201</v>
      </c>
    </row>
    <row r="85" spans="1:105" ht="12" customHeight="1" x14ac:dyDescent="0.25">
      <c r="A85" s="57" t="s">
        <v>1012</v>
      </c>
      <c r="B85" s="263">
        <v>11.53778995293955</v>
      </c>
      <c r="C85" s="263">
        <v>10.62664131166156</v>
      </c>
      <c r="D85" s="263">
        <v>7.984370161829605</v>
      </c>
      <c r="E85" s="263">
        <v>10.07182508806282</v>
      </c>
      <c r="F85" s="263">
        <v>14.2100201424782</v>
      </c>
      <c r="G85" s="263">
        <v>9.8576200644020524</v>
      </c>
      <c r="H85" s="263">
        <v>11.909663268776811</v>
      </c>
      <c r="I85" s="263">
        <v>11.94390965488931</v>
      </c>
      <c r="J85" s="263">
        <v>9.6299220881686569</v>
      </c>
      <c r="K85" s="263">
        <v>11.044807186424009</v>
      </c>
      <c r="L85" s="263">
        <v>9.8220840551576849</v>
      </c>
      <c r="M85" s="263">
        <v>8.0584847589461095</v>
      </c>
      <c r="N85" s="263">
        <v>4.3036739651988123</v>
      </c>
      <c r="O85" s="263">
        <v>3.5471595318232589</v>
      </c>
      <c r="P85" s="263">
        <v>4.5469799371105948</v>
      </c>
      <c r="Q85" s="263">
        <v>4.8373030804920871</v>
      </c>
      <c r="R85" s="263">
        <v>5.1162863991602254</v>
      </c>
      <c r="S85" s="263">
        <v>7.5401196069223388</v>
      </c>
      <c r="T85" s="263">
        <v>7.154885183707024</v>
      </c>
      <c r="U85" s="263">
        <v>7.363904022790595</v>
      </c>
      <c r="V85" s="263">
        <v>5.5360640253131033</v>
      </c>
      <c r="W85" s="263">
        <v>3.7359881564856732</v>
      </c>
      <c r="DA85" s="70" t="s">
        <v>1202</v>
      </c>
    </row>
    <row r="86" spans="1:105" ht="12" customHeight="1" x14ac:dyDescent="0.25">
      <c r="A86" s="60" t="s">
        <v>1014</v>
      </c>
      <c r="B86" s="264">
        <v>11.49818489502189</v>
      </c>
      <c r="C86" s="264">
        <v>10.590270831673349</v>
      </c>
      <c r="D86" s="264">
        <v>7.9314780824805062</v>
      </c>
      <c r="E86" s="264">
        <v>10.01910931193183</v>
      </c>
      <c r="F86" s="264">
        <v>14.19097050743872</v>
      </c>
      <c r="G86" s="264">
        <v>9.8230322416638014</v>
      </c>
      <c r="H86" s="264">
        <v>11.883532717422289</v>
      </c>
      <c r="I86" s="264">
        <v>11.892074839300349</v>
      </c>
      <c r="J86" s="264">
        <v>9.5980773025630182</v>
      </c>
      <c r="K86" s="264">
        <v>11.011233371825771</v>
      </c>
      <c r="L86" s="264">
        <v>9.776498559273362</v>
      </c>
      <c r="M86" s="264">
        <v>8.0279843249896139</v>
      </c>
      <c r="N86" s="264">
        <v>4.2909770749897724</v>
      </c>
      <c r="O86" s="264">
        <v>3.535201700922125</v>
      </c>
      <c r="P86" s="264">
        <v>4.5306129427342823</v>
      </c>
      <c r="Q86" s="264">
        <v>4.8129650445312082</v>
      </c>
      <c r="R86" s="264">
        <v>5.0899280448196604</v>
      </c>
      <c r="S86" s="264">
        <v>7.5133451262602877</v>
      </c>
      <c r="T86" s="264">
        <v>7.1188915989295189</v>
      </c>
      <c r="U86" s="264">
        <v>7.3341227175867996</v>
      </c>
      <c r="V86" s="264">
        <v>5.5160918627594979</v>
      </c>
      <c r="W86" s="264">
        <v>3.7102388186218218</v>
      </c>
      <c r="DA86" s="72" t="s">
        <v>1203</v>
      </c>
    </row>
    <row r="87" spans="1:105" ht="12" customHeight="1" x14ac:dyDescent="0.25">
      <c r="A87" s="59" t="s">
        <v>30</v>
      </c>
      <c r="B87" s="232">
        <v>4.0439368993382963E-2</v>
      </c>
      <c r="C87" s="232">
        <v>0</v>
      </c>
      <c r="D87" s="232">
        <v>0</v>
      </c>
      <c r="E87" s="232">
        <v>0</v>
      </c>
      <c r="F87" s="232">
        <v>5.2421285434147667E-2</v>
      </c>
      <c r="G87" s="232">
        <v>6.8951637567989102E-3</v>
      </c>
      <c r="H87" s="232">
        <v>0</v>
      </c>
      <c r="I87" s="232">
        <v>0.1156331946123504</v>
      </c>
      <c r="J87" s="232">
        <v>0</v>
      </c>
      <c r="K87" s="232">
        <v>0</v>
      </c>
      <c r="L87" s="232">
        <v>3.89576784037989E-2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0.49381384405658441</v>
      </c>
      <c r="C88" s="297">
        <v>0.4113564572848033</v>
      </c>
      <c r="D88" s="297">
        <v>0.33407006149970447</v>
      </c>
      <c r="E88" s="297">
        <v>0.35668101584103362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</v>
      </c>
      <c r="U88" s="297">
        <v>0</v>
      </c>
      <c r="V88" s="297">
        <v>0</v>
      </c>
      <c r="W88" s="297">
        <v>0</v>
      </c>
      <c r="DA88" s="122" t="s">
        <v>1205</v>
      </c>
    </row>
    <row r="89" spans="1:105" ht="12" customHeight="1" x14ac:dyDescent="0.25">
      <c r="A89" s="59" t="s">
        <v>160</v>
      </c>
      <c r="B89" s="297">
        <v>0.1127252751102477</v>
      </c>
      <c r="C89" s="297">
        <v>0.49154989784232889</v>
      </c>
      <c r="D89" s="297">
        <v>5.2400330300827011E-2</v>
      </c>
      <c r="E89" s="297">
        <v>5.7266393856445552E-2</v>
      </c>
      <c r="F89" s="297">
        <v>5.8858549108822822E-2</v>
      </c>
      <c r="G89" s="297">
        <v>5.529346344522592E-2</v>
      </c>
      <c r="H89" s="297">
        <v>5.731394677784616E-2</v>
      </c>
      <c r="I89" s="297">
        <v>1.7413474599025421E-4</v>
      </c>
      <c r="J89" s="297">
        <v>5.1516830133317391E-2</v>
      </c>
      <c r="K89" s="297">
        <v>1.8675840581427371E-4</v>
      </c>
      <c r="L89" s="297">
        <v>5.9209017334424047E-2</v>
      </c>
      <c r="M89" s="297">
        <v>5.3001082430908703E-2</v>
      </c>
      <c r="N89" s="297">
        <v>2.500948917500052E-2</v>
      </c>
      <c r="O89" s="297">
        <v>3.4326269790222443E-2</v>
      </c>
      <c r="P89" s="297">
        <v>4.4378070190206197E-2</v>
      </c>
      <c r="Q89" s="297">
        <v>4.596637524959736E-2</v>
      </c>
      <c r="R89" s="297">
        <v>1.500989622755925E-4</v>
      </c>
      <c r="S89" s="297">
        <v>1.271703958712673E-2</v>
      </c>
      <c r="T89" s="297">
        <v>2.7382895561954921E-2</v>
      </c>
      <c r="U89" s="297">
        <v>2.6256949178172971E-2</v>
      </c>
      <c r="V89" s="297">
        <v>1.6826645065687078E-2</v>
      </c>
      <c r="W89" s="297">
        <v>1.7142053979945549E-2</v>
      </c>
      <c r="DA89" s="122" t="s">
        <v>1206</v>
      </c>
    </row>
    <row r="90" spans="1:105" ht="12" customHeight="1" x14ac:dyDescent="0.25">
      <c r="A90" s="59" t="s">
        <v>70</v>
      </c>
      <c r="B90" s="297">
        <v>4.5387389541008432</v>
      </c>
      <c r="C90" s="297">
        <v>4.4215300004941556</v>
      </c>
      <c r="D90" s="297">
        <v>3.4197867812443068</v>
      </c>
      <c r="E90" s="297">
        <v>4.1076884201527877</v>
      </c>
      <c r="F90" s="297">
        <v>5.853358214928603</v>
      </c>
      <c r="G90" s="297">
        <v>2.947634159865085</v>
      </c>
      <c r="H90" s="297">
        <v>5.6170810813325529</v>
      </c>
      <c r="I90" s="297">
        <v>2.910600101647026</v>
      </c>
      <c r="J90" s="297">
        <v>2.418097426286137</v>
      </c>
      <c r="K90" s="297">
        <v>1.3786420798623999</v>
      </c>
      <c r="L90" s="297">
        <v>0.16436614938503399</v>
      </c>
      <c r="M90" s="297">
        <v>0.2454525394774735</v>
      </c>
      <c r="N90" s="297">
        <v>3.8634577960923747E-2</v>
      </c>
      <c r="O90" s="297">
        <v>6.3745894754893478E-2</v>
      </c>
      <c r="P90" s="297">
        <v>8.2537268117675575E-2</v>
      </c>
      <c r="Q90" s="297">
        <v>0</v>
      </c>
      <c r="R90" s="297">
        <v>0</v>
      </c>
      <c r="S90" s="297">
        <v>0</v>
      </c>
      <c r="T90" s="297">
        <v>6.3214027547464184E-3</v>
      </c>
      <c r="U90" s="297">
        <v>0</v>
      </c>
      <c r="V90" s="297">
        <v>4.2248997033545593E-3</v>
      </c>
      <c r="W90" s="297">
        <v>3.9674347692656578E-3</v>
      </c>
      <c r="DA90" s="122" t="s">
        <v>1207</v>
      </c>
    </row>
    <row r="91" spans="1:105" ht="12" customHeight="1" x14ac:dyDescent="0.25">
      <c r="A91" s="59" t="s">
        <v>162</v>
      </c>
      <c r="B91" s="297">
        <v>6.3124674527608322</v>
      </c>
      <c r="C91" s="297">
        <v>5.2658344760520661</v>
      </c>
      <c r="D91" s="297">
        <v>4.1252209094356669</v>
      </c>
      <c r="E91" s="297">
        <v>5.4974734820815616</v>
      </c>
      <c r="F91" s="297">
        <v>8.226332457967148</v>
      </c>
      <c r="G91" s="297">
        <v>6.8132094545966924</v>
      </c>
      <c r="H91" s="297">
        <v>6.2091376893118957</v>
      </c>
      <c r="I91" s="297">
        <v>8.8656674082949802</v>
      </c>
      <c r="J91" s="297">
        <v>7.1284630461435627</v>
      </c>
      <c r="K91" s="297">
        <v>9.6324045335575548</v>
      </c>
      <c r="L91" s="297">
        <v>9.5139657141501051</v>
      </c>
      <c r="M91" s="297">
        <v>7.729530703081231</v>
      </c>
      <c r="N91" s="297">
        <v>4.2273330078538471</v>
      </c>
      <c r="O91" s="297">
        <v>3.4371295363770091</v>
      </c>
      <c r="P91" s="297">
        <v>4.4036976044264007</v>
      </c>
      <c r="Q91" s="297">
        <v>4.7669986692816106</v>
      </c>
      <c r="R91" s="297">
        <v>5.0897779458573851</v>
      </c>
      <c r="S91" s="297">
        <v>7.5006280866731609</v>
      </c>
      <c r="T91" s="297">
        <v>7.0851873006128177</v>
      </c>
      <c r="U91" s="297">
        <v>7.307865768408627</v>
      </c>
      <c r="V91" s="297">
        <v>5.4950403179904566</v>
      </c>
      <c r="W91" s="297">
        <v>3.6891293298726109</v>
      </c>
      <c r="DA91" s="122" t="s">
        <v>1208</v>
      </c>
    </row>
    <row r="92" spans="1:105" ht="12" customHeight="1" x14ac:dyDescent="0.25">
      <c r="A92" s="60" t="s">
        <v>1021</v>
      </c>
      <c r="B92" s="264">
        <v>3.9605057917661189E-2</v>
      </c>
      <c r="C92" s="264">
        <v>3.6370479988205452E-2</v>
      </c>
      <c r="D92" s="264">
        <v>5.2892079349098987E-2</v>
      </c>
      <c r="E92" s="264">
        <v>5.2715776130994867E-2</v>
      </c>
      <c r="F92" s="264">
        <v>1.9049635039478711E-2</v>
      </c>
      <c r="G92" s="264">
        <v>3.458782273825102E-2</v>
      </c>
      <c r="H92" s="264">
        <v>2.613055135451392E-2</v>
      </c>
      <c r="I92" s="264">
        <v>5.1834815588957257E-2</v>
      </c>
      <c r="J92" s="264">
        <v>3.1844785605639581E-2</v>
      </c>
      <c r="K92" s="264">
        <v>3.3573814598236502E-2</v>
      </c>
      <c r="L92" s="264">
        <v>4.5585495884322862E-2</v>
      </c>
      <c r="M92" s="264">
        <v>3.0500433956495571E-2</v>
      </c>
      <c r="N92" s="264">
        <v>1.269689020904077E-2</v>
      </c>
      <c r="O92" s="264">
        <v>1.195783090113405E-2</v>
      </c>
      <c r="P92" s="264">
        <v>1.636699437631264E-2</v>
      </c>
      <c r="Q92" s="264">
        <v>2.4338035960879269E-2</v>
      </c>
      <c r="R92" s="264">
        <v>2.6358354340565111E-2</v>
      </c>
      <c r="S92" s="264">
        <v>2.6774480662051469E-2</v>
      </c>
      <c r="T92" s="264">
        <v>3.5993584777505083E-2</v>
      </c>
      <c r="U92" s="264">
        <v>2.9781305203795731E-2</v>
      </c>
      <c r="V92" s="264">
        <v>1.9972162553605399E-2</v>
      </c>
      <c r="W92" s="264">
        <v>2.5749337863850259E-2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2.9123250166746604</v>
      </c>
      <c r="C93" s="263">
        <f t="shared" si="3"/>
        <v>2.6639942652147788</v>
      </c>
      <c r="D93" s="263">
        <f t="shared" si="3"/>
        <v>2.0312035089895728</v>
      </c>
      <c r="E93" s="263">
        <f t="shared" si="3"/>
        <v>2.5568643765055263</v>
      </c>
      <c r="F93" s="263">
        <f t="shared" si="3"/>
        <v>3.6260242574094441</v>
      </c>
      <c r="G93" s="263">
        <f t="shared" si="3"/>
        <v>2.5261932942818106</v>
      </c>
      <c r="H93" s="263">
        <f t="shared" si="3"/>
        <v>3.0070817322865513</v>
      </c>
      <c r="I93" s="263">
        <f t="shared" si="3"/>
        <v>3.070564559501999</v>
      </c>
      <c r="J93" s="263">
        <f t="shared" si="3"/>
        <v>2.4723715583815737</v>
      </c>
      <c r="K93" s="263">
        <f t="shared" si="3"/>
        <v>2.8412447178685776</v>
      </c>
      <c r="L93" s="263">
        <f t="shared" si="3"/>
        <v>2.5259443399424888</v>
      </c>
      <c r="M93" s="263">
        <f t="shared" si="3"/>
        <v>2.0710831753893477</v>
      </c>
      <c r="N93" s="263">
        <f t="shared" si="3"/>
        <v>1.1071794899648826</v>
      </c>
      <c r="O93" s="263">
        <f t="shared" si="3"/>
        <v>0.91241146485948499</v>
      </c>
      <c r="P93" s="263">
        <f t="shared" si="3"/>
        <v>1.1703368406376693</v>
      </c>
      <c r="Q93" s="263">
        <f t="shared" si="3"/>
        <v>1.2495418871431507</v>
      </c>
      <c r="R93" s="263">
        <f t="shared" si="3"/>
        <v>1.3228447210075556</v>
      </c>
      <c r="S93" s="263">
        <f t="shared" si="3"/>
        <v>1.9434193481612856</v>
      </c>
      <c r="T93" s="263">
        <f t="shared" si="3"/>
        <v>1.8493116876104685</v>
      </c>
      <c r="U93" s="263">
        <f t="shared" si="3"/>
        <v>1.8968808357053411</v>
      </c>
      <c r="V93" s="263">
        <f t="shared" si="3"/>
        <v>1.4263164423642811</v>
      </c>
      <c r="W93" s="263">
        <f t="shared" si="3"/>
        <v>0.97058745480784059</v>
      </c>
      <c r="DA93" s="70"/>
    </row>
    <row r="94" spans="1:105" ht="12" customHeight="1" x14ac:dyDescent="0.25">
      <c r="A94" s="60" t="s">
        <v>1024</v>
      </c>
      <c r="B94" s="264">
        <v>2.1674872020728571</v>
      </c>
      <c r="C94" s="264">
        <v>1.9639887344413669</v>
      </c>
      <c r="D94" s="264">
        <v>1.4045032719651009</v>
      </c>
      <c r="E94" s="264">
        <v>1.8319941194481111</v>
      </c>
      <c r="F94" s="264">
        <v>2.8387887253700188</v>
      </c>
      <c r="G94" s="264">
        <v>1.912174403912648</v>
      </c>
      <c r="H94" s="264">
        <v>2.2934015500508691</v>
      </c>
      <c r="I94" s="264">
        <v>2.305362520446169</v>
      </c>
      <c r="J94" s="264">
        <v>1.885731937967126</v>
      </c>
      <c r="K94" s="264">
        <v>2.193941729639465</v>
      </c>
      <c r="L94" s="264">
        <v>1.9188362989310259</v>
      </c>
      <c r="M94" s="264">
        <v>1.588819648558957</v>
      </c>
      <c r="N94" s="264">
        <v>0.85838898388269802</v>
      </c>
      <c r="O94" s="264">
        <v>0.70319770228267808</v>
      </c>
      <c r="P94" s="264">
        <v>0.89914211965474522</v>
      </c>
      <c r="Q94" s="264">
        <v>0.94355888830837786</v>
      </c>
      <c r="R94" s="264">
        <v>0.99692390378590434</v>
      </c>
      <c r="S94" s="264">
        <v>1.4964991584167939</v>
      </c>
      <c r="T94" s="264">
        <v>1.3954838191063821</v>
      </c>
      <c r="U94" s="264">
        <v>1.4460944383073691</v>
      </c>
      <c r="V94" s="264">
        <v>1.0901956654268861</v>
      </c>
      <c r="W94" s="264">
        <v>0.7092079882266612</v>
      </c>
      <c r="DA94" s="72" t="s">
        <v>1210</v>
      </c>
    </row>
    <row r="95" spans="1:105" ht="12" customHeight="1" x14ac:dyDescent="0.25">
      <c r="A95" s="60" t="s">
        <v>1026</v>
      </c>
      <c r="B95" s="264">
        <v>0.57234354877726745</v>
      </c>
      <c r="C95" s="264">
        <v>0.52794255042874749</v>
      </c>
      <c r="D95" s="264">
        <v>0.3982809321651965</v>
      </c>
      <c r="E95" s="264">
        <v>0.50204308071148285</v>
      </c>
      <c r="F95" s="264">
        <v>0.7038520371042527</v>
      </c>
      <c r="G95" s="264">
        <v>0.49088840129977379</v>
      </c>
      <c r="H95" s="264">
        <v>0.59125690410884901</v>
      </c>
      <c r="I95" s="264">
        <v>0.59423359037411416</v>
      </c>
      <c r="J95" s="264">
        <v>0.47978605862543122</v>
      </c>
      <c r="K95" s="264">
        <v>0.550306126558882</v>
      </c>
      <c r="L95" s="264">
        <v>0.49048895139634469</v>
      </c>
      <c r="M95" s="264">
        <v>0.4027402781193109</v>
      </c>
      <c r="N95" s="264">
        <v>0.2160879530316433</v>
      </c>
      <c r="O95" s="264">
        <v>0.1781824196570245</v>
      </c>
      <c r="P95" s="264">
        <v>0.22880638125225869</v>
      </c>
      <c r="Q95" s="264">
        <v>0.244878086180778</v>
      </c>
      <c r="R95" s="264">
        <v>0.26043487423174089</v>
      </c>
      <c r="S95" s="264">
        <v>0.37916126265681588</v>
      </c>
      <c r="T95" s="264">
        <v>0.36390602709505321</v>
      </c>
      <c r="U95" s="264">
        <v>0.37603549473408399</v>
      </c>
      <c r="V95" s="264">
        <v>0.28586045343067767</v>
      </c>
      <c r="W95" s="264">
        <v>0.19859063178485559</v>
      </c>
      <c r="DA95" s="72" t="s">
        <v>1211</v>
      </c>
    </row>
    <row r="96" spans="1:105" ht="12" customHeight="1" x14ac:dyDescent="0.25">
      <c r="A96" s="64" t="s">
        <v>30</v>
      </c>
      <c r="B96" s="231">
        <v>1.948744180075617E-3</v>
      </c>
      <c r="C96" s="231">
        <v>0</v>
      </c>
      <c r="D96" s="231">
        <v>0</v>
      </c>
      <c r="E96" s="231">
        <v>0</v>
      </c>
      <c r="F96" s="231">
        <v>2.5156550653798772E-3</v>
      </c>
      <c r="G96" s="231">
        <v>3.2861341169638928E-4</v>
      </c>
      <c r="H96" s="231">
        <v>0</v>
      </c>
      <c r="I96" s="231">
        <v>5.5534775131980641E-3</v>
      </c>
      <c r="J96" s="231">
        <v>0</v>
      </c>
      <c r="K96" s="231">
        <v>0</v>
      </c>
      <c r="L96" s="231">
        <v>1.859530886968647E-3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2.4033729496346631E-2</v>
      </c>
      <c r="C98" s="231">
        <v>1.9984631322456259E-2</v>
      </c>
      <c r="D98" s="231">
        <v>1.6139398361681611E-2</v>
      </c>
      <c r="E98" s="231">
        <v>1.722988200180485E-2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DA98" s="73" t="s">
        <v>1214</v>
      </c>
    </row>
    <row r="99" spans="1:105" ht="12" customHeight="1" x14ac:dyDescent="0.25">
      <c r="A99" s="64" t="s">
        <v>160</v>
      </c>
      <c r="B99" s="231">
        <v>5.5906277332951806E-3</v>
      </c>
      <c r="C99" s="231">
        <v>2.4334744736071189E-2</v>
      </c>
      <c r="D99" s="231">
        <v>2.5796760509246191E-3</v>
      </c>
      <c r="E99" s="231">
        <v>2.8189249094311779E-3</v>
      </c>
      <c r="F99" s="231">
        <v>2.9069782906894202E-3</v>
      </c>
      <c r="G99" s="231">
        <v>2.7120850402597338E-3</v>
      </c>
      <c r="H99" s="231">
        <v>2.8166575178416461E-3</v>
      </c>
      <c r="I99" s="231">
        <v>8.6070978477648543E-6</v>
      </c>
      <c r="J99" s="231">
        <v>2.532711420136907E-3</v>
      </c>
      <c r="K99" s="231">
        <v>9.1802919811562027E-6</v>
      </c>
      <c r="L99" s="231">
        <v>2.908620036205495E-3</v>
      </c>
      <c r="M99" s="231">
        <v>2.5936195855306211E-3</v>
      </c>
      <c r="N99" s="231">
        <v>1.2064076236944429E-3</v>
      </c>
      <c r="O99" s="231">
        <v>1.6569141716590329E-3</v>
      </c>
      <c r="P99" s="231">
        <v>2.1129940909825002E-3</v>
      </c>
      <c r="Q99" s="231">
        <v>2.1211639618296061E-3</v>
      </c>
      <c r="R99" s="231">
        <v>6.7602801019411256E-6</v>
      </c>
      <c r="S99" s="231">
        <v>5.8453499203361243E-4</v>
      </c>
      <c r="T99" s="231">
        <v>1.242844023119259E-3</v>
      </c>
      <c r="U99" s="231">
        <v>1.197624284566648E-3</v>
      </c>
      <c r="V99" s="231">
        <v>7.4591588088640016E-4</v>
      </c>
      <c r="W99" s="231">
        <v>7.0322093647662862E-4</v>
      </c>
      <c r="DA99" s="73" t="s">
        <v>1215</v>
      </c>
    </row>
    <row r="100" spans="1:105" ht="12" customHeight="1" x14ac:dyDescent="0.25">
      <c r="A100" s="64" t="s">
        <v>70</v>
      </c>
      <c r="B100" s="231">
        <v>0.21822869994572039</v>
      </c>
      <c r="C100" s="231">
        <v>0.21221161508737679</v>
      </c>
      <c r="D100" s="231">
        <v>0.16321781750788161</v>
      </c>
      <c r="E100" s="231">
        <v>0.1960282012742299</v>
      </c>
      <c r="F100" s="231">
        <v>0.28026878376001341</v>
      </c>
      <c r="G100" s="231">
        <v>0.1401652899991942</v>
      </c>
      <c r="H100" s="231">
        <v>0.26762199890366373</v>
      </c>
      <c r="I100" s="231">
        <v>0.13947335034112701</v>
      </c>
      <c r="J100" s="231">
        <v>0.1152518115624637</v>
      </c>
      <c r="K100" s="231">
        <v>6.5699982839719603E-2</v>
      </c>
      <c r="L100" s="231">
        <v>7.8279656078715475E-3</v>
      </c>
      <c r="M100" s="231">
        <v>1.164465047598983E-2</v>
      </c>
      <c r="N100" s="231">
        <v>1.8067697633611761E-3</v>
      </c>
      <c r="O100" s="231">
        <v>2.9830670298617362E-3</v>
      </c>
      <c r="P100" s="231">
        <v>3.80993309962118E-3</v>
      </c>
      <c r="Q100" s="231">
        <v>0</v>
      </c>
      <c r="R100" s="231">
        <v>0</v>
      </c>
      <c r="S100" s="231">
        <v>0</v>
      </c>
      <c r="T100" s="231">
        <v>2.7815579303018962E-4</v>
      </c>
      <c r="U100" s="231">
        <v>0</v>
      </c>
      <c r="V100" s="231">
        <v>1.8157084422964429E-4</v>
      </c>
      <c r="W100" s="231">
        <v>1.5778878012644301E-4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3.0082506637626018E-3</v>
      </c>
      <c r="H101" s="231">
        <v>3.1786903281963669E-3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3.3181023887158302E-3</v>
      </c>
      <c r="Q101" s="231">
        <v>1.0110509775931569E-2</v>
      </c>
      <c r="R101" s="231">
        <v>1.4346904131543979E-2</v>
      </c>
      <c r="S101" s="231">
        <v>1.2069017359195329E-2</v>
      </c>
      <c r="T101" s="231">
        <v>1.422372346529161E-2</v>
      </c>
      <c r="U101" s="231">
        <v>7.5036632267118167E-3</v>
      </c>
      <c r="V101" s="231">
        <v>4.8934889048470121E-3</v>
      </c>
      <c r="W101" s="231">
        <v>5.2923211571147977E-3</v>
      </c>
      <c r="DA101" s="73" t="s">
        <v>1217</v>
      </c>
    </row>
    <row r="102" spans="1:105" ht="12" customHeight="1" x14ac:dyDescent="0.25">
      <c r="A102" s="64" t="s">
        <v>162</v>
      </c>
      <c r="B102" s="231">
        <v>0.30648728857997432</v>
      </c>
      <c r="C102" s="231">
        <v>0.2552116132749615</v>
      </c>
      <c r="D102" s="231">
        <v>0.1988164899306826</v>
      </c>
      <c r="E102" s="231">
        <v>0.26492372876794901</v>
      </c>
      <c r="F102" s="231">
        <v>0.3977521516673117</v>
      </c>
      <c r="G102" s="231">
        <v>0.32715630472932322</v>
      </c>
      <c r="H102" s="231">
        <v>0.29873015386256058</v>
      </c>
      <c r="I102" s="231">
        <v>0.42899949682260358</v>
      </c>
      <c r="J102" s="231">
        <v>0.34308878580580687</v>
      </c>
      <c r="K102" s="231">
        <v>0.46353773471102661</v>
      </c>
      <c r="L102" s="231">
        <v>0.45754600169991072</v>
      </c>
      <c r="M102" s="231">
        <v>0.37029573414590861</v>
      </c>
      <c r="N102" s="231">
        <v>0.19963181575031491</v>
      </c>
      <c r="O102" s="231">
        <v>0.16242143579395041</v>
      </c>
      <c r="P102" s="231">
        <v>0.2052680720301531</v>
      </c>
      <c r="Q102" s="231">
        <v>0.21535405661912799</v>
      </c>
      <c r="R102" s="231">
        <v>0.2244191333968083</v>
      </c>
      <c r="S102" s="231">
        <v>0.33629471276980749</v>
      </c>
      <c r="T102" s="231">
        <v>0.31482023452482688</v>
      </c>
      <c r="U102" s="231">
        <v>0.326317929153632</v>
      </c>
      <c r="V102" s="231">
        <v>0.2384719194403559</v>
      </c>
      <c r="W102" s="231">
        <v>0.14815859771840659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1.9945948127990539E-4</v>
      </c>
      <c r="I104" s="231">
        <v>9.8023880112157856E-5</v>
      </c>
      <c r="J104" s="231">
        <v>8.7748394232814417E-5</v>
      </c>
      <c r="K104" s="231">
        <v>2.0790406604163309E-4</v>
      </c>
      <c r="L104" s="231">
        <v>9.9162341704976987E-5</v>
      </c>
      <c r="M104" s="231">
        <v>8.878198208047688E-5</v>
      </c>
      <c r="N104" s="231">
        <v>6.9365731329326793E-5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1.0929647073098801E-5</v>
      </c>
      <c r="U104" s="231">
        <v>2.0900973678265469E-5</v>
      </c>
      <c r="V104" s="231">
        <v>1.4539100948917441E-5</v>
      </c>
      <c r="W104" s="231">
        <v>1.310363514616811E-5</v>
      </c>
      <c r="DA104" s="73" t="s">
        <v>1220</v>
      </c>
    </row>
    <row r="105" spans="1:105" ht="12" customHeight="1" x14ac:dyDescent="0.25">
      <c r="A105" s="64" t="s">
        <v>79</v>
      </c>
      <c r="B105" s="231">
        <v>1.6054458841855291E-2</v>
      </c>
      <c r="C105" s="231">
        <v>1.619994600788182E-2</v>
      </c>
      <c r="D105" s="231">
        <v>1.7527550314026079E-2</v>
      </c>
      <c r="E105" s="231">
        <v>2.104234375806785E-2</v>
      </c>
      <c r="F105" s="231">
        <v>2.0408468320858419E-2</v>
      </c>
      <c r="G105" s="231">
        <v>1.7517857455537699E-2</v>
      </c>
      <c r="H105" s="231">
        <v>1.8709944015306859E-2</v>
      </c>
      <c r="I105" s="231">
        <v>2.0100634719225598E-2</v>
      </c>
      <c r="J105" s="231">
        <v>1.882500144279086E-2</v>
      </c>
      <c r="K105" s="231">
        <v>2.0851324650113041E-2</v>
      </c>
      <c r="L105" s="231">
        <v>2.024767082368335E-2</v>
      </c>
      <c r="M105" s="231">
        <v>1.8117491929801392E-2</v>
      </c>
      <c r="N105" s="231">
        <v>1.3373594162943449E-2</v>
      </c>
      <c r="O105" s="231">
        <v>1.1121002661553281E-2</v>
      </c>
      <c r="P105" s="231">
        <v>1.429727964278611E-2</v>
      </c>
      <c r="Q105" s="231">
        <v>1.7292355823888789E-2</v>
      </c>
      <c r="R105" s="231">
        <v>2.1662076423286689E-2</v>
      </c>
      <c r="S105" s="231">
        <v>3.0212997535779461E-2</v>
      </c>
      <c r="T105" s="231">
        <v>3.333013964171215E-2</v>
      </c>
      <c r="U105" s="231">
        <v>4.099537709549534E-2</v>
      </c>
      <c r="V105" s="231">
        <v>4.1553019259409789E-2</v>
      </c>
      <c r="W105" s="231">
        <v>4.4265599557584939E-2</v>
      </c>
      <c r="DA105" s="73" t="s">
        <v>1221</v>
      </c>
    </row>
    <row r="106" spans="1:105" ht="12" customHeight="1" x14ac:dyDescent="0.25">
      <c r="A106" s="60" t="s">
        <v>1038</v>
      </c>
      <c r="B106" s="264">
        <v>0.1724942658245355</v>
      </c>
      <c r="C106" s="264">
        <v>0.1720629803446645</v>
      </c>
      <c r="D106" s="264">
        <v>0.22841930485927539</v>
      </c>
      <c r="E106" s="264">
        <v>0.22282717634593219</v>
      </c>
      <c r="F106" s="264">
        <v>8.3383494935172303E-2</v>
      </c>
      <c r="G106" s="264">
        <v>0.1231304890693885</v>
      </c>
      <c r="H106" s="264">
        <v>0.122423278126833</v>
      </c>
      <c r="I106" s="264">
        <v>0.17096844868171621</v>
      </c>
      <c r="J106" s="264">
        <v>0.1068535617890163</v>
      </c>
      <c r="K106" s="264">
        <v>9.6996861670230611E-2</v>
      </c>
      <c r="L106" s="264">
        <v>0.11661908961511799</v>
      </c>
      <c r="M106" s="264">
        <v>7.9523248711079686E-2</v>
      </c>
      <c r="N106" s="264">
        <v>3.2702553050541233E-2</v>
      </c>
      <c r="O106" s="264">
        <v>3.1031342919782379E-2</v>
      </c>
      <c r="P106" s="264">
        <v>4.2388339730665379E-2</v>
      </c>
      <c r="Q106" s="264">
        <v>6.1104912653994981E-2</v>
      </c>
      <c r="R106" s="264">
        <v>6.5485942989910437E-2</v>
      </c>
      <c r="S106" s="264">
        <v>6.7758927087675752E-2</v>
      </c>
      <c r="T106" s="264">
        <v>8.9921841409033226E-2</v>
      </c>
      <c r="U106" s="264">
        <v>7.4750902663887925E-2</v>
      </c>
      <c r="V106" s="264">
        <v>5.026032350671733E-2</v>
      </c>
      <c r="W106" s="264">
        <v>6.27888347963238E-2</v>
      </c>
      <c r="DA106" s="72" t="s">
        <v>1222</v>
      </c>
    </row>
    <row r="107" spans="1:105" ht="12" customHeight="1" x14ac:dyDescent="0.25">
      <c r="A107" s="132" t="s">
        <v>1040</v>
      </c>
      <c r="B107" s="318">
        <v>0.95941123863414224</v>
      </c>
      <c r="C107" s="318">
        <v>0.88562226072337802</v>
      </c>
      <c r="D107" s="318">
        <v>0.82683476039539461</v>
      </c>
      <c r="E107" s="318">
        <v>0.960443632746938</v>
      </c>
      <c r="F107" s="318">
        <v>0.85257806898915711</v>
      </c>
      <c r="G107" s="318">
        <v>0.81211818038721939</v>
      </c>
      <c r="H107" s="318">
        <v>0.84494452645380536</v>
      </c>
      <c r="I107" s="318">
        <v>1.0504234598328781</v>
      </c>
      <c r="J107" s="318">
        <v>0.77374933825842462</v>
      </c>
      <c r="K107" s="318">
        <v>0.8529668238196737</v>
      </c>
      <c r="L107" s="318">
        <v>0.86919803256093486</v>
      </c>
      <c r="M107" s="318">
        <v>0.66512885254667631</v>
      </c>
      <c r="N107" s="318">
        <v>0.3272699067151687</v>
      </c>
      <c r="O107" s="318">
        <v>0.28197823074505118</v>
      </c>
      <c r="P107" s="318">
        <v>0.37043253793778119</v>
      </c>
      <c r="Q107" s="318">
        <v>0.44538580852688758</v>
      </c>
      <c r="R107" s="318">
        <v>0.47300422791046348</v>
      </c>
      <c r="S107" s="318">
        <v>0.60075314960416926</v>
      </c>
      <c r="T107" s="318">
        <v>0.64526208458060286</v>
      </c>
      <c r="U107" s="318">
        <v>0.61391521923401193</v>
      </c>
      <c r="V107" s="318">
        <v>0.43790165387175239</v>
      </c>
      <c r="W107" s="318">
        <v>0.36464685001379321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15.905349723648969</v>
      </c>
      <c r="C110" s="225">
        <v>16.18107132515421</v>
      </c>
      <c r="D110" s="225">
        <v>12.939225444305441</v>
      </c>
      <c r="E110" s="225">
        <v>11.632348260509829</v>
      </c>
      <c r="F110" s="225">
        <v>11.33736510522772</v>
      </c>
      <c r="G110" s="225">
        <v>10.360281717160669</v>
      </c>
      <c r="H110" s="225">
        <v>7.3153247924884912</v>
      </c>
      <c r="I110" s="225">
        <v>8.390375888921028</v>
      </c>
      <c r="J110" s="225">
        <v>11.37041868703697</v>
      </c>
      <c r="K110" s="225">
        <v>9.1863106063469733</v>
      </c>
      <c r="L110" s="225">
        <v>11.23846303386502</v>
      </c>
      <c r="M110" s="225">
        <v>11.034730145168711</v>
      </c>
      <c r="N110" s="225">
        <v>12.628979015494821</v>
      </c>
      <c r="O110" s="225">
        <v>12.866454265297619</v>
      </c>
      <c r="P110" s="225">
        <v>14.034682248105421</v>
      </c>
      <c r="Q110" s="225">
        <v>17.170945108952221</v>
      </c>
      <c r="R110" s="225">
        <v>19.568611924788261</v>
      </c>
      <c r="S110" s="225">
        <v>21.699068416884032</v>
      </c>
      <c r="T110" s="225">
        <v>24.898542592067589</v>
      </c>
      <c r="U110" s="225">
        <v>12.39433259428106</v>
      </c>
      <c r="V110" s="225">
        <v>10.59799965049122</v>
      </c>
      <c r="W110" s="225">
        <v>10.33882759531342</v>
      </c>
      <c r="DA110" s="89" t="s">
        <v>1224</v>
      </c>
    </row>
    <row r="111" spans="1:105" ht="12" customHeight="1" x14ac:dyDescent="0.25">
      <c r="A111" s="55" t="s">
        <v>92</v>
      </c>
      <c r="B111" s="261">
        <v>2.9517370318576701E-2</v>
      </c>
      <c r="C111" s="261">
        <v>3.0112915521672019E-2</v>
      </c>
      <c r="D111" s="261">
        <v>2.8991688782173269E-2</v>
      </c>
      <c r="E111" s="261">
        <v>2.4274278318162461E-2</v>
      </c>
      <c r="F111" s="261">
        <v>1.5635037621200689E-2</v>
      </c>
      <c r="G111" s="261">
        <v>1.8959696787165161E-2</v>
      </c>
      <c r="H111" s="261">
        <v>1.17707726218038E-2</v>
      </c>
      <c r="I111" s="261">
        <v>1.62641791692987E-2</v>
      </c>
      <c r="J111" s="261">
        <v>2.033433554709814E-2</v>
      </c>
      <c r="K111" s="261">
        <v>1.58470434422151E-2</v>
      </c>
      <c r="L111" s="261">
        <v>2.186153857861926E-2</v>
      </c>
      <c r="M111" s="261">
        <v>2.017544215499088E-2</v>
      </c>
      <c r="N111" s="261">
        <v>2.140759488233791E-2</v>
      </c>
      <c r="O111" s="261">
        <v>2.2690559348976531E-2</v>
      </c>
      <c r="P111" s="261">
        <v>2.527366609647996E-2</v>
      </c>
      <c r="Q111" s="261">
        <v>2.847225122239512E-2</v>
      </c>
      <c r="R111" s="261">
        <v>3.3278075070460801E-2</v>
      </c>
      <c r="S111" s="261">
        <v>3.3372318771960688E-2</v>
      </c>
      <c r="T111" s="261">
        <v>4.8123104195742332E-2</v>
      </c>
      <c r="U111" s="261">
        <v>2.1946523412378391E-2</v>
      </c>
      <c r="V111" s="261">
        <v>1.6923458690021521E-2</v>
      </c>
      <c r="W111" s="261">
        <v>1.9615835494153529E-2</v>
      </c>
      <c r="DA111" s="67" t="s">
        <v>1225</v>
      </c>
    </row>
    <row r="112" spans="1:105" ht="12" customHeight="1" x14ac:dyDescent="0.25">
      <c r="A112" s="202" t="s">
        <v>93</v>
      </c>
      <c r="B112" s="226">
        <v>6.3479763947638809E-2</v>
      </c>
      <c r="C112" s="226">
        <v>6.4760537556690492E-2</v>
      </c>
      <c r="D112" s="226">
        <v>6.234923844748879E-2</v>
      </c>
      <c r="E112" s="226">
        <v>5.2204022275875353E-2</v>
      </c>
      <c r="F112" s="226">
        <v>3.3624556889528819E-2</v>
      </c>
      <c r="G112" s="226">
        <v>4.0774535928445967E-2</v>
      </c>
      <c r="H112" s="226">
        <v>2.5314106895328072E-2</v>
      </c>
      <c r="I112" s="226">
        <v>3.4977582465041533E-2</v>
      </c>
      <c r="J112" s="226">
        <v>4.3730820416258309E-2</v>
      </c>
      <c r="K112" s="226">
        <v>3.4080494506202298E-2</v>
      </c>
      <c r="L112" s="226">
        <v>4.7015208113900378E-2</v>
      </c>
      <c r="M112" s="226">
        <v>4.3389105862592238E-2</v>
      </c>
      <c r="N112" s="226">
        <v>4.6038961301448987E-2</v>
      </c>
      <c r="O112" s="226">
        <v>4.8798091963036798E-2</v>
      </c>
      <c r="P112" s="226">
        <v>5.4353295723172372E-2</v>
      </c>
      <c r="Q112" s="226">
        <v>6.1232141181561242E-2</v>
      </c>
      <c r="R112" s="226">
        <v>7.2572657967915247E-2</v>
      </c>
      <c r="S112" s="226">
        <v>7.2272231543593121E-2</v>
      </c>
      <c r="T112" s="226">
        <v>0.1050792434100454</v>
      </c>
      <c r="U112" s="226">
        <v>4.7197975654773197E-2</v>
      </c>
      <c r="V112" s="226">
        <v>3.6395422465668521E-2</v>
      </c>
      <c r="W112" s="226">
        <v>4.218562132619625E-2</v>
      </c>
      <c r="DA112" s="174" t="s">
        <v>1226</v>
      </c>
    </row>
    <row r="113" spans="1:105" ht="12" customHeight="1" x14ac:dyDescent="0.25">
      <c r="A113" s="202" t="s">
        <v>94</v>
      </c>
      <c r="B113" s="226">
        <v>0.4083247839085748</v>
      </c>
      <c r="C113" s="226">
        <v>0.41656318264589859</v>
      </c>
      <c r="D113" s="226">
        <v>0.40105283530881902</v>
      </c>
      <c r="E113" s="226">
        <v>0.33579513831428021</v>
      </c>
      <c r="F113" s="226">
        <v>0.21628530215177541</v>
      </c>
      <c r="G113" s="226">
        <v>0.26227655140129752</v>
      </c>
      <c r="H113" s="226">
        <v>0.1628294843125023</v>
      </c>
      <c r="I113" s="226">
        <v>0.22498845164993231</v>
      </c>
      <c r="J113" s="226">
        <v>0.28129244165655959</v>
      </c>
      <c r="K113" s="226">
        <v>0.21921805768246</v>
      </c>
      <c r="L113" s="226">
        <v>0.30241881033710299</v>
      </c>
      <c r="M113" s="226">
        <v>0.27909441014845238</v>
      </c>
      <c r="N113" s="226">
        <v>0.29613923801442621</v>
      </c>
      <c r="O113" s="226">
        <v>0.31388696360612278</v>
      </c>
      <c r="P113" s="226">
        <v>0.34962004189539442</v>
      </c>
      <c r="Q113" s="226">
        <v>0.39386726196467442</v>
      </c>
      <c r="R113" s="226">
        <v>0.45943455662426708</v>
      </c>
      <c r="S113" s="226">
        <v>0.4599698254400969</v>
      </c>
      <c r="T113" s="226">
        <v>0.66234729941024995</v>
      </c>
      <c r="U113" s="226">
        <v>0.30359443721394452</v>
      </c>
      <c r="V113" s="226">
        <v>0.23410851095498059</v>
      </c>
      <c r="W113" s="226">
        <v>0.27135316265946452</v>
      </c>
      <c r="DA113" s="174" t="s">
        <v>1227</v>
      </c>
    </row>
    <row r="114" spans="1:105" ht="12" customHeight="1" x14ac:dyDescent="0.25">
      <c r="A114" s="202" t="s">
        <v>95</v>
      </c>
      <c r="B114" s="226">
        <v>0.56946177840095058</v>
      </c>
      <c r="C114" s="226">
        <v>0.58095129209449825</v>
      </c>
      <c r="D114" s="226">
        <v>0.55932010455392656</v>
      </c>
      <c r="E114" s="226">
        <v>0.4683097969523653</v>
      </c>
      <c r="F114" s="226">
        <v>0.30163785706653118</v>
      </c>
      <c r="G114" s="226">
        <v>0.36577860879317231</v>
      </c>
      <c r="H114" s="226">
        <v>0.22708679797763309</v>
      </c>
      <c r="I114" s="226">
        <v>0.31377552586897012</v>
      </c>
      <c r="J114" s="226">
        <v>0.39229872980807362</v>
      </c>
      <c r="K114" s="226">
        <v>0.30572796436820487</v>
      </c>
      <c r="L114" s="226">
        <v>0.42176218623806599</v>
      </c>
      <c r="M114" s="226">
        <v>0.38923329028317738</v>
      </c>
      <c r="N114" s="226">
        <v>0.41300450959586249</v>
      </c>
      <c r="O114" s="226">
        <v>0.43775601079369952</v>
      </c>
      <c r="P114" s="226">
        <v>0.48759041495493449</v>
      </c>
      <c r="Q114" s="226">
        <v>0.54929889218415962</v>
      </c>
      <c r="R114" s="226">
        <v>0.65103195569192363</v>
      </c>
      <c r="S114" s="226">
        <v>0.64833690209950245</v>
      </c>
      <c r="T114" s="226">
        <v>0.94264075831580962</v>
      </c>
      <c r="U114" s="226">
        <v>0.42340175013035258</v>
      </c>
      <c r="V114" s="226">
        <v>0.32649462937589291</v>
      </c>
      <c r="W114" s="226">
        <v>0.37843711837334792</v>
      </c>
      <c r="DA114" s="174" t="s">
        <v>1228</v>
      </c>
    </row>
    <row r="115" spans="1:105" ht="12" customHeight="1" x14ac:dyDescent="0.25">
      <c r="A115" s="56" t="s">
        <v>96</v>
      </c>
      <c r="B115" s="262">
        <v>1.085569218288631</v>
      </c>
      <c r="C115" s="262">
        <v>1.0984782886476281</v>
      </c>
      <c r="D115" s="262">
        <v>0.85104029856415764</v>
      </c>
      <c r="E115" s="262">
        <v>0.77704120849690017</v>
      </c>
      <c r="F115" s="262">
        <v>0.81526988032093817</v>
      </c>
      <c r="G115" s="262">
        <v>0.71803125154574665</v>
      </c>
      <c r="H115" s="262">
        <v>0.50973247694809243</v>
      </c>
      <c r="I115" s="262">
        <v>0.57821047230786127</v>
      </c>
      <c r="J115" s="262">
        <v>0.79240530352193317</v>
      </c>
      <c r="K115" s="262">
        <v>0.6454868127793626</v>
      </c>
      <c r="L115" s="262">
        <v>0.77396390063402654</v>
      </c>
      <c r="M115" s="262">
        <v>0.76662663826424349</v>
      </c>
      <c r="N115" s="262">
        <v>0.8850451917813692</v>
      </c>
      <c r="O115" s="262">
        <v>0.89608327512411701</v>
      </c>
      <c r="P115" s="262">
        <v>0.97372141133662971</v>
      </c>
      <c r="Q115" s="262">
        <v>1.197883422877807</v>
      </c>
      <c r="R115" s="262">
        <v>1.3567137202434041</v>
      </c>
      <c r="S115" s="262">
        <v>1.5296033829543561</v>
      </c>
      <c r="T115" s="262">
        <v>1.698855301819246</v>
      </c>
      <c r="U115" s="262">
        <v>0.85194050639320407</v>
      </c>
      <c r="V115" s="262">
        <v>0.73168510614021043</v>
      </c>
      <c r="W115" s="262">
        <v>0.68403058920302096</v>
      </c>
      <c r="DA115" s="68" t="s">
        <v>1229</v>
      </c>
    </row>
    <row r="116" spans="1:105" ht="12" customHeight="1" x14ac:dyDescent="0.25">
      <c r="A116" s="37" t="s">
        <v>160</v>
      </c>
      <c r="B116" s="228">
        <v>1.7513271634418039E-2</v>
      </c>
      <c r="C116" s="228">
        <v>8.6247011115850855E-2</v>
      </c>
      <c r="D116" s="228">
        <v>9.246770857455346E-3</v>
      </c>
      <c r="E116" s="228">
        <v>7.1406288774311637E-3</v>
      </c>
      <c r="F116" s="228">
        <v>5.5264475796642787E-3</v>
      </c>
      <c r="G116" s="228">
        <v>5.3714841703841054E-3</v>
      </c>
      <c r="H116" s="228">
        <v>4.3685700350566837E-3</v>
      </c>
      <c r="I116" s="228">
        <v>1.0470309800970681E-5</v>
      </c>
      <c r="J116" s="228">
        <v>5.3137749124107696E-3</v>
      </c>
      <c r="K116" s="228">
        <v>1.180225525541703E-5</v>
      </c>
      <c r="L116" s="228">
        <v>4.4597612487784514E-3</v>
      </c>
      <c r="M116" s="228">
        <v>4.9038105265470089E-3</v>
      </c>
      <c r="N116" s="228">
        <v>4.9334539814942287E-3</v>
      </c>
      <c r="O116" s="228">
        <v>8.3613255401597739E-3</v>
      </c>
      <c r="P116" s="228">
        <v>9.1464925197623382E-3</v>
      </c>
      <c r="Q116" s="228">
        <v>1.0629402375135349E-2</v>
      </c>
      <c r="R116" s="228">
        <v>3.7121191057091012E-5</v>
      </c>
      <c r="S116" s="228">
        <v>2.439831840799486E-3</v>
      </c>
      <c r="T116" s="228">
        <v>6.0758041874186654E-3</v>
      </c>
      <c r="U116" s="228">
        <v>2.8606557677414261E-3</v>
      </c>
      <c r="V116" s="228">
        <v>2.1038415969717359E-3</v>
      </c>
      <c r="W116" s="228">
        <v>2.886984435370981E-3</v>
      </c>
      <c r="DA116" s="69" t="s">
        <v>1230</v>
      </c>
    </row>
    <row r="117" spans="1:105" ht="12" customHeight="1" x14ac:dyDescent="0.25">
      <c r="A117" s="37" t="s">
        <v>162</v>
      </c>
      <c r="B117" s="228">
        <v>1.004779784554011</v>
      </c>
      <c r="C117" s="228">
        <v>0.94660632937376965</v>
      </c>
      <c r="D117" s="228">
        <v>0.74581143619681789</v>
      </c>
      <c r="E117" s="228">
        <v>0.70230462146358097</v>
      </c>
      <c r="F117" s="228">
        <v>0.79134983604809217</v>
      </c>
      <c r="G117" s="228">
        <v>0.67810665057208297</v>
      </c>
      <c r="H117" s="228">
        <v>0.48488196843570752</v>
      </c>
      <c r="I117" s="228">
        <v>0.54614918160728376</v>
      </c>
      <c r="J117" s="228">
        <v>0.75331337953273636</v>
      </c>
      <c r="K117" s="228">
        <v>0.6236563025166173</v>
      </c>
      <c r="L117" s="228">
        <v>0.73419444675243917</v>
      </c>
      <c r="M117" s="228">
        <v>0.73270275756697867</v>
      </c>
      <c r="N117" s="228">
        <v>0.85435522151314347</v>
      </c>
      <c r="O117" s="228">
        <v>0.85776866683529374</v>
      </c>
      <c r="P117" s="228">
        <v>0.92988537398680693</v>
      </c>
      <c r="Q117" s="228">
        <v>1.1293781394675779</v>
      </c>
      <c r="R117" s="228">
        <v>1.2896409216918441</v>
      </c>
      <c r="S117" s="228">
        <v>1.474338682616279</v>
      </c>
      <c r="T117" s="228">
        <v>1.61065116638532</v>
      </c>
      <c r="U117" s="228">
        <v>0.81571351130836345</v>
      </c>
      <c r="V117" s="228">
        <v>0.70390191060477258</v>
      </c>
      <c r="W117" s="228">
        <v>0.63654809349975616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6.3276162100202343E-2</v>
      </c>
      <c r="C120" s="228">
        <v>6.5624948158007304E-2</v>
      </c>
      <c r="D120" s="228">
        <v>9.5982091509884335E-2</v>
      </c>
      <c r="E120" s="228">
        <v>6.7595958155888036E-2</v>
      </c>
      <c r="F120" s="228">
        <v>1.839359669318175E-2</v>
      </c>
      <c r="G120" s="228">
        <v>3.4553116803279577E-2</v>
      </c>
      <c r="H120" s="228">
        <v>2.0481938477328321E-2</v>
      </c>
      <c r="I120" s="228">
        <v>3.2050820390776599E-2</v>
      </c>
      <c r="J120" s="228">
        <v>3.3778149076786043E-2</v>
      </c>
      <c r="K120" s="228">
        <v>2.1818708007489911E-2</v>
      </c>
      <c r="L120" s="228">
        <v>3.5309692632808871E-2</v>
      </c>
      <c r="M120" s="228">
        <v>2.9020070170717858E-2</v>
      </c>
      <c r="N120" s="228">
        <v>2.5756516286731441E-2</v>
      </c>
      <c r="O120" s="228">
        <v>2.9953282748663521E-2</v>
      </c>
      <c r="P120" s="228">
        <v>3.4689544830060502E-2</v>
      </c>
      <c r="Q120" s="228">
        <v>5.7875881035093557E-2</v>
      </c>
      <c r="R120" s="228">
        <v>6.7035677360502907E-2</v>
      </c>
      <c r="S120" s="228">
        <v>5.282486849727857E-2</v>
      </c>
      <c r="T120" s="228">
        <v>8.2128331246506411E-2</v>
      </c>
      <c r="U120" s="228">
        <v>3.3366339317099161E-2</v>
      </c>
      <c r="V120" s="228">
        <v>2.567935393846606E-2</v>
      </c>
      <c r="W120" s="228">
        <v>4.4595511267893892E-2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7.4972186141513806</v>
      </c>
      <c r="C121" s="263">
        <f t="shared" si="4"/>
        <v>7.6429553030949124</v>
      </c>
      <c r="D121" s="263">
        <f t="shared" si="4"/>
        <v>5.9466462469091761</v>
      </c>
      <c r="E121" s="263">
        <f t="shared" si="4"/>
        <v>5.4028055241198318</v>
      </c>
      <c r="F121" s="263">
        <f t="shared" si="4"/>
        <v>5.4947456670768355</v>
      </c>
      <c r="G121" s="263">
        <f t="shared" si="4"/>
        <v>4.8793418706002685</v>
      </c>
      <c r="H121" s="263">
        <f t="shared" si="4"/>
        <v>3.5066014835125783</v>
      </c>
      <c r="I121" s="263">
        <f t="shared" si="4"/>
        <v>3.917493552807922</v>
      </c>
      <c r="J121" s="263">
        <f t="shared" si="4"/>
        <v>5.3683029760865324</v>
      </c>
      <c r="K121" s="263">
        <f t="shared" si="4"/>
        <v>4.3528231660694923</v>
      </c>
      <c r="L121" s="263">
        <f t="shared" si="4"/>
        <v>5.2525996411222557</v>
      </c>
      <c r="M121" s="263">
        <f t="shared" si="4"/>
        <v>5.2012422055845864</v>
      </c>
      <c r="N121" s="263">
        <f t="shared" si="4"/>
        <v>6.01775748459964</v>
      </c>
      <c r="O121" s="263">
        <f t="shared" si="4"/>
        <v>6.1044538255784202</v>
      </c>
      <c r="P121" s="263">
        <f t="shared" si="4"/>
        <v>6.6463772054512864</v>
      </c>
      <c r="Q121" s="263">
        <f t="shared" si="4"/>
        <v>8.2288098692716698</v>
      </c>
      <c r="R121" s="263">
        <f t="shared" si="4"/>
        <v>9.3651601436809759</v>
      </c>
      <c r="S121" s="263">
        <f t="shared" si="4"/>
        <v>10.48661438106757</v>
      </c>
      <c r="T121" s="263">
        <f t="shared" si="4"/>
        <v>11.732773807258411</v>
      </c>
      <c r="U121" s="263">
        <f t="shared" si="4"/>
        <v>5.9219522568014247</v>
      </c>
      <c r="V121" s="263">
        <f t="shared" si="4"/>
        <v>5.1502543541219881</v>
      </c>
      <c r="W121" s="263">
        <f t="shared" si="4"/>
        <v>4.9807028649780971</v>
      </c>
      <c r="DA121" s="70"/>
    </row>
    <row r="122" spans="1:105" ht="12" customHeight="1" x14ac:dyDescent="0.25">
      <c r="A122" s="60" t="s">
        <v>1054</v>
      </c>
      <c r="B122" s="264">
        <v>7.4929277381789454</v>
      </c>
      <c r="C122" s="264">
        <v>7.6385778540106157</v>
      </c>
      <c r="D122" s="264">
        <v>5.9424317881192126</v>
      </c>
      <c r="E122" s="264">
        <v>5.3992768250365657</v>
      </c>
      <c r="F122" s="264">
        <v>5.4924728356378267</v>
      </c>
      <c r="G122" s="264">
        <v>4.8765857406838613</v>
      </c>
      <c r="H122" s="264">
        <v>3.5048903918782361</v>
      </c>
      <c r="I122" s="264">
        <v>3.9151292644293938</v>
      </c>
      <c r="J122" s="264">
        <v>5.3653470179211276</v>
      </c>
      <c r="K122" s="264">
        <v>4.3505195158050398</v>
      </c>
      <c r="L122" s="264">
        <v>5.2494216767712638</v>
      </c>
      <c r="M122" s="264">
        <v>5.1983093454062654</v>
      </c>
      <c r="N122" s="264">
        <v>6.0146455090572104</v>
      </c>
      <c r="O122" s="264">
        <v>6.1011553482797716</v>
      </c>
      <c r="P122" s="264">
        <v>6.6427032275386786</v>
      </c>
      <c r="Q122" s="264">
        <v>8.2237000513776319</v>
      </c>
      <c r="R122" s="264">
        <v>9.3593444072906404</v>
      </c>
      <c r="S122" s="264">
        <v>10.480814826551249</v>
      </c>
      <c r="T122" s="264">
        <v>11.725546129270381</v>
      </c>
      <c r="U122" s="264">
        <v>5.9186511559376198</v>
      </c>
      <c r="V122" s="264">
        <v>5.1475604323588193</v>
      </c>
      <c r="W122" s="264">
        <v>4.9775803634192641</v>
      </c>
      <c r="DA122" s="72" t="s">
        <v>1235</v>
      </c>
    </row>
    <row r="123" spans="1:105" ht="12" customHeight="1" x14ac:dyDescent="0.25">
      <c r="A123" s="64" t="s">
        <v>30</v>
      </c>
      <c r="B123" s="231">
        <v>2.5512503471720922E-2</v>
      </c>
      <c r="C123" s="231">
        <v>0</v>
      </c>
      <c r="D123" s="231">
        <v>0</v>
      </c>
      <c r="E123" s="231">
        <v>0</v>
      </c>
      <c r="F123" s="231">
        <v>1.9630946944384629E-2</v>
      </c>
      <c r="G123" s="231">
        <v>3.264546223944482E-3</v>
      </c>
      <c r="H123" s="231">
        <v>0</v>
      </c>
      <c r="I123" s="231">
        <v>3.6589640148213497E-2</v>
      </c>
      <c r="J123" s="231">
        <v>0</v>
      </c>
      <c r="K123" s="231">
        <v>0</v>
      </c>
      <c r="L123" s="231">
        <v>1.9901727189912798E-2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0.3146439709650099</v>
      </c>
      <c r="C125" s="231">
        <v>0.28915173699811558</v>
      </c>
      <c r="D125" s="231">
        <v>0.24080611562842311</v>
      </c>
      <c r="E125" s="231">
        <v>0.18530286403598131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1238</v>
      </c>
    </row>
    <row r="126" spans="1:105" ht="12" customHeight="1" x14ac:dyDescent="0.25">
      <c r="A126" s="64" t="s">
        <v>160</v>
      </c>
      <c r="B126" s="231">
        <v>7.3191192006155481E-2</v>
      </c>
      <c r="C126" s="231">
        <v>0.35209224510106713</v>
      </c>
      <c r="D126" s="231">
        <v>3.8489772386912133E-2</v>
      </c>
      <c r="E126" s="231">
        <v>3.0316798406701172E-2</v>
      </c>
      <c r="F126" s="231">
        <v>2.2684642810672659E-2</v>
      </c>
      <c r="G126" s="231">
        <v>2.6942682988776851E-2</v>
      </c>
      <c r="H126" s="231">
        <v>1.6696913619273699E-2</v>
      </c>
      <c r="I126" s="231">
        <v>5.6708722097412612E-5</v>
      </c>
      <c r="J126" s="231">
        <v>2.8323100090440229E-2</v>
      </c>
      <c r="K126" s="231">
        <v>7.257682852709897E-5</v>
      </c>
      <c r="L126" s="231">
        <v>3.1129659026014379E-2</v>
      </c>
      <c r="M126" s="231">
        <v>3.3477185145290411E-2</v>
      </c>
      <c r="N126" s="231">
        <v>3.3580044022911482E-2</v>
      </c>
      <c r="O126" s="231">
        <v>5.6735516961467967E-2</v>
      </c>
      <c r="P126" s="231">
        <v>6.1345510122853962E-2</v>
      </c>
      <c r="Q126" s="231">
        <v>7.1236139158278977E-2</v>
      </c>
      <c r="R126" s="231">
        <v>2.432185344747428E-4</v>
      </c>
      <c r="S126" s="231">
        <v>1.608117033789289E-2</v>
      </c>
      <c r="T126" s="231">
        <v>4.0035473802005762E-2</v>
      </c>
      <c r="U126" s="231">
        <v>1.8850725692593519E-2</v>
      </c>
      <c r="V126" s="231">
        <v>1.343245309265465E-2</v>
      </c>
      <c r="W126" s="231">
        <v>1.7627027233114059E-2</v>
      </c>
      <c r="DA126" s="73" t="s">
        <v>1239</v>
      </c>
    </row>
    <row r="127" spans="1:105" ht="12" customHeight="1" x14ac:dyDescent="0.25">
      <c r="A127" s="64" t="s">
        <v>70</v>
      </c>
      <c r="B127" s="231">
        <v>2.856999149461628</v>
      </c>
      <c r="C127" s="231">
        <v>3.0704272760208591</v>
      </c>
      <c r="D127" s="231">
        <v>2.4352734689749989</v>
      </c>
      <c r="E127" s="231">
        <v>2.108231915002758</v>
      </c>
      <c r="F127" s="231">
        <v>2.1870810906777489</v>
      </c>
      <c r="G127" s="231">
        <v>1.3924448969773451</v>
      </c>
      <c r="H127" s="231">
        <v>1.586441152325802</v>
      </c>
      <c r="I127" s="231">
        <v>0.91893407097073831</v>
      </c>
      <c r="J127" s="231">
        <v>1.2888513742760961</v>
      </c>
      <c r="K127" s="231">
        <v>0.51940574423768304</v>
      </c>
      <c r="L127" s="231">
        <v>8.3779213925208748E-2</v>
      </c>
      <c r="M127" s="231">
        <v>0.15030350715721921</v>
      </c>
      <c r="N127" s="231">
        <v>5.0290968824564047E-2</v>
      </c>
      <c r="O127" s="231">
        <v>0.1021452124466134</v>
      </c>
      <c r="P127" s="231">
        <v>0.1106118992606985</v>
      </c>
      <c r="Q127" s="231">
        <v>0</v>
      </c>
      <c r="R127" s="231">
        <v>0</v>
      </c>
      <c r="S127" s="231">
        <v>0</v>
      </c>
      <c r="T127" s="231">
        <v>8.9601742113923442E-3</v>
      </c>
      <c r="U127" s="231">
        <v>0</v>
      </c>
      <c r="V127" s="231">
        <v>3.269727740895009E-3</v>
      </c>
      <c r="W127" s="231">
        <v>3.9551540349525641E-3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2.9884882952184721E-2</v>
      </c>
      <c r="H128" s="231">
        <v>1.8843014280623439E-2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9.6332822010394656E-2</v>
      </c>
      <c r="Q128" s="231">
        <v>0.33954644446163651</v>
      </c>
      <c r="R128" s="231">
        <v>0.51616692570501832</v>
      </c>
      <c r="S128" s="231">
        <v>0.33120375687135611</v>
      </c>
      <c r="T128" s="231">
        <v>0.4581858202386947</v>
      </c>
      <c r="U128" s="231">
        <v>0.1181084076192794</v>
      </c>
      <c r="V128" s="231">
        <v>8.8121947605770412E-2</v>
      </c>
      <c r="W128" s="231">
        <v>0.13265800877637651</v>
      </c>
      <c r="DA128" s="73" t="s">
        <v>1241</v>
      </c>
    </row>
    <row r="129" spans="1:105" ht="12" customHeight="1" x14ac:dyDescent="0.25">
      <c r="A129" s="64" t="s">
        <v>162</v>
      </c>
      <c r="B129" s="231">
        <v>4.0124599698004033</v>
      </c>
      <c r="C129" s="231">
        <v>3.692581568799064</v>
      </c>
      <c r="D129" s="231">
        <v>2.9664195399472622</v>
      </c>
      <c r="E129" s="231">
        <v>2.8491852519158321</v>
      </c>
      <c r="F129" s="231">
        <v>3.1038640765389411</v>
      </c>
      <c r="G129" s="231">
        <v>3.2500708772972979</v>
      </c>
      <c r="H129" s="231">
        <v>1.7708477310147499</v>
      </c>
      <c r="I129" s="231">
        <v>2.8265059460850108</v>
      </c>
      <c r="J129" s="231">
        <v>3.8367332113029282</v>
      </c>
      <c r="K129" s="231">
        <v>3.664600075576796</v>
      </c>
      <c r="L129" s="231">
        <v>4.8969101650746252</v>
      </c>
      <c r="M129" s="231">
        <v>4.7795979486242448</v>
      </c>
      <c r="N129" s="231">
        <v>5.5566999325985824</v>
      </c>
      <c r="O129" s="231">
        <v>5.5615820559774738</v>
      </c>
      <c r="P129" s="231">
        <v>5.9594461926627122</v>
      </c>
      <c r="Q129" s="231">
        <v>7.2323459297261206</v>
      </c>
      <c r="R129" s="231">
        <v>8.0740578659145701</v>
      </c>
      <c r="S129" s="231">
        <v>9.2854574722148779</v>
      </c>
      <c r="T129" s="231">
        <v>10.14123817406055</v>
      </c>
      <c r="U129" s="231">
        <v>5.1362767525009678</v>
      </c>
      <c r="V129" s="231">
        <v>4.29440229639747</v>
      </c>
      <c r="W129" s="231">
        <v>3.7137626332448361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1.182379365748277E-3</v>
      </c>
      <c r="I131" s="231">
        <v>6.4584010481930304E-4</v>
      </c>
      <c r="J131" s="231">
        <v>9.8128295741528463E-4</v>
      </c>
      <c r="K131" s="231">
        <v>1.6436315731746349E-3</v>
      </c>
      <c r="L131" s="231">
        <v>1.061290181279274E-3</v>
      </c>
      <c r="M131" s="231">
        <v>1.14595481475203E-3</v>
      </c>
      <c r="N131" s="231">
        <v>1.9307771817514681E-3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3.5207442842425621E-4</v>
      </c>
      <c r="U131" s="231">
        <v>3.2898341040209049E-4</v>
      </c>
      <c r="V131" s="231">
        <v>2.6182012812708431E-4</v>
      </c>
      <c r="W131" s="231">
        <v>3.2845741870481468E-4</v>
      </c>
      <c r="DA131" s="73" t="s">
        <v>1244</v>
      </c>
    </row>
    <row r="132" spans="1:105" ht="12" customHeight="1" x14ac:dyDescent="0.25">
      <c r="A132" s="64" t="s">
        <v>79</v>
      </c>
      <c r="B132" s="231">
        <v>0.2101209524740274</v>
      </c>
      <c r="C132" s="231">
        <v>0.23432502709151179</v>
      </c>
      <c r="D132" s="231">
        <v>0.26144289118161668</v>
      </c>
      <c r="E132" s="231">
        <v>0.22623999567529279</v>
      </c>
      <c r="F132" s="231">
        <v>0.15921207866607909</v>
      </c>
      <c r="G132" s="231">
        <v>0.1739778542443115</v>
      </c>
      <c r="H132" s="231">
        <v>0.11087920127203869</v>
      </c>
      <c r="I132" s="231">
        <v>0.13239705839851379</v>
      </c>
      <c r="J132" s="231">
        <v>0.21045804929424841</v>
      </c>
      <c r="K132" s="231">
        <v>0.16479748758885779</v>
      </c>
      <c r="L132" s="231">
        <v>0.21663962137422421</v>
      </c>
      <c r="M132" s="231">
        <v>0.23378474966475771</v>
      </c>
      <c r="N132" s="231">
        <v>0.37214378642940021</v>
      </c>
      <c r="O132" s="231">
        <v>0.38069256289421688</v>
      </c>
      <c r="P132" s="231">
        <v>0.41496680348201931</v>
      </c>
      <c r="Q132" s="231">
        <v>0.58057153803159567</v>
      </c>
      <c r="R132" s="231">
        <v>0.76887639713657618</v>
      </c>
      <c r="S132" s="231">
        <v>0.84807242712712017</v>
      </c>
      <c r="T132" s="231">
        <v>1.076774412529317</v>
      </c>
      <c r="U132" s="231">
        <v>0.64508628671437795</v>
      </c>
      <c r="V132" s="231">
        <v>0.74807218739390224</v>
      </c>
      <c r="W132" s="231">
        <v>1.10924908271128</v>
      </c>
      <c r="DA132" s="73" t="s">
        <v>1245</v>
      </c>
    </row>
    <row r="133" spans="1:105" ht="12" customHeight="1" x14ac:dyDescent="0.25">
      <c r="A133" s="60" t="s">
        <v>1066</v>
      </c>
      <c r="B133" s="264">
        <v>4.2908759724348726E-3</v>
      </c>
      <c r="C133" s="264">
        <v>4.3774490842968129E-3</v>
      </c>
      <c r="D133" s="264">
        <v>4.2144587899636196E-3</v>
      </c>
      <c r="E133" s="264">
        <v>3.528699083266524E-3</v>
      </c>
      <c r="F133" s="264">
        <v>2.2728314390087659E-3</v>
      </c>
      <c r="G133" s="264">
        <v>2.756129916407148E-3</v>
      </c>
      <c r="H133" s="264">
        <v>1.711091634342023E-3</v>
      </c>
      <c r="I133" s="264">
        <v>2.3642883785280461E-3</v>
      </c>
      <c r="J133" s="264">
        <v>2.9559581654047189E-3</v>
      </c>
      <c r="K133" s="264">
        <v>2.3036502644525258E-3</v>
      </c>
      <c r="L133" s="264">
        <v>3.1779643509916361E-3</v>
      </c>
      <c r="M133" s="264">
        <v>2.9328601783207339E-3</v>
      </c>
      <c r="N133" s="264">
        <v>3.111975542429445E-3</v>
      </c>
      <c r="O133" s="264">
        <v>3.2984772986486542E-3</v>
      </c>
      <c r="P133" s="264">
        <v>3.673977912608201E-3</v>
      </c>
      <c r="Q133" s="264">
        <v>5.1098178940376963E-3</v>
      </c>
      <c r="R133" s="264">
        <v>5.81573639033541E-3</v>
      </c>
      <c r="S133" s="264">
        <v>5.7995545163203816E-3</v>
      </c>
      <c r="T133" s="264">
        <v>7.2276779880312099E-3</v>
      </c>
      <c r="U133" s="264">
        <v>3.3011008638052842E-3</v>
      </c>
      <c r="V133" s="264">
        <v>2.693921763169003E-3</v>
      </c>
      <c r="W133" s="264">
        <v>3.1225015588333001E-3</v>
      </c>
      <c r="DA133" s="72" t="s">
        <v>1246</v>
      </c>
    </row>
    <row r="134" spans="1:105" ht="12" customHeight="1" x14ac:dyDescent="0.25">
      <c r="A134" s="57" t="s">
        <v>1012</v>
      </c>
      <c r="B134" s="263">
        <v>2.7466415214800399</v>
      </c>
      <c r="C134" s="263">
        <v>2.7958044621187561</v>
      </c>
      <c r="D134" s="263">
        <v>2.1662169072959152</v>
      </c>
      <c r="E134" s="263">
        <v>1.9696502283857891</v>
      </c>
      <c r="F134" s="263">
        <v>2.01635017610585</v>
      </c>
      <c r="G134" s="263">
        <v>1.780699843619848</v>
      </c>
      <c r="H134" s="263">
        <v>1.2837567685704581</v>
      </c>
      <c r="I134" s="263">
        <v>1.430937737955714</v>
      </c>
      <c r="J134" s="263">
        <v>1.9582086247229189</v>
      </c>
      <c r="K134" s="263">
        <v>1.587744942063392</v>
      </c>
      <c r="L134" s="263">
        <v>1.911490420195127</v>
      </c>
      <c r="M134" s="263">
        <v>1.8913728609282541</v>
      </c>
      <c r="N134" s="263">
        <v>2.178249676564183</v>
      </c>
      <c r="O134" s="263">
        <v>2.208598801429543</v>
      </c>
      <c r="P134" s="263">
        <v>2.40042778314701</v>
      </c>
      <c r="Q134" s="263">
        <v>2.9540003315824639</v>
      </c>
      <c r="R134" s="263">
        <v>3.3470941686543081</v>
      </c>
      <c r="S134" s="263">
        <v>3.762553505865514</v>
      </c>
      <c r="T134" s="263">
        <v>4.1909465352250459</v>
      </c>
      <c r="U134" s="263">
        <v>2.1076413318823182</v>
      </c>
      <c r="V134" s="263">
        <v>1.8127908079104169</v>
      </c>
      <c r="W134" s="263">
        <v>1.7028401487885161</v>
      </c>
      <c r="DA134" s="70" t="s">
        <v>1247</v>
      </c>
    </row>
    <row r="135" spans="1:105" ht="12" customHeight="1" x14ac:dyDescent="0.25">
      <c r="A135" s="60" t="s">
        <v>1014</v>
      </c>
      <c r="B135" s="264">
        <v>2.737213295018909</v>
      </c>
      <c r="C135" s="264">
        <v>2.78623561084598</v>
      </c>
      <c r="D135" s="264">
        <v>2.1518669067040341</v>
      </c>
      <c r="E135" s="264">
        <v>1.95934110967214</v>
      </c>
      <c r="F135" s="264">
        <v>2.013647102177631</v>
      </c>
      <c r="G135" s="264">
        <v>1.7744518314080999</v>
      </c>
      <c r="H135" s="264">
        <v>1.2809401253614281</v>
      </c>
      <c r="I135" s="264">
        <v>1.4247276781085301</v>
      </c>
      <c r="J135" s="264">
        <v>1.951733106722412</v>
      </c>
      <c r="K135" s="264">
        <v>1.5829185423432011</v>
      </c>
      <c r="L135" s="264">
        <v>1.9026189588847371</v>
      </c>
      <c r="M135" s="264">
        <v>1.8842142331269409</v>
      </c>
      <c r="N135" s="264">
        <v>2.1718233075560152</v>
      </c>
      <c r="O135" s="264">
        <v>2.201153393136229</v>
      </c>
      <c r="P135" s="264">
        <v>2.3917873693842702</v>
      </c>
      <c r="Q135" s="264">
        <v>2.939137800725458</v>
      </c>
      <c r="R135" s="264">
        <v>3.329850432235816</v>
      </c>
      <c r="S135" s="264">
        <v>3.7491929199153589</v>
      </c>
      <c r="T135" s="264">
        <v>4.1698634310884319</v>
      </c>
      <c r="U135" s="264">
        <v>2.0991175502617732</v>
      </c>
      <c r="V135" s="264">
        <v>1.8062508993172861</v>
      </c>
      <c r="W135" s="264">
        <v>1.6911037608550681</v>
      </c>
      <c r="DA135" s="72" t="s">
        <v>1248</v>
      </c>
    </row>
    <row r="136" spans="1:105" ht="12" customHeight="1" x14ac:dyDescent="0.25">
      <c r="A136" s="59" t="s">
        <v>30</v>
      </c>
      <c r="B136" s="232">
        <v>9.6268393195509238E-3</v>
      </c>
      <c r="C136" s="232">
        <v>0</v>
      </c>
      <c r="D136" s="232">
        <v>0</v>
      </c>
      <c r="E136" s="232">
        <v>0</v>
      </c>
      <c r="F136" s="232">
        <v>7.4383897458997457E-3</v>
      </c>
      <c r="G136" s="232">
        <v>1.2455559195068079E-3</v>
      </c>
      <c r="H136" s="232">
        <v>0</v>
      </c>
      <c r="I136" s="232">
        <v>1.385341204950055E-2</v>
      </c>
      <c r="J136" s="232">
        <v>0</v>
      </c>
      <c r="K136" s="232">
        <v>0</v>
      </c>
      <c r="L136" s="232">
        <v>7.5816118701204352E-3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0.11755540822806559</v>
      </c>
      <c r="C137" s="297">
        <v>0.10822537291591269</v>
      </c>
      <c r="D137" s="297">
        <v>9.0635604408929218E-2</v>
      </c>
      <c r="E137" s="297">
        <v>6.9752685155823169E-2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1250</v>
      </c>
    </row>
    <row r="138" spans="1:105" ht="12" customHeight="1" x14ac:dyDescent="0.25">
      <c r="A138" s="59" t="s">
        <v>160</v>
      </c>
      <c r="B138" s="297">
        <v>2.6834941735022991E-2</v>
      </c>
      <c r="C138" s="297">
        <v>0.12932377761103919</v>
      </c>
      <c r="D138" s="297">
        <v>1.4216585547122381E-2</v>
      </c>
      <c r="E138" s="297">
        <v>1.119903937488583E-2</v>
      </c>
      <c r="F138" s="297">
        <v>8.3518140488865137E-3</v>
      </c>
      <c r="G138" s="297">
        <v>9.9883198040546552E-3</v>
      </c>
      <c r="H138" s="297">
        <v>6.1779384898683013E-3</v>
      </c>
      <c r="I138" s="297">
        <v>2.0862178861574488E-5</v>
      </c>
      <c r="J138" s="297">
        <v>1.047575464908381E-2</v>
      </c>
      <c r="K138" s="297">
        <v>2.684743239193129E-5</v>
      </c>
      <c r="L138" s="297">
        <v>1.1522755128987931E-2</v>
      </c>
      <c r="M138" s="297">
        <v>1.2439659800604011E-2</v>
      </c>
      <c r="N138" s="297">
        <v>1.265823390596079E-2</v>
      </c>
      <c r="O138" s="297">
        <v>2.1372864015863441E-2</v>
      </c>
      <c r="P138" s="297">
        <v>2.342793549133447E-2</v>
      </c>
      <c r="Q138" s="297">
        <v>2.807032874920494E-2</v>
      </c>
      <c r="R138" s="297">
        <v>9.8195316320869039E-5</v>
      </c>
      <c r="S138" s="297">
        <v>6.3458597976146173E-3</v>
      </c>
      <c r="T138" s="297">
        <v>1.6039425977251769E-2</v>
      </c>
      <c r="U138" s="297">
        <v>7.5150668946496286E-3</v>
      </c>
      <c r="V138" s="297">
        <v>5.5099051173497842E-3</v>
      </c>
      <c r="W138" s="297">
        <v>7.8132415112390375E-3</v>
      </c>
      <c r="DA138" s="122" t="s">
        <v>1251</v>
      </c>
    </row>
    <row r="139" spans="1:105" ht="12" customHeight="1" x14ac:dyDescent="0.25">
      <c r="A139" s="59" t="s">
        <v>70</v>
      </c>
      <c r="B139" s="297">
        <v>1.0804745897905821</v>
      </c>
      <c r="C139" s="297">
        <v>1.1632775532950259</v>
      </c>
      <c r="D139" s="297">
        <v>0.92781268838129194</v>
      </c>
      <c r="E139" s="297">
        <v>0.80330122536388671</v>
      </c>
      <c r="F139" s="297">
        <v>0.83057024192392148</v>
      </c>
      <c r="G139" s="297">
        <v>0.53246642224272689</v>
      </c>
      <c r="H139" s="297">
        <v>0.60547185046570517</v>
      </c>
      <c r="I139" s="297">
        <v>0.34870387049851359</v>
      </c>
      <c r="J139" s="297">
        <v>0.49171106393388248</v>
      </c>
      <c r="K139" s="297">
        <v>0.19818652804621709</v>
      </c>
      <c r="L139" s="297">
        <v>3.1987541359806637E-2</v>
      </c>
      <c r="M139" s="297">
        <v>5.7609126988573997E-2</v>
      </c>
      <c r="N139" s="297">
        <v>1.955439878301474E-2</v>
      </c>
      <c r="O139" s="297">
        <v>3.9690661073635197E-2</v>
      </c>
      <c r="P139" s="297">
        <v>4.3572822901132492E-2</v>
      </c>
      <c r="Q139" s="297">
        <v>0</v>
      </c>
      <c r="R139" s="297">
        <v>0</v>
      </c>
      <c r="S139" s="297">
        <v>0</v>
      </c>
      <c r="T139" s="297">
        <v>3.702737401446382E-3</v>
      </c>
      <c r="U139" s="297">
        <v>0</v>
      </c>
      <c r="V139" s="297">
        <v>1.383448477395713E-3</v>
      </c>
      <c r="W139" s="297">
        <v>1.808332074360787E-3</v>
      </c>
      <c r="DA139" s="122" t="s">
        <v>1252</v>
      </c>
    </row>
    <row r="140" spans="1:105" ht="12" customHeight="1" x14ac:dyDescent="0.25">
      <c r="A140" s="59" t="s">
        <v>162</v>
      </c>
      <c r="B140" s="297">
        <v>1.502721515945687</v>
      </c>
      <c r="C140" s="297">
        <v>1.385408907024001</v>
      </c>
      <c r="D140" s="297">
        <v>1.1192020283666899</v>
      </c>
      <c r="E140" s="297">
        <v>1.075088159777545</v>
      </c>
      <c r="F140" s="297">
        <v>1.167286656458923</v>
      </c>
      <c r="G140" s="297">
        <v>1.230751533441812</v>
      </c>
      <c r="H140" s="297">
        <v>0.66929033640585445</v>
      </c>
      <c r="I140" s="297">
        <v>1.062149533381654</v>
      </c>
      <c r="J140" s="297">
        <v>1.4495462881394461</v>
      </c>
      <c r="K140" s="297">
        <v>1.384705166864592</v>
      </c>
      <c r="L140" s="297">
        <v>1.8515270505258219</v>
      </c>
      <c r="M140" s="297">
        <v>1.814165446337763</v>
      </c>
      <c r="N140" s="297">
        <v>2.1396106748670398</v>
      </c>
      <c r="O140" s="297">
        <v>2.1400898680467311</v>
      </c>
      <c r="P140" s="297">
        <v>2.3247866109918029</v>
      </c>
      <c r="Q140" s="297">
        <v>2.9110674719762542</v>
      </c>
      <c r="R140" s="297">
        <v>3.3297522369194961</v>
      </c>
      <c r="S140" s="297">
        <v>3.7428470601177448</v>
      </c>
      <c r="T140" s="297">
        <v>4.1501212677097339</v>
      </c>
      <c r="U140" s="297">
        <v>2.0916024833671232</v>
      </c>
      <c r="V140" s="297">
        <v>1.7993575457225399</v>
      </c>
      <c r="W140" s="297">
        <v>1.6814821872694681</v>
      </c>
      <c r="DA140" s="122" t="s">
        <v>1253</v>
      </c>
    </row>
    <row r="141" spans="1:105" ht="12" customHeight="1" x14ac:dyDescent="0.25">
      <c r="A141" s="60" t="s">
        <v>1021</v>
      </c>
      <c r="B141" s="264">
        <v>9.4282264611304737E-3</v>
      </c>
      <c r="C141" s="264">
        <v>9.5688512727759023E-3</v>
      </c>
      <c r="D141" s="264">
        <v>1.435000059188144E-2</v>
      </c>
      <c r="E141" s="264">
        <v>1.030911871364903E-2</v>
      </c>
      <c r="F141" s="264">
        <v>2.7030739282193818E-3</v>
      </c>
      <c r="G141" s="264">
        <v>6.2480122117478457E-3</v>
      </c>
      <c r="H141" s="264">
        <v>2.8166432090300812E-3</v>
      </c>
      <c r="I141" s="264">
        <v>6.2100598471833881E-3</v>
      </c>
      <c r="J141" s="264">
        <v>6.4755180005069586E-3</v>
      </c>
      <c r="K141" s="264">
        <v>4.826399720191334E-3</v>
      </c>
      <c r="L141" s="264">
        <v>8.8714613103897631E-3</v>
      </c>
      <c r="M141" s="264">
        <v>7.1586278013131997E-3</v>
      </c>
      <c r="N141" s="264">
        <v>6.4263690081682026E-3</v>
      </c>
      <c r="O141" s="264">
        <v>7.4454082933131834E-3</v>
      </c>
      <c r="P141" s="264">
        <v>8.6404137627397112E-3</v>
      </c>
      <c r="Q141" s="264">
        <v>1.486253085700589E-2</v>
      </c>
      <c r="R141" s="264">
        <v>1.7243736418491019E-2</v>
      </c>
      <c r="S141" s="264">
        <v>1.336058595015438E-2</v>
      </c>
      <c r="T141" s="264">
        <v>2.1083104136614302E-2</v>
      </c>
      <c r="U141" s="264">
        <v>8.5237816205452708E-3</v>
      </c>
      <c r="V141" s="264">
        <v>6.539908593130991E-3</v>
      </c>
      <c r="W141" s="264">
        <v>1.1736387933448391E-2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2.7698557537812216</v>
      </c>
      <c r="C142" s="263">
        <f t="shared" si="5"/>
        <v>2.8013293280305112</v>
      </c>
      <c r="D142" s="263">
        <f t="shared" si="5"/>
        <v>2.2014219895736931</v>
      </c>
      <c r="E142" s="263">
        <f t="shared" si="5"/>
        <v>1.9975931388063075</v>
      </c>
      <c r="F142" s="263">
        <f t="shared" si="5"/>
        <v>2.0543461327424217</v>
      </c>
      <c r="G142" s="263">
        <f t="shared" si="5"/>
        <v>1.8221312401930092</v>
      </c>
      <c r="H142" s="263">
        <f t="shared" si="5"/>
        <v>1.295021669698605</v>
      </c>
      <c r="I142" s="263">
        <f t="shared" si="5"/>
        <v>1.4685859067475908</v>
      </c>
      <c r="J142" s="263">
        <f t="shared" si="5"/>
        <v>2.0073149352983566</v>
      </c>
      <c r="K142" s="263">
        <f t="shared" si="5"/>
        <v>1.6306305420201621</v>
      </c>
      <c r="L142" s="263">
        <f t="shared" si="5"/>
        <v>1.9627780143064506</v>
      </c>
      <c r="M142" s="263">
        <f t="shared" si="5"/>
        <v>1.9410237237194798</v>
      </c>
      <c r="N142" s="263">
        <f t="shared" si="5"/>
        <v>2.2380708314832392</v>
      </c>
      <c r="O142" s="263">
        <f t="shared" si="5"/>
        <v>2.2689624251551446</v>
      </c>
      <c r="P142" s="263">
        <f t="shared" si="5"/>
        <v>2.467748645920421</v>
      </c>
      <c r="Q142" s="263">
        <f t="shared" si="5"/>
        <v>3.048134050159379</v>
      </c>
      <c r="R142" s="263">
        <f t="shared" si="5"/>
        <v>3.4568799484212325</v>
      </c>
      <c r="S142" s="263">
        <f t="shared" si="5"/>
        <v>3.8796662545460165</v>
      </c>
      <c r="T142" s="263">
        <f t="shared" si="5"/>
        <v>4.3282645187334996</v>
      </c>
      <c r="U142" s="263">
        <f t="shared" si="5"/>
        <v>2.1699675169597654</v>
      </c>
      <c r="V142" s="263">
        <f t="shared" si="5"/>
        <v>1.8677821559966628</v>
      </c>
      <c r="W142" s="263">
        <f t="shared" si="5"/>
        <v>1.7710296493254847</v>
      </c>
      <c r="DA142" s="70"/>
    </row>
    <row r="143" spans="1:105" ht="12" customHeight="1" x14ac:dyDescent="0.25">
      <c r="A143" s="60" t="s">
        <v>1024</v>
      </c>
      <c r="B143" s="264">
        <v>1.9585611798771241</v>
      </c>
      <c r="C143" s="264">
        <v>1.961331537995195</v>
      </c>
      <c r="D143" s="264">
        <v>1.4463895687582999</v>
      </c>
      <c r="E143" s="264">
        <v>1.359897760576054</v>
      </c>
      <c r="F143" s="264">
        <v>1.5289933031764329</v>
      </c>
      <c r="G143" s="264">
        <v>1.311134946936096</v>
      </c>
      <c r="H143" s="264">
        <v>0.93834947032879512</v>
      </c>
      <c r="I143" s="264">
        <v>1.048370287020812</v>
      </c>
      <c r="J143" s="264">
        <v>1.455517360517429</v>
      </c>
      <c r="K143" s="264">
        <v>1.1971510080316401</v>
      </c>
      <c r="L143" s="264">
        <v>1.4174496873510629</v>
      </c>
      <c r="M143" s="264">
        <v>1.4154665602800249</v>
      </c>
      <c r="N143" s="264">
        <v>1.6491253908055681</v>
      </c>
      <c r="O143" s="264">
        <v>1.6619379372229219</v>
      </c>
      <c r="P143" s="264">
        <v>1.8017527630388459</v>
      </c>
      <c r="Q143" s="264">
        <v>2.1871446084723032</v>
      </c>
      <c r="R143" s="264">
        <v>2.475576439518187</v>
      </c>
      <c r="S143" s="264">
        <v>2.8345372855653381</v>
      </c>
      <c r="T143" s="264">
        <v>3.102669412742697</v>
      </c>
      <c r="U143" s="264">
        <v>1.571037279391635</v>
      </c>
      <c r="V143" s="264">
        <v>1.355040527976026</v>
      </c>
      <c r="W143" s="264">
        <v>1.2269963100550869</v>
      </c>
      <c r="DA143" s="72" t="s">
        <v>1255</v>
      </c>
    </row>
    <row r="144" spans="1:105" ht="12" customHeight="1" x14ac:dyDescent="0.25">
      <c r="A144" s="60" t="s">
        <v>1026</v>
      </c>
      <c r="B144" s="264">
        <v>0.65542718401951117</v>
      </c>
      <c r="C144" s="264">
        <v>0.66816760386704976</v>
      </c>
      <c r="D144" s="264">
        <v>0.51980100025115017</v>
      </c>
      <c r="E144" s="264">
        <v>0.4722897282385361</v>
      </c>
      <c r="F144" s="264">
        <v>0.48044184192822198</v>
      </c>
      <c r="G144" s="264">
        <v>0.42656848849084578</v>
      </c>
      <c r="H144" s="264">
        <v>0.30658248953086747</v>
      </c>
      <c r="I144" s="264">
        <v>0.34246722222907622</v>
      </c>
      <c r="J144" s="264">
        <v>0.46932179384639128</v>
      </c>
      <c r="K144" s="264">
        <v>0.38055201583447118</v>
      </c>
      <c r="L144" s="264">
        <v>0.45918148253400409</v>
      </c>
      <c r="M144" s="264">
        <v>0.45471054505991898</v>
      </c>
      <c r="N144" s="264">
        <v>0.52611773483285396</v>
      </c>
      <c r="O144" s="264">
        <v>0.53368499055623608</v>
      </c>
      <c r="P144" s="264">
        <v>0.58105568648672545</v>
      </c>
      <c r="Q144" s="264">
        <v>0.71934986633215892</v>
      </c>
      <c r="R144" s="264">
        <v>0.81868782984288269</v>
      </c>
      <c r="S144" s="264">
        <v>0.91678595977837907</v>
      </c>
      <c r="T144" s="264">
        <v>1.0256660612699779</v>
      </c>
      <c r="U144" s="264">
        <v>0.51772084235698468</v>
      </c>
      <c r="V144" s="264">
        <v>0.45027139679464812</v>
      </c>
      <c r="W144" s="264">
        <v>0.43540276842701719</v>
      </c>
      <c r="DA144" s="72" t="s">
        <v>1256</v>
      </c>
    </row>
    <row r="145" spans="1:105" ht="12" customHeight="1" x14ac:dyDescent="0.25">
      <c r="A145" s="64" t="s">
        <v>30</v>
      </c>
      <c r="B145" s="231">
        <v>2.2316494822919512E-3</v>
      </c>
      <c r="C145" s="231">
        <v>0</v>
      </c>
      <c r="D145" s="231">
        <v>0</v>
      </c>
      <c r="E145" s="231">
        <v>0</v>
      </c>
      <c r="F145" s="231">
        <v>1.7171734100456569E-3</v>
      </c>
      <c r="G145" s="231">
        <v>2.8555891814612341E-4</v>
      </c>
      <c r="H145" s="231">
        <v>0</v>
      </c>
      <c r="I145" s="231">
        <v>3.200597369227971E-3</v>
      </c>
      <c r="J145" s="231">
        <v>0</v>
      </c>
      <c r="K145" s="231">
        <v>0</v>
      </c>
      <c r="L145" s="231">
        <v>1.740859309605365E-3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2.7522781356548068E-2</v>
      </c>
      <c r="C147" s="231">
        <v>2.5292904904096261E-2</v>
      </c>
      <c r="D147" s="231">
        <v>2.1063979231617781E-2</v>
      </c>
      <c r="E147" s="231">
        <v>1.6208955779329449E-2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1259</v>
      </c>
    </row>
    <row r="148" spans="1:105" ht="12" customHeight="1" x14ac:dyDescent="0.25">
      <c r="A148" s="64" t="s">
        <v>160</v>
      </c>
      <c r="B148" s="231">
        <v>6.4022366887638866E-3</v>
      </c>
      <c r="C148" s="231">
        <v>3.0798485823618219E-2</v>
      </c>
      <c r="D148" s="231">
        <v>3.3668072094923049E-3</v>
      </c>
      <c r="E148" s="231">
        <v>2.651894493382715E-3</v>
      </c>
      <c r="F148" s="231">
        <v>1.9842886622447428E-3</v>
      </c>
      <c r="G148" s="231">
        <v>2.3567512537570751E-3</v>
      </c>
      <c r="H148" s="231">
        <v>1.460525372417015E-3</v>
      </c>
      <c r="I148" s="231">
        <v>4.9604693028422904E-6</v>
      </c>
      <c r="J148" s="231">
        <v>2.477500168644581E-3</v>
      </c>
      <c r="K148" s="231">
        <v>6.3484966102374746E-6</v>
      </c>
      <c r="L148" s="231">
        <v>2.7229976676469178E-3</v>
      </c>
      <c r="M148" s="231">
        <v>2.9283422922760189E-3</v>
      </c>
      <c r="N148" s="231">
        <v>2.9373396437608161E-3</v>
      </c>
      <c r="O148" s="231">
        <v>4.9628131239637056E-3</v>
      </c>
      <c r="P148" s="231">
        <v>5.3660620196818373E-3</v>
      </c>
      <c r="Q148" s="231">
        <v>6.2312227903962413E-3</v>
      </c>
      <c r="R148" s="231">
        <v>2.1275000203175051E-5</v>
      </c>
      <c r="S148" s="231">
        <v>1.4066645987520011E-3</v>
      </c>
      <c r="T148" s="231">
        <v>3.50201400198114E-3</v>
      </c>
      <c r="U148" s="231">
        <v>1.648925291841077E-3</v>
      </c>
      <c r="V148" s="231">
        <v>1.1749739504537779E-3</v>
      </c>
      <c r="W148" s="231">
        <v>1.5418849915190881E-3</v>
      </c>
      <c r="DA148" s="73" t="s">
        <v>1260</v>
      </c>
    </row>
    <row r="149" spans="1:105" ht="12" customHeight="1" x14ac:dyDescent="0.25">
      <c r="A149" s="64" t="s">
        <v>70</v>
      </c>
      <c r="B149" s="231">
        <v>0.24990964449536679</v>
      </c>
      <c r="C149" s="231">
        <v>0.2685787950422896</v>
      </c>
      <c r="D149" s="231">
        <v>0.21302012882825841</v>
      </c>
      <c r="E149" s="231">
        <v>0.18441289647965359</v>
      </c>
      <c r="F149" s="231">
        <v>0.1913100527022597</v>
      </c>
      <c r="G149" s="231">
        <v>0.1218010195237791</v>
      </c>
      <c r="H149" s="231">
        <v>0.13877041036756049</v>
      </c>
      <c r="I149" s="231">
        <v>8.0381713461221263E-2</v>
      </c>
      <c r="J149" s="231">
        <v>0.11273940659499319</v>
      </c>
      <c r="K149" s="231">
        <v>4.5433861930183339E-2</v>
      </c>
      <c r="L149" s="231">
        <v>7.3284003504500888E-3</v>
      </c>
      <c r="M149" s="231">
        <v>1.3147464901116859E-2</v>
      </c>
      <c r="N149" s="231">
        <v>4.3990906131850692E-3</v>
      </c>
      <c r="O149" s="231">
        <v>8.9349252113873363E-3</v>
      </c>
      <c r="P149" s="231">
        <v>9.6755298042029633E-3</v>
      </c>
      <c r="Q149" s="231">
        <v>0</v>
      </c>
      <c r="R149" s="231">
        <v>0</v>
      </c>
      <c r="S149" s="231">
        <v>0</v>
      </c>
      <c r="T149" s="231">
        <v>7.8377130500986508E-4</v>
      </c>
      <c r="U149" s="231">
        <v>0</v>
      </c>
      <c r="V149" s="231">
        <v>2.8601215981380009E-4</v>
      </c>
      <c r="W149" s="231">
        <v>3.4596829998555321E-4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2.6141136499020288E-3</v>
      </c>
      <c r="H150" s="231">
        <v>1.648250753234944E-3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8.4264992890844097E-3</v>
      </c>
      <c r="Q150" s="231">
        <v>2.9701069823931739E-2</v>
      </c>
      <c r="R150" s="231">
        <v>4.5150553484594229E-2</v>
      </c>
      <c r="S150" s="231">
        <v>2.8971311787351371E-2</v>
      </c>
      <c r="T150" s="231">
        <v>4.00787852772891E-2</v>
      </c>
      <c r="U150" s="231">
        <v>1.033127019502615E-2</v>
      </c>
      <c r="V150" s="231">
        <v>7.7082713176681644E-3</v>
      </c>
      <c r="W150" s="231">
        <v>1.160396418704385E-2</v>
      </c>
      <c r="DA150" s="73" t="s">
        <v>1262</v>
      </c>
    </row>
    <row r="151" spans="1:105" ht="12" customHeight="1" x14ac:dyDescent="0.25">
      <c r="A151" s="64" t="s">
        <v>162</v>
      </c>
      <c r="B151" s="231">
        <v>0.35098100914509123</v>
      </c>
      <c r="C151" s="231">
        <v>0.323000357666404</v>
      </c>
      <c r="D151" s="231">
        <v>0.25948094972027808</v>
      </c>
      <c r="E151" s="231">
        <v>0.2492261411915031</v>
      </c>
      <c r="F151" s="231">
        <v>0.2715036047791462</v>
      </c>
      <c r="G151" s="231">
        <v>0.284292719402163</v>
      </c>
      <c r="H151" s="231">
        <v>0.15490096558016739</v>
      </c>
      <c r="I151" s="231">
        <v>0.24724231936969751</v>
      </c>
      <c r="J151" s="231">
        <v>0.33560970189331862</v>
      </c>
      <c r="K151" s="231">
        <v>0.32055273879856339</v>
      </c>
      <c r="L151" s="231">
        <v>0.42834632229770092</v>
      </c>
      <c r="M151" s="231">
        <v>0.41808469715384911</v>
      </c>
      <c r="N151" s="231">
        <v>0.48605996434574428</v>
      </c>
      <c r="O151" s="231">
        <v>0.48648701722681731</v>
      </c>
      <c r="P151" s="231">
        <v>0.52128929743582642</v>
      </c>
      <c r="Q151" s="231">
        <v>0.63263337005401632</v>
      </c>
      <c r="R151" s="231">
        <v>0.70626024907496376</v>
      </c>
      <c r="S151" s="231">
        <v>0.81222473457695854</v>
      </c>
      <c r="T151" s="231">
        <v>0.88708224757431031</v>
      </c>
      <c r="U151" s="231">
        <v>0.44928438200242948</v>
      </c>
      <c r="V151" s="231">
        <v>0.37564328691347842</v>
      </c>
      <c r="W151" s="231">
        <v>0.32485312415626222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1.0342600452243419E-4</v>
      </c>
      <c r="I153" s="231">
        <v>5.6493426337441143E-5</v>
      </c>
      <c r="J153" s="231">
        <v>8.5835543592383421E-5</v>
      </c>
      <c r="K153" s="231">
        <v>1.4377301519702469E-4</v>
      </c>
      <c r="L153" s="231">
        <v>9.2833997503956561E-5</v>
      </c>
      <c r="M153" s="231">
        <v>1.002398479594928E-4</v>
      </c>
      <c r="N153" s="231">
        <v>1.6889043848059999E-4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3.0796927349451788E-5</v>
      </c>
      <c r="U153" s="231">
        <v>2.8777091919664221E-5</v>
      </c>
      <c r="V153" s="231">
        <v>2.290213322405114E-5</v>
      </c>
      <c r="W153" s="231">
        <v>2.8731081966144101E-5</v>
      </c>
      <c r="DA153" s="73" t="s">
        <v>1265</v>
      </c>
    </row>
    <row r="154" spans="1:105" ht="12" customHeight="1" x14ac:dyDescent="0.25">
      <c r="A154" s="64" t="s">
        <v>79</v>
      </c>
      <c r="B154" s="231">
        <v>1.83798628514493E-2</v>
      </c>
      <c r="C154" s="231">
        <v>2.049706043064169E-2</v>
      </c>
      <c r="D154" s="231">
        <v>2.2869135261503599E-2</v>
      </c>
      <c r="E154" s="231">
        <v>1.9789840294667248E-2</v>
      </c>
      <c r="F154" s="231">
        <v>1.392672237452572E-2</v>
      </c>
      <c r="G154" s="231">
        <v>1.521832574309857E-2</v>
      </c>
      <c r="H154" s="231">
        <v>9.6989114529652722E-3</v>
      </c>
      <c r="I154" s="231">
        <v>1.1581138133289211E-2</v>
      </c>
      <c r="J154" s="231">
        <v>1.840934964584259E-2</v>
      </c>
      <c r="K154" s="231">
        <v>1.4415293593917199E-2</v>
      </c>
      <c r="L154" s="231">
        <v>1.8950068911096948E-2</v>
      </c>
      <c r="M154" s="231">
        <v>2.0449800864717621E-2</v>
      </c>
      <c r="N154" s="231">
        <v>3.255244979168314E-2</v>
      </c>
      <c r="O154" s="231">
        <v>3.3300234994067722E-2</v>
      </c>
      <c r="P154" s="231">
        <v>3.6298297937929783E-2</v>
      </c>
      <c r="Q154" s="231">
        <v>5.0784203663814587E-2</v>
      </c>
      <c r="R154" s="231">
        <v>6.7255752283121556E-2</v>
      </c>
      <c r="S154" s="231">
        <v>7.4183248815317154E-2</v>
      </c>
      <c r="T154" s="231">
        <v>9.4188446184038002E-2</v>
      </c>
      <c r="U154" s="231">
        <v>5.6427487775768267E-2</v>
      </c>
      <c r="V154" s="231">
        <v>6.5435950320009831E-2</v>
      </c>
      <c r="W154" s="231">
        <v>9.7029095710240335E-2</v>
      </c>
      <c r="DA154" s="73" t="s">
        <v>1266</v>
      </c>
    </row>
    <row r="155" spans="1:105" ht="12" customHeight="1" x14ac:dyDescent="0.25">
      <c r="A155" s="60" t="s">
        <v>1038</v>
      </c>
      <c r="B155" s="264">
        <v>0.15586738988458601</v>
      </c>
      <c r="C155" s="264">
        <v>0.17183018616826631</v>
      </c>
      <c r="D155" s="264">
        <v>0.23523142056424309</v>
      </c>
      <c r="E155" s="264">
        <v>0.16540564999171739</v>
      </c>
      <c r="F155" s="264">
        <v>4.4910987637766728E-2</v>
      </c>
      <c r="G155" s="264">
        <v>8.4427804766067302E-2</v>
      </c>
      <c r="H155" s="264">
        <v>5.0089709838942287E-2</v>
      </c>
      <c r="I155" s="264">
        <v>7.7748397497702362E-2</v>
      </c>
      <c r="J155" s="264">
        <v>8.2475780934536169E-2</v>
      </c>
      <c r="K155" s="264">
        <v>5.2927518154050709E-2</v>
      </c>
      <c r="L155" s="264">
        <v>8.6146844421383595E-2</v>
      </c>
      <c r="M155" s="264">
        <v>7.0846618379536014E-2</v>
      </c>
      <c r="N155" s="264">
        <v>6.282770584481713E-2</v>
      </c>
      <c r="O155" s="264">
        <v>7.3339497375986537E-2</v>
      </c>
      <c r="P155" s="264">
        <v>8.4940196394849829E-2</v>
      </c>
      <c r="Q155" s="264">
        <v>0.14163957535491689</v>
      </c>
      <c r="R155" s="264">
        <v>0.16261567906016289</v>
      </c>
      <c r="S155" s="264">
        <v>0.1283430092022996</v>
      </c>
      <c r="T155" s="264">
        <v>0.19992904472082451</v>
      </c>
      <c r="U155" s="264">
        <v>8.1209395211146063E-2</v>
      </c>
      <c r="V155" s="264">
        <v>6.2470231225988652E-2</v>
      </c>
      <c r="W155" s="264">
        <v>0.1086305708433806</v>
      </c>
      <c r="DA155" s="72" t="s">
        <v>1267</v>
      </c>
    </row>
    <row r="156" spans="1:105" ht="12" customHeight="1" x14ac:dyDescent="0.25">
      <c r="A156" s="132" t="s">
        <v>1040</v>
      </c>
      <c r="B156" s="318">
        <v>0.73528091937196183</v>
      </c>
      <c r="C156" s="318">
        <v>0.75011601544364315</v>
      </c>
      <c r="D156" s="318">
        <v>0.72218613487009431</v>
      </c>
      <c r="E156" s="318">
        <v>0.60467492484032392</v>
      </c>
      <c r="F156" s="318">
        <v>0.38947049525264049</v>
      </c>
      <c r="G156" s="318">
        <v>0.47228811829171902</v>
      </c>
      <c r="H156" s="318">
        <v>0.29321123195148979</v>
      </c>
      <c r="I156" s="318">
        <v>0.4051424799486984</v>
      </c>
      <c r="J156" s="318">
        <v>0.50653051997923471</v>
      </c>
      <c r="K156" s="318">
        <v>0.394751583415483</v>
      </c>
      <c r="L156" s="318">
        <v>0.54457331433946898</v>
      </c>
      <c r="M156" s="318">
        <v>0.50257246822293611</v>
      </c>
      <c r="N156" s="318">
        <v>0.53326552727231324</v>
      </c>
      <c r="O156" s="318">
        <v>0.56522431229856285</v>
      </c>
      <c r="P156" s="318">
        <v>0.62956978358009219</v>
      </c>
      <c r="Q156" s="318">
        <v>0.70924688850810991</v>
      </c>
      <c r="R156" s="318">
        <v>0.82644669843377527</v>
      </c>
      <c r="S156" s="318">
        <v>0.82667961459542105</v>
      </c>
      <c r="T156" s="318">
        <v>1.189512023699536</v>
      </c>
      <c r="U156" s="318">
        <v>0.54669029583289697</v>
      </c>
      <c r="V156" s="318">
        <v>0.42156520483537657</v>
      </c>
      <c r="W156" s="318">
        <v>0.48863260516514218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0.99999999999999978</v>
      </c>
      <c r="C160" s="234">
        <f t="shared" si="6"/>
        <v>1</v>
      </c>
      <c r="D160" s="234">
        <f t="shared" si="6"/>
        <v>0.99999999999999978</v>
      </c>
      <c r="E160" s="234">
        <f t="shared" si="6"/>
        <v>1</v>
      </c>
      <c r="F160" s="234">
        <f t="shared" si="6"/>
        <v>1</v>
      </c>
      <c r="G160" s="234">
        <f t="shared" si="6"/>
        <v>1.0000000000000002</v>
      </c>
      <c r="H160" s="234">
        <f t="shared" si="6"/>
        <v>1</v>
      </c>
      <c r="I160" s="234">
        <f t="shared" si="6"/>
        <v>0.99999999999999978</v>
      </c>
      <c r="J160" s="234">
        <f t="shared" si="6"/>
        <v>1</v>
      </c>
      <c r="K160" s="234">
        <f t="shared" si="6"/>
        <v>0.99999999999999989</v>
      </c>
      <c r="L160" s="234">
        <f t="shared" si="6"/>
        <v>1.0000000000000002</v>
      </c>
      <c r="M160" s="234">
        <f t="shared" si="6"/>
        <v>0.99999999999999978</v>
      </c>
      <c r="N160" s="234">
        <f t="shared" si="6"/>
        <v>1</v>
      </c>
      <c r="O160" s="234">
        <f t="shared" si="6"/>
        <v>0.99999999999999978</v>
      </c>
      <c r="P160" s="234">
        <f t="shared" si="6"/>
        <v>1</v>
      </c>
      <c r="Q160" s="234">
        <f t="shared" si="6"/>
        <v>0.99999999999999978</v>
      </c>
      <c r="R160" s="234">
        <f t="shared" si="6"/>
        <v>1</v>
      </c>
      <c r="S160" s="234">
        <f t="shared" si="6"/>
        <v>1</v>
      </c>
      <c r="T160" s="234">
        <f t="shared" si="6"/>
        <v>0.99999999999999978</v>
      </c>
      <c r="U160" s="234">
        <f t="shared" si="6"/>
        <v>1.0000000000000002</v>
      </c>
      <c r="V160" s="234">
        <f t="shared" si="6"/>
        <v>1</v>
      </c>
      <c r="W160" s="234">
        <f t="shared" si="6"/>
        <v>1.0000000000000002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2.3452190345606521E-4</v>
      </c>
      <c r="C161" s="268">
        <f t="shared" si="7"/>
        <v>2.7337923625379059E-4</v>
      </c>
      <c r="D161" s="268">
        <f t="shared" si="7"/>
        <v>3.2096526267918444E-4</v>
      </c>
      <c r="E161" s="268">
        <f t="shared" si="7"/>
        <v>2.9557390066075467E-4</v>
      </c>
      <c r="F161" s="268">
        <f t="shared" si="7"/>
        <v>2.5016034979198658E-4</v>
      </c>
      <c r="G161" s="268">
        <f t="shared" si="7"/>
        <v>2.8233278192976995E-4</v>
      </c>
      <c r="H161" s="268">
        <f t="shared" si="7"/>
        <v>2.9226818347482186E-4</v>
      </c>
      <c r="I161" s="268">
        <f t="shared" si="7"/>
        <v>3.5894948711347646E-4</v>
      </c>
      <c r="J161" s="268">
        <f t="shared" si="7"/>
        <v>3.2549432714480095E-4</v>
      </c>
      <c r="K161" s="268">
        <f t="shared" si="7"/>
        <v>2.9758312149755564E-4</v>
      </c>
      <c r="L161" s="268">
        <f t="shared" si="7"/>
        <v>2.8595964058716932E-4</v>
      </c>
      <c r="M161" s="268">
        <f t="shared" si="7"/>
        <v>2.8665712637120224E-4</v>
      </c>
      <c r="N161" s="268">
        <f t="shared" si="7"/>
        <v>2.2370585923198386E-4</v>
      </c>
      <c r="O161" s="268">
        <f t="shared" si="7"/>
        <v>2.6625602757502487E-4</v>
      </c>
      <c r="P161" s="268">
        <f t="shared" si="7"/>
        <v>2.1757708008183268E-4</v>
      </c>
      <c r="Q161" s="268">
        <f t="shared" si="7"/>
        <v>2.3400940270848101E-4</v>
      </c>
      <c r="R161" s="268">
        <f t="shared" si="7"/>
        <v>2.3175856245666847E-4</v>
      </c>
      <c r="S161" s="268">
        <f t="shared" si="7"/>
        <v>1.7288437517621195E-4</v>
      </c>
      <c r="T161" s="268">
        <f t="shared" si="7"/>
        <v>1.6033215377514432E-4</v>
      </c>
      <c r="U161" s="268">
        <f t="shared" si="7"/>
        <v>2.4805391898732063E-4</v>
      </c>
      <c r="V161" s="268">
        <f t="shared" si="7"/>
        <v>3.8590272928536499E-4</v>
      </c>
      <c r="W161" s="268">
        <f t="shared" si="7"/>
        <v>5.2448270005879571E-4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4.8620432215354598E-4</v>
      </c>
      <c r="C162" s="269">
        <f t="shared" si="8"/>
        <v>5.6676226951453597E-4</v>
      </c>
      <c r="D162" s="269">
        <f t="shared" si="8"/>
        <v>6.6541630302349416E-4</v>
      </c>
      <c r="E162" s="269">
        <f t="shared" si="8"/>
        <v>6.1277563374358298E-4</v>
      </c>
      <c r="F162" s="269">
        <f t="shared" si="8"/>
        <v>5.1862551645668578E-4</v>
      </c>
      <c r="G162" s="269">
        <f t="shared" si="8"/>
        <v>5.8532451270848962E-4</v>
      </c>
      <c r="H162" s="269">
        <f t="shared" si="8"/>
        <v>6.0592231232698074E-4</v>
      </c>
      <c r="I162" s="269">
        <f t="shared" si="8"/>
        <v>7.4416414628011699E-4</v>
      </c>
      <c r="J162" s="269">
        <f t="shared" si="8"/>
        <v>6.7480583417620912E-4</v>
      </c>
      <c r="K162" s="269">
        <f t="shared" si="8"/>
        <v>6.1694109479697493E-4</v>
      </c>
      <c r="L162" s="269">
        <f t="shared" si="8"/>
        <v>5.92843615739298E-4</v>
      </c>
      <c r="M162" s="269">
        <f t="shared" si="8"/>
        <v>5.9428962397068297E-4</v>
      </c>
      <c r="N162" s="269">
        <f t="shared" si="8"/>
        <v>4.6378079849603211E-4</v>
      </c>
      <c r="O162" s="269">
        <f t="shared" si="8"/>
        <v>5.5199463034659652E-4</v>
      </c>
      <c r="P162" s="269">
        <f t="shared" si="8"/>
        <v>4.5107478311574043E-4</v>
      </c>
      <c r="Q162" s="269">
        <f t="shared" si="8"/>
        <v>4.8514181978208198E-4</v>
      </c>
      <c r="R162" s="269">
        <f t="shared" si="8"/>
        <v>4.8047544004193346E-4</v>
      </c>
      <c r="S162" s="269">
        <f t="shared" si="8"/>
        <v>3.5841910373730408E-4</v>
      </c>
      <c r="T162" s="269">
        <f t="shared" si="8"/>
        <v>3.3239618558812326E-4</v>
      </c>
      <c r="U162" s="269">
        <f t="shared" si="8"/>
        <v>5.2066985733485521E-4</v>
      </c>
      <c r="V162" s="269">
        <f t="shared" si="8"/>
        <v>8.0292651053214122E-4</v>
      </c>
      <c r="W162" s="269">
        <f t="shared" si="8"/>
        <v>1.0873430238515895E-3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2.9083833403330517E-3</v>
      </c>
      <c r="C163" s="269">
        <f t="shared" si="9"/>
        <v>3.3902659180081595E-3</v>
      </c>
      <c r="D163" s="269">
        <f t="shared" si="9"/>
        <v>3.980395899253991E-3</v>
      </c>
      <c r="E163" s="269">
        <f t="shared" si="9"/>
        <v>3.6655092588400314E-3</v>
      </c>
      <c r="F163" s="269">
        <f t="shared" si="9"/>
        <v>3.1023208622524374E-3</v>
      </c>
      <c r="G163" s="269">
        <f t="shared" si="9"/>
        <v>3.5013017858617919E-3</v>
      </c>
      <c r="H163" s="269">
        <f t="shared" si="9"/>
        <v>3.6245139716206405E-3</v>
      </c>
      <c r="I163" s="269">
        <f t="shared" si="9"/>
        <v>4.4514507726460713E-3</v>
      </c>
      <c r="J163" s="269">
        <f t="shared" si="9"/>
        <v>4.0365623188718521E-3</v>
      </c>
      <c r="K163" s="269">
        <f t="shared" si="9"/>
        <v>3.6904262679666308E-3</v>
      </c>
      <c r="L163" s="269">
        <f t="shared" si="9"/>
        <v>3.5462796542036212E-3</v>
      </c>
      <c r="M163" s="269">
        <f t="shared" si="9"/>
        <v>3.5549294050563436E-3</v>
      </c>
      <c r="N163" s="269">
        <f t="shared" si="9"/>
        <v>2.7742500147628158E-3</v>
      </c>
      <c r="O163" s="269">
        <f t="shared" si="9"/>
        <v>3.3019286618894855E-3</v>
      </c>
      <c r="P163" s="269">
        <f t="shared" si="9"/>
        <v>2.6982450066411786E-3</v>
      </c>
      <c r="Q163" s="269">
        <f t="shared" si="9"/>
        <v>2.9020276498230584E-3</v>
      </c>
      <c r="R163" s="269">
        <f t="shared" si="9"/>
        <v>2.8741142387784927E-3</v>
      </c>
      <c r="S163" s="269">
        <f t="shared" si="9"/>
        <v>2.1439960581787613E-3</v>
      </c>
      <c r="T163" s="269">
        <f t="shared" si="9"/>
        <v>1.9883318278060276E-3</v>
      </c>
      <c r="U163" s="269">
        <f t="shared" si="9"/>
        <v>3.0686748079247657E-3</v>
      </c>
      <c r="V163" s="269">
        <f t="shared" si="9"/>
        <v>4.7640720319945045E-3</v>
      </c>
      <c r="W163" s="269">
        <f t="shared" si="9"/>
        <v>6.5042826476532671E-3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3.3590423971690125E-3</v>
      </c>
      <c r="C164" s="269">
        <f t="shared" si="10"/>
        <v>3.9155935183435731E-3</v>
      </c>
      <c r="D164" s="269">
        <f t="shared" si="10"/>
        <v>4.5971651665356926E-3</v>
      </c>
      <c r="E164" s="269">
        <f t="shared" si="10"/>
        <v>4.2334862935397158E-3</v>
      </c>
      <c r="F164" s="269">
        <f t="shared" si="10"/>
        <v>3.5830308754053477E-3</v>
      </c>
      <c r="G164" s="269">
        <f t="shared" si="10"/>
        <v>4.0438345870343661E-3</v>
      </c>
      <c r="H164" s="269">
        <f t="shared" si="10"/>
        <v>4.1861387152668048E-3</v>
      </c>
      <c r="I164" s="269">
        <f t="shared" si="10"/>
        <v>5.1412108118170643E-3</v>
      </c>
      <c r="J164" s="269">
        <f t="shared" si="10"/>
        <v>4.6620346705578105E-3</v>
      </c>
      <c r="K164" s="269">
        <f t="shared" si="10"/>
        <v>4.2622642365660679E-3</v>
      </c>
      <c r="L164" s="269">
        <f t="shared" si="10"/>
        <v>4.095781854301133E-3</v>
      </c>
      <c r="M164" s="269">
        <f t="shared" si="10"/>
        <v>4.1057718990921048E-3</v>
      </c>
      <c r="N164" s="269">
        <f t="shared" si="10"/>
        <v>3.204124879517403E-3</v>
      </c>
      <c r="O164" s="269">
        <f t="shared" si="10"/>
        <v>3.8135682507534283E-3</v>
      </c>
      <c r="P164" s="269">
        <f t="shared" si="10"/>
        <v>3.11634276319964E-3</v>
      </c>
      <c r="Q164" s="269">
        <f t="shared" si="10"/>
        <v>3.3517018813606974E-3</v>
      </c>
      <c r="R164" s="269">
        <f t="shared" si="10"/>
        <v>3.3194632387278577E-3</v>
      </c>
      <c r="S164" s="269">
        <f t="shared" si="10"/>
        <v>2.476211976224905E-3</v>
      </c>
      <c r="T164" s="269">
        <f t="shared" si="10"/>
        <v>2.2964273026251673E-3</v>
      </c>
      <c r="U164" s="269">
        <f t="shared" si="10"/>
        <v>3.5971546241487179E-3</v>
      </c>
      <c r="V164" s="269">
        <f t="shared" si="10"/>
        <v>5.5471826715614552E-3</v>
      </c>
      <c r="W164" s="269">
        <f t="shared" si="10"/>
        <v>7.5121325561355E-3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2.2811000583485889E-3</v>
      </c>
      <c r="C165" s="270">
        <f t="shared" si="11"/>
        <v>2.6374562632517059E-3</v>
      </c>
      <c r="D165" s="270">
        <f t="shared" si="11"/>
        <v>2.4918145217734731E-3</v>
      </c>
      <c r="E165" s="270">
        <f t="shared" si="11"/>
        <v>2.5023316900044884E-3</v>
      </c>
      <c r="F165" s="270">
        <f t="shared" si="11"/>
        <v>3.4498642932030885E-3</v>
      </c>
      <c r="G165" s="270">
        <f t="shared" si="11"/>
        <v>2.8278367588043902E-3</v>
      </c>
      <c r="H165" s="270">
        <f t="shared" si="11"/>
        <v>3.347340897569447E-3</v>
      </c>
      <c r="I165" s="270">
        <f t="shared" si="11"/>
        <v>3.3749567305590314E-3</v>
      </c>
      <c r="J165" s="270">
        <f t="shared" si="11"/>
        <v>3.3546087895061239E-3</v>
      </c>
      <c r="K165" s="270">
        <f t="shared" si="11"/>
        <v>3.2057414266883025E-3</v>
      </c>
      <c r="L165" s="270">
        <f t="shared" si="11"/>
        <v>2.6774772691281505E-3</v>
      </c>
      <c r="M165" s="270">
        <f t="shared" si="11"/>
        <v>2.8807439354043883E-3</v>
      </c>
      <c r="N165" s="270">
        <f t="shared" si="11"/>
        <v>2.4459974359871046E-3</v>
      </c>
      <c r="O165" s="270">
        <f t="shared" si="11"/>
        <v>2.7808892083091073E-3</v>
      </c>
      <c r="P165" s="270">
        <f t="shared" si="11"/>
        <v>2.2169744570731211E-3</v>
      </c>
      <c r="Q165" s="270">
        <f t="shared" si="11"/>
        <v>2.1090739452037273E-3</v>
      </c>
      <c r="R165" s="270">
        <f t="shared" si="11"/>
        <v>2.0785891631367459E-3</v>
      </c>
      <c r="S165" s="270">
        <f t="shared" si="11"/>
        <v>1.7530298507175222E-3</v>
      </c>
      <c r="T165" s="270">
        <f t="shared" si="11"/>
        <v>1.4488638862163129E-3</v>
      </c>
      <c r="U165" s="270">
        <f t="shared" si="11"/>
        <v>2.4918785475282336E-3</v>
      </c>
      <c r="V165" s="270">
        <f t="shared" si="11"/>
        <v>4.0441661989784007E-3</v>
      </c>
      <c r="W165" s="270">
        <f t="shared" si="11"/>
        <v>4.4172643840739659E-3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0.93774341431278685</v>
      </c>
      <c r="C166" s="319">
        <f t="shared" si="12"/>
        <v>0.92752837183637515</v>
      </c>
      <c r="D166" s="319">
        <f t="shared" si="12"/>
        <v>0.9293251764313617</v>
      </c>
      <c r="E166" s="319">
        <f t="shared" si="12"/>
        <v>0.93017045411380661</v>
      </c>
      <c r="F166" s="319">
        <f t="shared" si="12"/>
        <v>0.91101827883492836</v>
      </c>
      <c r="G166" s="319">
        <f t="shared" si="12"/>
        <v>0.92422801405819532</v>
      </c>
      <c r="H166" s="319">
        <f t="shared" si="12"/>
        <v>0.91058158439496206</v>
      </c>
      <c r="I166" s="319">
        <f t="shared" si="12"/>
        <v>0.90908778200373308</v>
      </c>
      <c r="J166" s="319">
        <f t="shared" si="12"/>
        <v>0.91068860317048228</v>
      </c>
      <c r="K166" s="319">
        <f t="shared" si="12"/>
        <v>0.9154888421681534</v>
      </c>
      <c r="L166" s="319">
        <f t="shared" si="12"/>
        <v>0.92793387401526284</v>
      </c>
      <c r="M166" s="319">
        <f t="shared" si="12"/>
        <v>0.92317086526243086</v>
      </c>
      <c r="N166" s="319">
        <f t="shared" si="12"/>
        <v>0.9353753331592638</v>
      </c>
      <c r="O166" s="319">
        <f t="shared" si="12"/>
        <v>0.92603018387192892</v>
      </c>
      <c r="P166" s="319">
        <f t="shared" si="12"/>
        <v>0.94078376791136686</v>
      </c>
      <c r="Q166" s="319">
        <f t="shared" si="12"/>
        <v>0.94258238397450034</v>
      </c>
      <c r="R166" s="319">
        <f t="shared" si="12"/>
        <v>0.94317038100116657</v>
      </c>
      <c r="S166" s="319">
        <f t="shared" si="12"/>
        <v>0.95303642768825958</v>
      </c>
      <c r="T166" s="319">
        <f t="shared" si="12"/>
        <v>0.96040583785636457</v>
      </c>
      <c r="U166" s="319">
        <f t="shared" si="12"/>
        <v>0.93265630259445431</v>
      </c>
      <c r="V166" s="319">
        <f t="shared" si="12"/>
        <v>0.89043969564516612</v>
      </c>
      <c r="W166" s="319">
        <f t="shared" si="12"/>
        <v>0.87439910716688451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3.3827691267874438E-2</v>
      </c>
      <c r="C167" s="271">
        <f t="shared" si="13"/>
        <v>3.9402430915317518E-2</v>
      </c>
      <c r="D167" s="271">
        <f t="shared" si="13"/>
        <v>3.7373099252668851E-2</v>
      </c>
      <c r="E167" s="271">
        <f t="shared" si="13"/>
        <v>3.7349043365757117E-2</v>
      </c>
      <c r="F167" s="271">
        <f t="shared" si="13"/>
        <v>4.9933997121826453E-2</v>
      </c>
      <c r="G167" s="271">
        <f t="shared" si="13"/>
        <v>4.1258246637629753E-2</v>
      </c>
      <c r="H167" s="271">
        <f t="shared" si="13"/>
        <v>4.9447291202610225E-2</v>
      </c>
      <c r="I167" s="271">
        <f t="shared" si="13"/>
        <v>4.909355437611438E-2</v>
      </c>
      <c r="J167" s="271">
        <f t="shared" si="13"/>
        <v>4.879248633250529E-2</v>
      </c>
      <c r="K167" s="271">
        <f t="shared" si="13"/>
        <v>4.6414287810719157E-2</v>
      </c>
      <c r="L167" s="271">
        <f t="shared" si="13"/>
        <v>3.9008905284235132E-2</v>
      </c>
      <c r="M167" s="271">
        <f t="shared" si="13"/>
        <v>4.1957130581418624E-2</v>
      </c>
      <c r="N167" s="271">
        <f t="shared" si="13"/>
        <v>3.5695426860525313E-2</v>
      </c>
      <c r="O167" s="271">
        <f t="shared" si="13"/>
        <v>4.0658930727671121E-2</v>
      </c>
      <c r="P167" s="271">
        <f t="shared" si="13"/>
        <v>3.2477223701534948E-2</v>
      </c>
      <c r="Q167" s="271">
        <f t="shared" si="13"/>
        <v>3.108846190163966E-2</v>
      </c>
      <c r="R167" s="271">
        <f t="shared" si="13"/>
        <v>3.0824863263055856E-2</v>
      </c>
      <c r="S167" s="271">
        <f t="shared" si="13"/>
        <v>2.5811875571103059E-2</v>
      </c>
      <c r="T167" s="271">
        <f t="shared" si="13"/>
        <v>2.1508741484390383E-2</v>
      </c>
      <c r="U167" s="271">
        <f t="shared" si="13"/>
        <v>3.7084572099063982E-2</v>
      </c>
      <c r="V167" s="271">
        <f t="shared" si="13"/>
        <v>6.0927444394468983E-2</v>
      </c>
      <c r="W167" s="271">
        <f t="shared" si="13"/>
        <v>6.8857335247197046E-2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1.2757402539641994E-2</v>
      </c>
      <c r="C168" s="271">
        <f t="shared" si="14"/>
        <v>1.4837954855420702E-2</v>
      </c>
      <c r="D168" s="271">
        <f t="shared" si="14"/>
        <v>1.4019773298175376E-2</v>
      </c>
      <c r="E168" s="271">
        <f t="shared" si="14"/>
        <v>1.402049665983884E-2</v>
      </c>
      <c r="F168" s="271">
        <f t="shared" si="14"/>
        <v>1.8859928156825634E-2</v>
      </c>
      <c r="G168" s="271">
        <f t="shared" si="14"/>
        <v>1.5501551661759466E-2</v>
      </c>
      <c r="H168" s="271">
        <f t="shared" si="14"/>
        <v>1.8634332817922483E-2</v>
      </c>
      <c r="I168" s="271">
        <f t="shared" si="14"/>
        <v>1.8461902635512981E-2</v>
      </c>
      <c r="J168" s="271">
        <f t="shared" si="14"/>
        <v>1.8324280399969348E-2</v>
      </c>
      <c r="K168" s="271">
        <f t="shared" si="14"/>
        <v>1.7429916880508579E-2</v>
      </c>
      <c r="L168" s="271">
        <f t="shared" si="14"/>
        <v>1.4616745199615285E-2</v>
      </c>
      <c r="M168" s="271">
        <f t="shared" si="14"/>
        <v>1.570982569233375E-2</v>
      </c>
      <c r="N168" s="271">
        <f t="shared" si="14"/>
        <v>1.3306740003900709E-2</v>
      </c>
      <c r="O168" s="271">
        <f t="shared" si="14"/>
        <v>1.5150452708285592E-2</v>
      </c>
      <c r="P168" s="271">
        <f t="shared" si="14"/>
        <v>1.2080588104790926E-2</v>
      </c>
      <c r="Q168" s="271">
        <f t="shared" si="14"/>
        <v>1.1496383804063086E-2</v>
      </c>
      <c r="R168" s="271">
        <f t="shared" si="14"/>
        <v>1.1335008122874293E-2</v>
      </c>
      <c r="S168" s="271">
        <f t="shared" si="14"/>
        <v>9.531617879728135E-3</v>
      </c>
      <c r="T168" s="271">
        <f t="shared" si="14"/>
        <v>7.9005400847244975E-3</v>
      </c>
      <c r="U168" s="271">
        <f t="shared" si="14"/>
        <v>1.3626608326435457E-2</v>
      </c>
      <c r="V168" s="271">
        <f t="shared" si="14"/>
        <v>2.2147562368326032E-2</v>
      </c>
      <c r="W168" s="271">
        <f t="shared" si="14"/>
        <v>2.4306655974153484E-2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1.2713610993035385E-2</v>
      </c>
      <c r="C169" s="320">
        <f t="shared" si="15"/>
        <v>1.4787170837751567E-2</v>
      </c>
      <c r="D169" s="320">
        <f t="shared" si="15"/>
        <v>1.3926899978588005E-2</v>
      </c>
      <c r="E169" s="320">
        <f t="shared" si="15"/>
        <v>1.3947113598010114E-2</v>
      </c>
      <c r="F169" s="320">
        <f t="shared" si="15"/>
        <v>1.8834644959148501E-2</v>
      </c>
      <c r="G169" s="320">
        <f t="shared" si="15"/>
        <v>1.5447160752235473E-2</v>
      </c>
      <c r="H169" s="320">
        <f t="shared" si="15"/>
        <v>1.8593447918016672E-2</v>
      </c>
      <c r="I169" s="320">
        <f t="shared" si="15"/>
        <v>1.8381780686655025E-2</v>
      </c>
      <c r="J169" s="320">
        <f t="shared" si="15"/>
        <v>1.8263684605385341E-2</v>
      </c>
      <c r="K169" s="320">
        <f t="shared" si="15"/>
        <v>1.7376933719469051E-2</v>
      </c>
      <c r="L169" s="320">
        <f t="shared" si="15"/>
        <v>1.4548907093730886E-2</v>
      </c>
      <c r="M169" s="320">
        <f t="shared" si="15"/>
        <v>1.5650365816770272E-2</v>
      </c>
      <c r="N169" s="320">
        <f t="shared" si="15"/>
        <v>1.3267481868122766E-2</v>
      </c>
      <c r="O169" s="320">
        <f t="shared" si="15"/>
        <v>1.5099379011166536E-2</v>
      </c>
      <c r="P169" s="320">
        <f t="shared" si="15"/>
        <v>1.2037103655704194E-2</v>
      </c>
      <c r="Q169" s="320">
        <f t="shared" si="15"/>
        <v>1.1438541779739297E-2</v>
      </c>
      <c r="R169" s="320">
        <f t="shared" si="15"/>
        <v>1.1276611829694742E-2</v>
      </c>
      <c r="S169" s="320">
        <f t="shared" si="15"/>
        <v>9.4977717165499621E-3</v>
      </c>
      <c r="T169" s="320">
        <f t="shared" si="15"/>
        <v>7.8607953855397809E-3</v>
      </c>
      <c r="U169" s="320">
        <f t="shared" si="15"/>
        <v>1.3571499218521204E-2</v>
      </c>
      <c r="V169" s="320">
        <f t="shared" si="15"/>
        <v>2.2067661790268443E-2</v>
      </c>
      <c r="W169" s="320">
        <f t="shared" si="15"/>
        <v>2.4139128596976891E-2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4.379154660661086E-5</v>
      </c>
      <c r="C170" s="320">
        <f t="shared" si="16"/>
        <v>5.0784017669134419E-5</v>
      </c>
      <c r="D170" s="320">
        <f t="shared" si="16"/>
        <v>9.2873319587371178E-5</v>
      </c>
      <c r="E170" s="320">
        <f t="shared" si="16"/>
        <v>7.3383061828725786E-5</v>
      </c>
      <c r="F170" s="320">
        <f t="shared" si="16"/>
        <v>2.5283197677132894E-5</v>
      </c>
      <c r="G170" s="320">
        <f t="shared" si="16"/>
        <v>5.439090952399167E-5</v>
      </c>
      <c r="H170" s="320">
        <f t="shared" si="16"/>
        <v>4.0884899905808756E-5</v>
      </c>
      <c r="I170" s="320">
        <f t="shared" si="16"/>
        <v>8.0121948857956969E-5</v>
      </c>
      <c r="J170" s="320">
        <f t="shared" si="16"/>
        <v>6.0595794584005728E-5</v>
      </c>
      <c r="K170" s="320">
        <f t="shared" si="16"/>
        <v>5.2983161039530558E-5</v>
      </c>
      <c r="L170" s="320">
        <f t="shared" si="16"/>
        <v>6.7838105884399444E-5</v>
      </c>
      <c r="M170" s="320">
        <f t="shared" si="16"/>
        <v>5.9459875563473416E-5</v>
      </c>
      <c r="N170" s="320">
        <f t="shared" si="16"/>
        <v>3.92581357779441E-5</v>
      </c>
      <c r="O170" s="320">
        <f t="shared" si="16"/>
        <v>5.1073697119054245E-5</v>
      </c>
      <c r="P170" s="320">
        <f t="shared" si="16"/>
        <v>4.3484449086728646E-5</v>
      </c>
      <c r="Q170" s="320">
        <f t="shared" si="16"/>
        <v>5.7842024323787843E-5</v>
      </c>
      <c r="R170" s="320">
        <f t="shared" si="16"/>
        <v>5.8396293179549941E-5</v>
      </c>
      <c r="S170" s="320">
        <f t="shared" si="16"/>
        <v>3.3846163178174302E-5</v>
      </c>
      <c r="T170" s="320">
        <f t="shared" si="16"/>
        <v>3.9744699184714775E-5</v>
      </c>
      <c r="U170" s="320">
        <f t="shared" si="16"/>
        <v>5.5109107914251588E-5</v>
      </c>
      <c r="V170" s="320">
        <f t="shared" si="16"/>
        <v>7.9900578057585581E-5</v>
      </c>
      <c r="W170" s="320">
        <f t="shared" si="16"/>
        <v>1.6752737717659106E-4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2.6029173943716137E-3</v>
      </c>
      <c r="C171" s="271">
        <f t="shared" si="17"/>
        <v>3.008632630963667E-3</v>
      </c>
      <c r="D171" s="271">
        <f t="shared" si="17"/>
        <v>2.8822497026189942E-3</v>
      </c>
      <c r="E171" s="271">
        <f t="shared" si="17"/>
        <v>2.8766718506373062E-3</v>
      </c>
      <c r="F171" s="271">
        <f t="shared" si="17"/>
        <v>3.8863673822426537E-3</v>
      </c>
      <c r="G171" s="271">
        <f t="shared" si="17"/>
        <v>3.2082008698419056E-3</v>
      </c>
      <c r="H171" s="271">
        <f t="shared" si="17"/>
        <v>3.8032144152758663E-3</v>
      </c>
      <c r="I171" s="271">
        <f t="shared" si="17"/>
        <v>3.8318446376604609E-3</v>
      </c>
      <c r="J171" s="271">
        <f t="shared" si="17"/>
        <v>3.7989126824175016E-3</v>
      </c>
      <c r="K171" s="271">
        <f t="shared" si="17"/>
        <v>3.6201430359437702E-3</v>
      </c>
      <c r="L171" s="271">
        <f t="shared" si="17"/>
        <v>3.035494329743873E-3</v>
      </c>
      <c r="M171" s="271">
        <f t="shared" si="17"/>
        <v>3.2607330508748291E-3</v>
      </c>
      <c r="N171" s="271">
        <f t="shared" si="17"/>
        <v>2.7652996683674084E-3</v>
      </c>
      <c r="O171" s="271">
        <f t="shared" si="17"/>
        <v>3.1480861054031012E-3</v>
      </c>
      <c r="P171" s="271">
        <f t="shared" si="17"/>
        <v>2.5120239227902786E-3</v>
      </c>
      <c r="Q171" s="271">
        <f t="shared" si="17"/>
        <v>2.3995098568760117E-3</v>
      </c>
      <c r="R171" s="271">
        <f t="shared" si="17"/>
        <v>2.3689401971247119E-3</v>
      </c>
      <c r="S171" s="271">
        <f t="shared" si="17"/>
        <v>1.9884969730436576E-3</v>
      </c>
      <c r="T171" s="271">
        <f t="shared" si="17"/>
        <v>1.6513638234197992E-3</v>
      </c>
      <c r="U171" s="271">
        <f t="shared" si="17"/>
        <v>2.8369821465265023E-3</v>
      </c>
      <c r="V171" s="271">
        <f t="shared" si="17"/>
        <v>4.61536143458298E-3</v>
      </c>
      <c r="W171" s="271">
        <f t="shared" si="17"/>
        <v>5.1163630869298258E-3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1.7878151824316088E-3</v>
      </c>
      <c r="C172" s="320">
        <f t="shared" si="18"/>
        <v>2.0457071553550699E-3</v>
      </c>
      <c r="D172" s="320">
        <f t="shared" si="18"/>
        <v>1.8397106889048121E-3</v>
      </c>
      <c r="E172" s="320">
        <f t="shared" si="18"/>
        <v>1.902417125679539E-3</v>
      </c>
      <c r="F172" s="320">
        <f t="shared" si="18"/>
        <v>2.8106376559765048E-3</v>
      </c>
      <c r="G172" s="320">
        <f t="shared" si="18"/>
        <v>2.2431434374160122E-3</v>
      </c>
      <c r="H172" s="320">
        <f t="shared" si="18"/>
        <v>2.6768307673078326E-3</v>
      </c>
      <c r="I172" s="320">
        <f t="shared" si="18"/>
        <v>2.658248779650452E-3</v>
      </c>
      <c r="J172" s="320">
        <f t="shared" si="18"/>
        <v>2.6767669426933445E-3</v>
      </c>
      <c r="K172" s="320">
        <f t="shared" si="18"/>
        <v>2.5827877290956159E-3</v>
      </c>
      <c r="L172" s="320">
        <f t="shared" si="18"/>
        <v>2.1301559704591444E-3</v>
      </c>
      <c r="M172" s="320">
        <f t="shared" si="18"/>
        <v>2.3105694548996164E-3</v>
      </c>
      <c r="N172" s="320">
        <f t="shared" si="18"/>
        <v>1.9798983434205514E-3</v>
      </c>
      <c r="O172" s="320">
        <f t="shared" si="18"/>
        <v>2.240519769399331E-3</v>
      </c>
      <c r="P172" s="320">
        <f t="shared" si="18"/>
        <v>1.7820497726680109E-3</v>
      </c>
      <c r="Q172" s="320">
        <f t="shared" si="18"/>
        <v>1.6728361830766689E-3</v>
      </c>
      <c r="R172" s="320">
        <f t="shared" si="18"/>
        <v>1.6476138954780563E-3</v>
      </c>
      <c r="S172" s="320">
        <f t="shared" si="18"/>
        <v>1.4112089218471736E-3</v>
      </c>
      <c r="T172" s="320">
        <f t="shared" si="18"/>
        <v>1.1494904444148573E-3</v>
      </c>
      <c r="U172" s="320">
        <f t="shared" si="18"/>
        <v>1.9961940540238121E-3</v>
      </c>
      <c r="V172" s="320">
        <f t="shared" si="18"/>
        <v>3.2535368384581844E-3</v>
      </c>
      <c r="W172" s="320">
        <f t="shared" si="18"/>
        <v>3.4420707308838875E-3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6.728232323785228E-4</v>
      </c>
      <c r="C173" s="320">
        <f t="shared" si="19"/>
        <v>7.8370323064856271E-4</v>
      </c>
      <c r="D173" s="320">
        <f t="shared" si="19"/>
        <v>7.4334039660177008E-4</v>
      </c>
      <c r="E173" s="320">
        <f t="shared" si="19"/>
        <v>7.4286193180021103E-4</v>
      </c>
      <c r="F173" s="320">
        <f t="shared" si="19"/>
        <v>9.9317311024986737E-4</v>
      </c>
      <c r="G173" s="320">
        <f t="shared" si="19"/>
        <v>8.2061488161218647E-4</v>
      </c>
      <c r="H173" s="320">
        <f t="shared" si="19"/>
        <v>9.8349266687607398E-4</v>
      </c>
      <c r="I173" s="320">
        <f t="shared" si="19"/>
        <v>9.764569412296037E-4</v>
      </c>
      <c r="J173" s="320">
        <f t="shared" si="19"/>
        <v>9.7046878281043002E-4</v>
      </c>
      <c r="K173" s="320">
        <f t="shared" si="19"/>
        <v>9.2316708539351021E-4</v>
      </c>
      <c r="L173" s="320">
        <f t="shared" si="19"/>
        <v>7.7587611690816674E-4</v>
      </c>
      <c r="M173" s="320">
        <f t="shared" si="19"/>
        <v>8.3451548601329263E-4</v>
      </c>
      <c r="N173" s="320">
        <f t="shared" si="19"/>
        <v>7.0997196619912494E-4</v>
      </c>
      <c r="O173" s="320">
        <f t="shared" si="19"/>
        <v>8.0869465730361214E-4</v>
      </c>
      <c r="P173" s="320">
        <f t="shared" si="19"/>
        <v>6.4596281361651935E-4</v>
      </c>
      <c r="Q173" s="320">
        <f t="shared" si="19"/>
        <v>6.1834073335658899E-4</v>
      </c>
      <c r="R173" s="320">
        <f t="shared" si="19"/>
        <v>6.1309783082865474E-4</v>
      </c>
      <c r="S173" s="320">
        <f t="shared" si="19"/>
        <v>5.1339092041420998E-4</v>
      </c>
      <c r="T173" s="320">
        <f t="shared" si="19"/>
        <v>4.2780279787125124E-4</v>
      </c>
      <c r="U173" s="320">
        <f t="shared" si="19"/>
        <v>7.3760167294545679E-4</v>
      </c>
      <c r="V173" s="320">
        <f t="shared" si="19"/>
        <v>1.2118296739032873E-3</v>
      </c>
      <c r="W173" s="320">
        <f t="shared" si="19"/>
        <v>1.3695529649695121E-3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1.4227897956148227E-4</v>
      </c>
      <c r="C174" s="320">
        <f t="shared" si="20"/>
        <v>1.7922224496003453E-4</v>
      </c>
      <c r="D174" s="320">
        <f t="shared" si="20"/>
        <v>2.9919861711241188E-4</v>
      </c>
      <c r="E174" s="320">
        <f t="shared" si="20"/>
        <v>2.3139279315755634E-4</v>
      </c>
      <c r="F174" s="320">
        <f t="shared" si="20"/>
        <v>8.2556616016281361E-5</v>
      </c>
      <c r="G174" s="320">
        <f t="shared" si="20"/>
        <v>1.4444255081370714E-4</v>
      </c>
      <c r="H174" s="320">
        <f t="shared" si="20"/>
        <v>1.4289098109196007E-4</v>
      </c>
      <c r="I174" s="320">
        <f t="shared" si="20"/>
        <v>1.9713891678040538E-4</v>
      </c>
      <c r="J174" s="320">
        <f t="shared" si="20"/>
        <v>1.5167695691372751E-4</v>
      </c>
      <c r="K174" s="320">
        <f t="shared" si="20"/>
        <v>1.1418822145464436E-4</v>
      </c>
      <c r="L174" s="320">
        <f t="shared" si="20"/>
        <v>1.2946224237656196E-4</v>
      </c>
      <c r="M174" s="320">
        <f t="shared" si="20"/>
        <v>1.156481099619205E-4</v>
      </c>
      <c r="N174" s="320">
        <f t="shared" si="20"/>
        <v>7.5429358747732163E-5</v>
      </c>
      <c r="O174" s="320">
        <f t="shared" si="20"/>
        <v>9.8871678700158095E-5</v>
      </c>
      <c r="P174" s="320">
        <f t="shared" si="20"/>
        <v>8.4011336505748321E-5</v>
      </c>
      <c r="Q174" s="320">
        <f t="shared" si="20"/>
        <v>1.0833294044275357E-4</v>
      </c>
      <c r="R174" s="320">
        <f t="shared" si="20"/>
        <v>1.0822847081800085E-4</v>
      </c>
      <c r="S174" s="320">
        <f t="shared" si="20"/>
        <v>6.3897130782273549E-5</v>
      </c>
      <c r="T174" s="320">
        <f t="shared" si="20"/>
        <v>7.4070581133690717E-5</v>
      </c>
      <c r="U174" s="320">
        <f t="shared" si="20"/>
        <v>1.0318641955723333E-4</v>
      </c>
      <c r="V174" s="320">
        <f t="shared" si="20"/>
        <v>1.4999492222150793E-4</v>
      </c>
      <c r="W174" s="320">
        <f t="shared" si="20"/>
        <v>3.0473939107642629E-4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3.7993224638646749E-3</v>
      </c>
      <c r="C175" s="321">
        <f t="shared" si="21"/>
        <v>4.4391525565510952E-3</v>
      </c>
      <c r="D175" s="321">
        <f t="shared" si="21"/>
        <v>4.3439441619091759E-3</v>
      </c>
      <c r="E175" s="321">
        <f t="shared" si="21"/>
        <v>4.2736572331714866E-3</v>
      </c>
      <c r="F175" s="321">
        <f t="shared" si="21"/>
        <v>5.3974266070673524E-3</v>
      </c>
      <c r="G175" s="321">
        <f t="shared" si="21"/>
        <v>4.5633563462347459E-3</v>
      </c>
      <c r="H175" s="321">
        <f t="shared" si="21"/>
        <v>5.4773930889706933E-3</v>
      </c>
      <c r="I175" s="321">
        <f t="shared" si="21"/>
        <v>5.4541843985630341E-3</v>
      </c>
      <c r="J175" s="321">
        <f t="shared" si="21"/>
        <v>5.3422114743687235E-3</v>
      </c>
      <c r="K175" s="321">
        <f t="shared" si="21"/>
        <v>4.9738539571594484E-3</v>
      </c>
      <c r="L175" s="321">
        <f t="shared" si="21"/>
        <v>4.2066391371835005E-3</v>
      </c>
      <c r="M175" s="321">
        <f t="shared" si="21"/>
        <v>4.4790534230471036E-3</v>
      </c>
      <c r="N175" s="321">
        <f t="shared" si="21"/>
        <v>3.7453413199473994E-3</v>
      </c>
      <c r="O175" s="321">
        <f t="shared" si="21"/>
        <v>4.2977098078374092E-3</v>
      </c>
      <c r="P175" s="321">
        <f t="shared" si="21"/>
        <v>3.4461822694053569E-3</v>
      </c>
      <c r="Q175" s="321">
        <f t="shared" si="21"/>
        <v>3.3513057640427823E-3</v>
      </c>
      <c r="R175" s="321">
        <f t="shared" si="21"/>
        <v>3.3164067726368907E-3</v>
      </c>
      <c r="S175" s="321">
        <f t="shared" si="21"/>
        <v>2.7270405238308728E-3</v>
      </c>
      <c r="T175" s="321">
        <f t="shared" si="21"/>
        <v>2.3071653950897416E-3</v>
      </c>
      <c r="U175" s="321">
        <f t="shared" si="21"/>
        <v>3.869103077596026E-3</v>
      </c>
      <c r="V175" s="321">
        <f t="shared" si="21"/>
        <v>6.3256860151041554E-3</v>
      </c>
      <c r="W175" s="321">
        <f t="shared" si="21"/>
        <v>7.2750332130621142E-3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0.99999999999999989</v>
      </c>
      <c r="D178" s="234">
        <f t="shared" si="22"/>
        <v>1</v>
      </c>
      <c r="E178" s="234">
        <f t="shared" si="22"/>
        <v>1</v>
      </c>
      <c r="F178" s="234">
        <f t="shared" si="22"/>
        <v>1</v>
      </c>
      <c r="G178" s="234">
        <f t="shared" si="22"/>
        <v>1.0000000000000002</v>
      </c>
      <c r="H178" s="234">
        <f t="shared" si="22"/>
        <v>0.99999999999999978</v>
      </c>
      <c r="I178" s="234">
        <f t="shared" si="22"/>
        <v>1.0000000000000002</v>
      </c>
      <c r="J178" s="234">
        <f t="shared" si="22"/>
        <v>1</v>
      </c>
      <c r="K178" s="234">
        <f t="shared" si="22"/>
        <v>1.0000000000000004</v>
      </c>
      <c r="L178" s="234">
        <f t="shared" si="22"/>
        <v>0.99999999999999989</v>
      </c>
      <c r="M178" s="234">
        <f t="shared" si="22"/>
        <v>1.0000000000000002</v>
      </c>
      <c r="N178" s="234">
        <f t="shared" si="22"/>
        <v>1.0000000000000002</v>
      </c>
      <c r="O178" s="234">
        <f t="shared" si="22"/>
        <v>0.99999999999999967</v>
      </c>
      <c r="P178" s="234">
        <f t="shared" si="22"/>
        <v>1.0000000000000002</v>
      </c>
      <c r="Q178" s="234">
        <f t="shared" si="22"/>
        <v>1</v>
      </c>
      <c r="R178" s="234">
        <f t="shared" si="22"/>
        <v>1.0000000000000002</v>
      </c>
      <c r="S178" s="234">
        <f t="shared" si="22"/>
        <v>0.99999999999999989</v>
      </c>
      <c r="T178" s="234">
        <f t="shared" si="22"/>
        <v>0.99999999999999989</v>
      </c>
      <c r="U178" s="234">
        <f t="shared" si="22"/>
        <v>0.99999999999999978</v>
      </c>
      <c r="V178" s="234">
        <f t="shared" si="22"/>
        <v>0.99999999999999978</v>
      </c>
      <c r="W178" s="234">
        <f t="shared" si="22"/>
        <v>1.0000000000000007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4.1893607998401122E-3</v>
      </c>
      <c r="C179" s="268">
        <f t="shared" si="23"/>
        <v>4.1961946651951562E-3</v>
      </c>
      <c r="D179" s="268">
        <f t="shared" si="23"/>
        <v>5.0224654687713371E-3</v>
      </c>
      <c r="E179" s="268">
        <f t="shared" si="23"/>
        <v>4.6908484440881066E-3</v>
      </c>
      <c r="F179" s="268">
        <f t="shared" si="23"/>
        <v>3.1474937543851857E-3</v>
      </c>
      <c r="G179" s="268">
        <f t="shared" si="23"/>
        <v>4.1405093374319831E-3</v>
      </c>
      <c r="H179" s="268">
        <f t="shared" si="23"/>
        <v>3.6494025218751463E-3</v>
      </c>
      <c r="I179" s="268">
        <f t="shared" si="23"/>
        <v>4.3790019897610609E-3</v>
      </c>
      <c r="J179" s="268">
        <f t="shared" si="23"/>
        <v>4.0503655021979458E-3</v>
      </c>
      <c r="K179" s="268">
        <f t="shared" si="23"/>
        <v>3.9130377670930448E-3</v>
      </c>
      <c r="L179" s="268">
        <f t="shared" si="23"/>
        <v>4.3924819768022582E-3</v>
      </c>
      <c r="M179" s="268">
        <f t="shared" si="23"/>
        <v>4.1371242827825151E-3</v>
      </c>
      <c r="N179" s="268">
        <f t="shared" si="23"/>
        <v>3.844030740631871E-3</v>
      </c>
      <c r="O179" s="268">
        <f t="shared" si="23"/>
        <v>3.9936331235801009E-3</v>
      </c>
      <c r="P179" s="268">
        <f t="shared" si="23"/>
        <v>4.0746462333560093E-3</v>
      </c>
      <c r="Q179" s="268">
        <f t="shared" si="23"/>
        <v>4.5063359010061423E-3</v>
      </c>
      <c r="R179" s="268">
        <f t="shared" si="23"/>
        <v>4.5082896713576331E-3</v>
      </c>
      <c r="S179" s="268">
        <f t="shared" si="23"/>
        <v>3.9938659809415867E-3</v>
      </c>
      <c r="T179" s="268">
        <f t="shared" si="23"/>
        <v>4.4119183612525833E-3</v>
      </c>
      <c r="U179" s="268">
        <f t="shared" si="23"/>
        <v>4.1217061088172366E-3</v>
      </c>
      <c r="V179" s="268">
        <f t="shared" si="23"/>
        <v>3.9142217196671651E-3</v>
      </c>
      <c r="W179" s="268">
        <f t="shared" si="23"/>
        <v>4.6045676373518765E-3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8.8437379257659491E-3</v>
      </c>
      <c r="C180" s="269">
        <f t="shared" si="24"/>
        <v>8.8581642110890663E-3</v>
      </c>
      <c r="D180" s="269">
        <f t="shared" si="24"/>
        <v>1.0602421340438888E-2</v>
      </c>
      <c r="E180" s="269">
        <f t="shared" si="24"/>
        <v>9.9023780168529391E-3</v>
      </c>
      <c r="F180" s="269">
        <f t="shared" si="24"/>
        <v>6.6443572699276827E-3</v>
      </c>
      <c r="G180" s="269">
        <f t="shared" si="24"/>
        <v>8.740612520371312E-3</v>
      </c>
      <c r="H180" s="269">
        <f t="shared" si="24"/>
        <v>7.7038863519047728E-3</v>
      </c>
      <c r="I180" s="269">
        <f t="shared" si="24"/>
        <v>9.2440703544398595E-3</v>
      </c>
      <c r="J180" s="269">
        <f t="shared" si="24"/>
        <v>8.5503189427774025E-3</v>
      </c>
      <c r="K180" s="269">
        <f t="shared" si="24"/>
        <v>8.2604201832212672E-3</v>
      </c>
      <c r="L180" s="269">
        <f t="shared" si="24"/>
        <v>9.2725265983230852E-3</v>
      </c>
      <c r="M180" s="269">
        <f t="shared" si="24"/>
        <v>8.7334666722062582E-3</v>
      </c>
      <c r="N180" s="269">
        <f t="shared" si="24"/>
        <v>8.1147463952099107E-3</v>
      </c>
      <c r="O180" s="269">
        <f t="shared" si="24"/>
        <v>8.4305569283859242E-3</v>
      </c>
      <c r="P180" s="269">
        <f t="shared" si="24"/>
        <v>8.6015755504718541E-3</v>
      </c>
      <c r="Q180" s="269">
        <f t="shared" si="24"/>
        <v>9.5128721583229801E-3</v>
      </c>
      <c r="R180" s="269">
        <f t="shared" si="24"/>
        <v>9.5203496243101201E-3</v>
      </c>
      <c r="S180" s="269">
        <f t="shared" si="24"/>
        <v>8.6051467990135664E-3</v>
      </c>
      <c r="T180" s="269">
        <f t="shared" si="24"/>
        <v>9.4793260338018066E-3</v>
      </c>
      <c r="U180" s="269">
        <f t="shared" si="24"/>
        <v>8.7009189169859457E-3</v>
      </c>
      <c r="V180" s="269">
        <f t="shared" si="24"/>
        <v>8.2629195063357776E-3</v>
      </c>
      <c r="W180" s="269">
        <f t="shared" si="24"/>
        <v>9.7202392899072912E-3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5.2647798598538097E-2</v>
      </c>
      <c r="C181" s="269">
        <f t="shared" si="25"/>
        <v>5.2733679949906929E-2</v>
      </c>
      <c r="D181" s="269">
        <f t="shared" si="25"/>
        <v>6.3117445142962497E-2</v>
      </c>
      <c r="E181" s="269">
        <f t="shared" si="25"/>
        <v>5.895000596512049E-2</v>
      </c>
      <c r="F181" s="269">
        <f t="shared" si="25"/>
        <v>3.9554630214077548E-2</v>
      </c>
      <c r="G181" s="269">
        <f t="shared" si="25"/>
        <v>5.2033881087731847E-2</v>
      </c>
      <c r="H181" s="269">
        <f t="shared" si="25"/>
        <v>4.5862129846637352E-2</v>
      </c>
      <c r="I181" s="269">
        <f t="shared" si="25"/>
        <v>5.503102402360207E-2</v>
      </c>
      <c r="J181" s="269">
        <f t="shared" si="25"/>
        <v>5.0901041327909194E-2</v>
      </c>
      <c r="K181" s="269">
        <f t="shared" si="25"/>
        <v>4.9175240356058712E-2</v>
      </c>
      <c r="L181" s="269">
        <f t="shared" si="25"/>
        <v>5.5200427347107443E-2</v>
      </c>
      <c r="M181" s="269">
        <f t="shared" si="25"/>
        <v>5.19913410239978E-2</v>
      </c>
      <c r="N181" s="269">
        <f t="shared" si="25"/>
        <v>4.8308027383819521E-2</v>
      </c>
      <c r="O181" s="269">
        <f t="shared" si="25"/>
        <v>5.0188084152293644E-2</v>
      </c>
      <c r="P181" s="269">
        <f t="shared" si="25"/>
        <v>5.120617786422367E-2</v>
      </c>
      <c r="Q181" s="269">
        <f t="shared" si="25"/>
        <v>5.6631232369049676E-2</v>
      </c>
      <c r="R181" s="269">
        <f t="shared" si="25"/>
        <v>5.6530181553825283E-2</v>
      </c>
      <c r="S181" s="269">
        <f t="shared" si="25"/>
        <v>4.9988696636172024E-2</v>
      </c>
      <c r="T181" s="269">
        <f t="shared" si="25"/>
        <v>5.5137807655389975E-2</v>
      </c>
      <c r="U181" s="269">
        <f t="shared" si="25"/>
        <v>5.1797580458492858E-2</v>
      </c>
      <c r="V181" s="269">
        <f t="shared" si="25"/>
        <v>4.91901191167219E-2</v>
      </c>
      <c r="W181" s="269">
        <f t="shared" si="25"/>
        <v>5.786571297795598E-2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6.2307024921311051E-2</v>
      </c>
      <c r="C182" s="269">
        <f t="shared" si="26"/>
        <v>6.2408662817718029E-2</v>
      </c>
      <c r="D182" s="269">
        <f t="shared" si="26"/>
        <v>7.4697524534316342E-2</v>
      </c>
      <c r="E182" s="269">
        <f t="shared" si="26"/>
        <v>6.9765490458364304E-2</v>
      </c>
      <c r="F182" s="269">
        <f t="shared" si="26"/>
        <v>4.6811669169586262E-2</v>
      </c>
      <c r="G182" s="269">
        <f t="shared" si="26"/>
        <v>6.1580472726087854E-2</v>
      </c>
      <c r="H182" s="269">
        <f t="shared" si="26"/>
        <v>5.4276397938093128E-2</v>
      </c>
      <c r="I182" s="269">
        <f t="shared" si="26"/>
        <v>6.5127497759783826E-2</v>
      </c>
      <c r="J182" s="269">
        <f t="shared" si="26"/>
        <v>6.023979226031273E-2</v>
      </c>
      <c r="K182" s="269">
        <f t="shared" si="26"/>
        <v>5.8197360724242864E-2</v>
      </c>
      <c r="L182" s="269">
        <f t="shared" si="26"/>
        <v>6.5327981300983468E-2</v>
      </c>
      <c r="M182" s="269">
        <f t="shared" si="26"/>
        <v>6.1530127889612457E-2</v>
      </c>
      <c r="N182" s="269">
        <f t="shared" si="26"/>
        <v>5.7171041263377638E-2</v>
      </c>
      <c r="O182" s="269">
        <f t="shared" si="26"/>
        <v>5.9396029715792241E-2</v>
      </c>
      <c r="P182" s="269">
        <f t="shared" si="26"/>
        <v>6.0600911818559144E-2</v>
      </c>
      <c r="Q182" s="269">
        <f t="shared" si="26"/>
        <v>6.7021294346026314E-2</v>
      </c>
      <c r="R182" s="269">
        <f t="shared" si="26"/>
        <v>6.7073975538472316E-2</v>
      </c>
      <c r="S182" s="269">
        <f t="shared" si="26"/>
        <v>6.0563975379919019E-2</v>
      </c>
      <c r="T182" s="269">
        <f t="shared" si="26"/>
        <v>6.6784950931725803E-2</v>
      </c>
      <c r="U182" s="269">
        <f t="shared" si="26"/>
        <v>6.1300818313427895E-2</v>
      </c>
      <c r="V182" s="269">
        <f t="shared" si="26"/>
        <v>5.8214969272674444E-2</v>
      </c>
      <c r="W182" s="269">
        <f t="shared" si="26"/>
        <v>6.8482263581426353E-2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4.0626728273534196E-2</v>
      </c>
      <c r="C183" s="270">
        <f t="shared" si="27"/>
        <v>4.0362543625315293E-2</v>
      </c>
      <c r="D183" s="270">
        <f t="shared" si="27"/>
        <v>3.8875662150392711E-2</v>
      </c>
      <c r="E183" s="270">
        <f t="shared" si="27"/>
        <v>3.9594362429015428E-2</v>
      </c>
      <c r="F183" s="270">
        <f t="shared" si="27"/>
        <v>4.3276444479714779E-2</v>
      </c>
      <c r="G183" s="270">
        <f t="shared" si="27"/>
        <v>4.1347566657034478E-2</v>
      </c>
      <c r="H183" s="270">
        <f t="shared" si="27"/>
        <v>4.167190273485806E-2</v>
      </c>
      <c r="I183" s="270">
        <f t="shared" si="27"/>
        <v>4.1050001199582645E-2</v>
      </c>
      <c r="J183" s="270">
        <f t="shared" si="27"/>
        <v>4.161940159169733E-2</v>
      </c>
      <c r="K183" s="270">
        <f t="shared" si="27"/>
        <v>4.2027871290121262E-2</v>
      </c>
      <c r="L183" s="270">
        <f t="shared" si="27"/>
        <v>4.1004752761323739E-2</v>
      </c>
      <c r="M183" s="270">
        <f t="shared" si="27"/>
        <v>4.1451823525048934E-2</v>
      </c>
      <c r="N183" s="270">
        <f t="shared" si="27"/>
        <v>4.1905270643639636E-2</v>
      </c>
      <c r="O183" s="270">
        <f t="shared" si="27"/>
        <v>4.1586805747063305E-2</v>
      </c>
      <c r="P183" s="270">
        <f t="shared" si="27"/>
        <v>4.1394306726376638E-2</v>
      </c>
      <c r="Q183" s="270">
        <f t="shared" si="27"/>
        <v>4.0493490932362639E-2</v>
      </c>
      <c r="R183" s="270">
        <f t="shared" si="27"/>
        <v>4.0327456176962408E-2</v>
      </c>
      <c r="S183" s="270">
        <f t="shared" si="27"/>
        <v>4.1575842117549493E-2</v>
      </c>
      <c r="T183" s="270">
        <f t="shared" si="27"/>
        <v>4.0457540875702511E-2</v>
      </c>
      <c r="U183" s="270">
        <f t="shared" si="27"/>
        <v>4.0773690438912095E-2</v>
      </c>
      <c r="V183" s="270">
        <f t="shared" si="27"/>
        <v>4.0750898093437869E-2</v>
      </c>
      <c r="W183" s="270">
        <f t="shared" si="27"/>
        <v>3.8664664159953836E-2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0.56887879657031926</v>
      </c>
      <c r="C184" s="271">
        <f t="shared" si="28"/>
        <v>0.56939531472688987</v>
      </c>
      <c r="D184" s="271">
        <f t="shared" si="28"/>
        <v>0.55074437683094191</v>
      </c>
      <c r="E184" s="271">
        <f t="shared" si="28"/>
        <v>0.55816882193923212</v>
      </c>
      <c r="F184" s="271">
        <f t="shared" si="28"/>
        <v>0.59140206370708803</v>
      </c>
      <c r="G184" s="271">
        <f t="shared" si="28"/>
        <v>0.56968525449510954</v>
      </c>
      <c r="H184" s="271">
        <f t="shared" si="28"/>
        <v>0.58125085451191827</v>
      </c>
      <c r="I184" s="271">
        <f t="shared" si="28"/>
        <v>0.56389416430396633</v>
      </c>
      <c r="J184" s="271">
        <f t="shared" si="28"/>
        <v>0.57168237920837606</v>
      </c>
      <c r="K184" s="271">
        <f t="shared" si="28"/>
        <v>0.57463604360263165</v>
      </c>
      <c r="L184" s="271">
        <f t="shared" si="28"/>
        <v>0.56422278760393874</v>
      </c>
      <c r="M184" s="271">
        <f t="shared" si="28"/>
        <v>0.57021050427399</v>
      </c>
      <c r="N184" s="271">
        <f t="shared" si="28"/>
        <v>0.57771573221357597</v>
      </c>
      <c r="O184" s="271">
        <f t="shared" si="28"/>
        <v>0.57441728306541451</v>
      </c>
      <c r="P184" s="271">
        <f t="shared" si="28"/>
        <v>0.57287891269291225</v>
      </c>
      <c r="Q184" s="271">
        <f t="shared" si="28"/>
        <v>0.56399102622493602</v>
      </c>
      <c r="R184" s="271">
        <f t="shared" si="28"/>
        <v>0.56502673638175682</v>
      </c>
      <c r="S184" s="271">
        <f t="shared" si="28"/>
        <v>0.57373780400025975</v>
      </c>
      <c r="T184" s="271">
        <f t="shared" si="28"/>
        <v>0.56634970585006261</v>
      </c>
      <c r="U184" s="271">
        <f t="shared" si="28"/>
        <v>0.57466246028569656</v>
      </c>
      <c r="V184" s="271">
        <f t="shared" si="28"/>
        <v>0.58160430475725211</v>
      </c>
      <c r="W184" s="271">
        <f t="shared" si="28"/>
        <v>0.57083694437386812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0.56864624967838073</v>
      </c>
      <c r="C185" s="320">
        <f t="shared" si="29"/>
        <v>0.56916238849446865</v>
      </c>
      <c r="D185" s="320">
        <f t="shared" si="29"/>
        <v>0.55046558519889255</v>
      </c>
      <c r="E185" s="320">
        <f t="shared" si="29"/>
        <v>0.55790843800995371</v>
      </c>
      <c r="F185" s="320">
        <f t="shared" si="29"/>
        <v>0.59122734972924063</v>
      </c>
      <c r="G185" s="320">
        <f t="shared" si="29"/>
        <v>0.5694554192950716</v>
      </c>
      <c r="H185" s="320">
        <f t="shared" si="29"/>
        <v>0.58104828012063481</v>
      </c>
      <c r="I185" s="320">
        <f t="shared" si="29"/>
        <v>0.56365109063445806</v>
      </c>
      <c r="J185" s="320">
        <f t="shared" si="29"/>
        <v>0.57145754779524327</v>
      </c>
      <c r="K185" s="320">
        <f t="shared" si="29"/>
        <v>0.57441883510370984</v>
      </c>
      <c r="L185" s="320">
        <f t="shared" si="29"/>
        <v>0.56397896567491312</v>
      </c>
      <c r="M185" s="320">
        <f t="shared" si="29"/>
        <v>0.56998085697467848</v>
      </c>
      <c r="N185" s="320">
        <f t="shared" si="29"/>
        <v>0.57750235422013985</v>
      </c>
      <c r="O185" s="320">
        <f t="shared" si="29"/>
        <v>0.57419560080532694</v>
      </c>
      <c r="P185" s="320">
        <f t="shared" si="29"/>
        <v>0.57265273348262513</v>
      </c>
      <c r="Q185" s="320">
        <f t="shared" si="29"/>
        <v>0.56374088438758219</v>
      </c>
      <c r="R185" s="320">
        <f t="shared" si="29"/>
        <v>0.56477639792375578</v>
      </c>
      <c r="S185" s="320">
        <f t="shared" si="29"/>
        <v>0.57351176958138561</v>
      </c>
      <c r="T185" s="320">
        <f t="shared" si="29"/>
        <v>0.56610044611109966</v>
      </c>
      <c r="U185" s="320">
        <f t="shared" si="29"/>
        <v>0.57443366883256464</v>
      </c>
      <c r="V185" s="320">
        <f t="shared" si="29"/>
        <v>0.58138703053840191</v>
      </c>
      <c r="W185" s="320">
        <f t="shared" si="29"/>
        <v>0.57058134979895647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2.3254689193850648E-4</v>
      </c>
      <c r="C186" s="320">
        <f t="shared" si="30"/>
        <v>2.3292623242126032E-4</v>
      </c>
      <c r="D186" s="320">
        <f t="shared" si="30"/>
        <v>2.7879163204941039E-4</v>
      </c>
      <c r="E186" s="320">
        <f t="shared" si="30"/>
        <v>2.6038392927839988E-4</v>
      </c>
      <c r="F186" s="320">
        <f t="shared" si="30"/>
        <v>1.7471397784742497E-4</v>
      </c>
      <c r="G186" s="320">
        <f t="shared" si="30"/>
        <v>2.2983520003789617E-4</v>
      </c>
      <c r="H186" s="320">
        <f t="shared" si="30"/>
        <v>2.0257439128351087E-4</v>
      </c>
      <c r="I186" s="320">
        <f t="shared" si="30"/>
        <v>2.4307366950832571E-4</v>
      </c>
      <c r="J186" s="320">
        <f t="shared" si="30"/>
        <v>2.2483141313276911E-4</v>
      </c>
      <c r="K186" s="320">
        <f t="shared" si="30"/>
        <v>2.1720849892189047E-4</v>
      </c>
      <c r="L186" s="320">
        <f t="shared" si="30"/>
        <v>2.4382192902560625E-4</v>
      </c>
      <c r="M186" s="320">
        <f t="shared" si="30"/>
        <v>2.296472993114164E-4</v>
      </c>
      <c r="N186" s="320">
        <f t="shared" si="30"/>
        <v>2.1337799343616658E-4</v>
      </c>
      <c r="O186" s="320">
        <f t="shared" si="30"/>
        <v>2.216822600876645E-4</v>
      </c>
      <c r="P186" s="320">
        <f t="shared" si="30"/>
        <v>2.2617921028717457E-4</v>
      </c>
      <c r="Q186" s="320">
        <f t="shared" si="30"/>
        <v>2.501418373537754E-4</v>
      </c>
      <c r="R186" s="320">
        <f t="shared" si="30"/>
        <v>2.5033845800100422E-4</v>
      </c>
      <c r="S186" s="320">
        <f t="shared" si="30"/>
        <v>2.2603441887416047E-4</v>
      </c>
      <c r="T186" s="320">
        <f t="shared" si="30"/>
        <v>2.4925973896286154E-4</v>
      </c>
      <c r="U186" s="320">
        <f t="shared" si="30"/>
        <v>2.2879145313193974E-4</v>
      </c>
      <c r="V186" s="320">
        <f t="shared" si="30"/>
        <v>2.1727421885017279E-4</v>
      </c>
      <c r="W186" s="320">
        <f t="shared" si="30"/>
        <v>2.5559457491168525E-4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0.19655020068900969</v>
      </c>
      <c r="C187" s="271">
        <f t="shared" si="31"/>
        <v>0.19643145110496332</v>
      </c>
      <c r="D187" s="271">
        <f t="shared" si="31"/>
        <v>0.18921118098613046</v>
      </c>
      <c r="E187" s="271">
        <f t="shared" si="31"/>
        <v>0.19190911163067512</v>
      </c>
      <c r="F187" s="271">
        <f t="shared" si="31"/>
        <v>0.20466016205071297</v>
      </c>
      <c r="G187" s="271">
        <f t="shared" si="31"/>
        <v>0.19607151794529179</v>
      </c>
      <c r="H187" s="271">
        <f t="shared" si="31"/>
        <v>0.20067854961617784</v>
      </c>
      <c r="I187" s="271">
        <f t="shared" si="31"/>
        <v>0.19425183934551585</v>
      </c>
      <c r="J187" s="271">
        <f t="shared" si="31"/>
        <v>0.19666387785323808</v>
      </c>
      <c r="K187" s="271">
        <f t="shared" si="31"/>
        <v>0.19767326641366664</v>
      </c>
      <c r="L187" s="271">
        <f t="shared" si="31"/>
        <v>0.19364344490778093</v>
      </c>
      <c r="M187" s="271">
        <f t="shared" si="31"/>
        <v>0.19554831102049325</v>
      </c>
      <c r="N187" s="271">
        <f t="shared" si="31"/>
        <v>0.19720959556293105</v>
      </c>
      <c r="O187" s="271">
        <f t="shared" si="31"/>
        <v>0.19599329117215752</v>
      </c>
      <c r="P187" s="271">
        <f t="shared" si="31"/>
        <v>0.19512446245154269</v>
      </c>
      <c r="Q187" s="271">
        <f t="shared" si="31"/>
        <v>0.19094064486637774</v>
      </c>
      <c r="R187" s="271">
        <f t="shared" si="31"/>
        <v>0.19023819798680403</v>
      </c>
      <c r="S187" s="271">
        <f t="shared" si="31"/>
        <v>0.1955519203325809</v>
      </c>
      <c r="T187" s="271">
        <f t="shared" si="31"/>
        <v>0.19084131198258783</v>
      </c>
      <c r="U187" s="271">
        <f t="shared" si="31"/>
        <v>0.19287886497903273</v>
      </c>
      <c r="V187" s="271">
        <f t="shared" si="31"/>
        <v>0.19305357186914232</v>
      </c>
      <c r="W187" s="271">
        <f t="shared" si="31"/>
        <v>0.18404744018225869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0.19587551497244118</v>
      </c>
      <c r="C188" s="320">
        <f t="shared" si="32"/>
        <v>0.19575914967387728</v>
      </c>
      <c r="D188" s="320">
        <f t="shared" si="32"/>
        <v>0.18795776054148491</v>
      </c>
      <c r="E188" s="320">
        <f t="shared" si="32"/>
        <v>0.19090466232007203</v>
      </c>
      <c r="F188" s="320">
        <f t="shared" si="32"/>
        <v>0.20438579921694525</v>
      </c>
      <c r="G188" s="320">
        <f t="shared" si="32"/>
        <v>0.19538355402880836</v>
      </c>
      <c r="H188" s="320">
        <f t="shared" si="32"/>
        <v>0.20023824823836778</v>
      </c>
      <c r="I188" s="320">
        <f t="shared" si="32"/>
        <v>0.19340881486180592</v>
      </c>
      <c r="J188" s="320">
        <f t="shared" si="32"/>
        <v>0.19601353832096874</v>
      </c>
      <c r="K188" s="320">
        <f t="shared" si="32"/>
        <v>0.19707238262406476</v>
      </c>
      <c r="L188" s="320">
        <f t="shared" si="32"/>
        <v>0.19274472194722611</v>
      </c>
      <c r="M188" s="320">
        <f t="shared" si="32"/>
        <v>0.19480818325156454</v>
      </c>
      <c r="N188" s="320">
        <f t="shared" si="32"/>
        <v>0.19662777904911527</v>
      </c>
      <c r="O188" s="320">
        <f t="shared" si="32"/>
        <v>0.19533257811074392</v>
      </c>
      <c r="P188" s="320">
        <f t="shared" si="32"/>
        <v>0.19442210593715376</v>
      </c>
      <c r="Q188" s="320">
        <f t="shared" si="32"/>
        <v>0.18997996074056966</v>
      </c>
      <c r="R188" s="320">
        <f t="shared" si="32"/>
        <v>0.18925811879646201</v>
      </c>
      <c r="S188" s="320">
        <f t="shared" si="32"/>
        <v>0.19485752801756182</v>
      </c>
      <c r="T188" s="320">
        <f t="shared" si="32"/>
        <v>0.18988125982723839</v>
      </c>
      <c r="U188" s="320">
        <f t="shared" si="32"/>
        <v>0.19209881891548755</v>
      </c>
      <c r="V188" s="320">
        <f t="shared" si="32"/>
        <v>0.19235710280713456</v>
      </c>
      <c r="W188" s="320">
        <f t="shared" si="32"/>
        <v>0.18277894051852103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6.7468571656852593E-4</v>
      </c>
      <c r="C189" s="320">
        <f t="shared" si="33"/>
        <v>6.7230143108595777E-4</v>
      </c>
      <c r="D189" s="320">
        <f t="shared" si="33"/>
        <v>1.253420444645552E-3</v>
      </c>
      <c r="E189" s="320">
        <f t="shared" si="33"/>
        <v>1.0044493106032058E-3</v>
      </c>
      <c r="F189" s="320">
        <f t="shared" si="33"/>
        <v>2.7436283376771676E-4</v>
      </c>
      <c r="G189" s="320">
        <f t="shared" si="33"/>
        <v>6.8796391648341768E-4</v>
      </c>
      <c r="H189" s="320">
        <f t="shared" si="33"/>
        <v>4.4030137780994347E-4</v>
      </c>
      <c r="I189" s="320">
        <f t="shared" si="33"/>
        <v>8.4302448370988448E-4</v>
      </c>
      <c r="J189" s="320">
        <f t="shared" si="33"/>
        <v>6.5033953226936768E-4</v>
      </c>
      <c r="K189" s="320">
        <f t="shared" si="33"/>
        <v>6.0088378960185447E-4</v>
      </c>
      <c r="L189" s="320">
        <f t="shared" si="33"/>
        <v>8.9872296055483448E-4</v>
      </c>
      <c r="M189" s="320">
        <f t="shared" si="33"/>
        <v>7.4012776892871143E-4</v>
      </c>
      <c r="N189" s="320">
        <f t="shared" si="33"/>
        <v>5.8181651381581756E-4</v>
      </c>
      <c r="O189" s="320">
        <f t="shared" si="33"/>
        <v>6.607130614136031E-4</v>
      </c>
      <c r="P189" s="320">
        <f t="shared" si="33"/>
        <v>7.0235651438893716E-4</v>
      </c>
      <c r="Q189" s="320">
        <f t="shared" si="33"/>
        <v>9.6068412580810195E-4</v>
      </c>
      <c r="R189" s="320">
        <f t="shared" si="33"/>
        <v>9.800791903420039E-4</v>
      </c>
      <c r="S189" s="320">
        <f t="shared" si="33"/>
        <v>6.9439231501910103E-4</v>
      </c>
      <c r="T189" s="320">
        <f t="shared" si="33"/>
        <v>9.6005215534942167E-4</v>
      </c>
      <c r="U189" s="320">
        <f t="shared" si="33"/>
        <v>7.8004606354517493E-4</v>
      </c>
      <c r="V189" s="320">
        <f t="shared" si="33"/>
        <v>6.9646906200774769E-4</v>
      </c>
      <c r="W189" s="320">
        <f t="shared" si="33"/>
        <v>1.2684996637376046E-3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4.961245341038556E-2</v>
      </c>
      <c r="C190" s="271">
        <f t="shared" si="34"/>
        <v>4.9243429217582076E-2</v>
      </c>
      <c r="D190" s="271">
        <f t="shared" si="34"/>
        <v>4.8134844323277415E-2</v>
      </c>
      <c r="E190" s="271">
        <f t="shared" si="34"/>
        <v>4.8718635080037154E-2</v>
      </c>
      <c r="F190" s="271">
        <f t="shared" si="34"/>
        <v>5.2223902899536052E-2</v>
      </c>
      <c r="G190" s="271">
        <f t="shared" si="34"/>
        <v>5.0246869994689414E-2</v>
      </c>
      <c r="H190" s="271">
        <f t="shared" si="34"/>
        <v>5.066950987561776E-2</v>
      </c>
      <c r="I190" s="271">
        <f t="shared" si="34"/>
        <v>4.993865750384769E-2</v>
      </c>
      <c r="J190" s="271">
        <f t="shared" si="34"/>
        <v>5.0491185049435887E-2</v>
      </c>
      <c r="K190" s="271">
        <f t="shared" si="34"/>
        <v>5.0850876306107858E-2</v>
      </c>
      <c r="L190" s="271">
        <f t="shared" si="34"/>
        <v>4.9799264686085178E-2</v>
      </c>
      <c r="M190" s="271">
        <f t="shared" si="34"/>
        <v>5.0257192145302575E-2</v>
      </c>
      <c r="N190" s="271">
        <f t="shared" si="34"/>
        <v>5.0734888654944854E-2</v>
      </c>
      <c r="O190" s="271">
        <f t="shared" si="34"/>
        <v>5.041400712222887E-2</v>
      </c>
      <c r="P190" s="271">
        <f t="shared" si="34"/>
        <v>5.0222642297774372E-2</v>
      </c>
      <c r="Q190" s="271">
        <f t="shared" si="34"/>
        <v>4.9322593550287279E-2</v>
      </c>
      <c r="R190" s="271">
        <f t="shared" si="34"/>
        <v>4.9187159651996805E-2</v>
      </c>
      <c r="S190" s="271">
        <f t="shared" si="34"/>
        <v>5.0402302000027988E-2</v>
      </c>
      <c r="T190" s="271">
        <f t="shared" si="34"/>
        <v>4.9326447548311468E-2</v>
      </c>
      <c r="U190" s="271">
        <f t="shared" si="34"/>
        <v>4.968400205366573E-2</v>
      </c>
      <c r="V190" s="271">
        <f t="shared" si="34"/>
        <v>4.9738493369129493E-2</v>
      </c>
      <c r="W190" s="271">
        <f t="shared" si="34"/>
        <v>4.781442795001585E-2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3.6923886315831274E-2</v>
      </c>
      <c r="C191" s="320">
        <f t="shared" si="35"/>
        <v>3.6303959618619798E-2</v>
      </c>
      <c r="D191" s="320">
        <f t="shared" si="35"/>
        <v>3.3283492298220987E-2</v>
      </c>
      <c r="E191" s="320">
        <f t="shared" si="35"/>
        <v>3.4906917157705421E-2</v>
      </c>
      <c r="F191" s="320">
        <f t="shared" si="35"/>
        <v>4.0885723928371712E-2</v>
      </c>
      <c r="G191" s="320">
        <f t="shared" si="35"/>
        <v>3.8033819066045395E-2</v>
      </c>
      <c r="H191" s="320">
        <f t="shared" si="35"/>
        <v>3.8643955447362655E-2</v>
      </c>
      <c r="I191" s="320">
        <f t="shared" si="35"/>
        <v>3.749366186569944E-2</v>
      </c>
      <c r="J191" s="320">
        <f t="shared" si="35"/>
        <v>3.8510732705506569E-2</v>
      </c>
      <c r="K191" s="320">
        <f t="shared" si="35"/>
        <v>3.9265839656499865E-2</v>
      </c>
      <c r="L191" s="320">
        <f t="shared" si="35"/>
        <v>3.7830064276835919E-2</v>
      </c>
      <c r="M191" s="320">
        <f t="shared" si="35"/>
        <v>3.8554518384732901E-2</v>
      </c>
      <c r="N191" s="320">
        <f t="shared" si="35"/>
        <v>3.9334425822231643E-2</v>
      </c>
      <c r="O191" s="320">
        <f t="shared" si="35"/>
        <v>3.8854196090876071E-2</v>
      </c>
      <c r="P191" s="320">
        <f t="shared" si="35"/>
        <v>3.8584868460330213E-2</v>
      </c>
      <c r="Q191" s="320">
        <f t="shared" si="35"/>
        <v>3.7244667039691988E-2</v>
      </c>
      <c r="R191" s="320">
        <f t="shared" si="35"/>
        <v>3.7068489171624482E-2</v>
      </c>
      <c r="S191" s="320">
        <f t="shared" si="35"/>
        <v>3.8811490992242216E-2</v>
      </c>
      <c r="T191" s="320">
        <f t="shared" si="35"/>
        <v>3.7221556468185417E-2</v>
      </c>
      <c r="U191" s="320">
        <f t="shared" si="35"/>
        <v>3.787679104045661E-2</v>
      </c>
      <c r="V191" s="320">
        <f t="shared" si="35"/>
        <v>3.8017292842817768E-2</v>
      </c>
      <c r="W191" s="320">
        <f t="shared" si="35"/>
        <v>3.4937989448207987E-2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9.750068239591337E-3</v>
      </c>
      <c r="C192" s="320">
        <f t="shared" si="36"/>
        <v>9.7589180098673275E-3</v>
      </c>
      <c r="D192" s="320">
        <f t="shared" si="36"/>
        <v>9.438340659542431E-3</v>
      </c>
      <c r="E192" s="320">
        <f t="shared" si="36"/>
        <v>9.5659565944863911E-3</v>
      </c>
      <c r="F192" s="320">
        <f t="shared" si="36"/>
        <v>1.013724614948777E-2</v>
      </c>
      <c r="G192" s="320">
        <f t="shared" si="36"/>
        <v>9.7639423467090706E-3</v>
      </c>
      <c r="H192" s="320">
        <f t="shared" si="36"/>
        <v>9.9627147543443224E-3</v>
      </c>
      <c r="I192" s="320">
        <f t="shared" si="36"/>
        <v>9.6644207187057164E-3</v>
      </c>
      <c r="J192" s="320">
        <f t="shared" si="36"/>
        <v>9.7982710519667685E-3</v>
      </c>
      <c r="K192" s="320">
        <f t="shared" si="36"/>
        <v>9.8490455947531069E-3</v>
      </c>
      <c r="L192" s="320">
        <f t="shared" si="36"/>
        <v>9.6700424985386151E-3</v>
      </c>
      <c r="M192" s="320">
        <f t="shared" si="36"/>
        <v>9.7729515562742821E-3</v>
      </c>
      <c r="N192" s="320">
        <f t="shared" si="36"/>
        <v>9.9019159369391017E-3</v>
      </c>
      <c r="O192" s="320">
        <f t="shared" si="36"/>
        <v>9.8452179960590563E-3</v>
      </c>
      <c r="P192" s="320">
        <f t="shared" si="36"/>
        <v>9.8187638311199813E-3</v>
      </c>
      <c r="Q192" s="320">
        <f t="shared" si="36"/>
        <v>9.6659603318148268E-3</v>
      </c>
      <c r="R192" s="320">
        <f t="shared" si="36"/>
        <v>9.6837153555161537E-3</v>
      </c>
      <c r="S192" s="320">
        <f t="shared" si="36"/>
        <v>9.833492954169543E-3</v>
      </c>
      <c r="T192" s="320">
        <f t="shared" si="36"/>
        <v>9.7064176246094806E-3</v>
      </c>
      <c r="U192" s="320">
        <f t="shared" si="36"/>
        <v>9.8492999354238935E-3</v>
      </c>
      <c r="V192" s="320">
        <f t="shared" si="36"/>
        <v>9.9685230045372837E-3</v>
      </c>
      <c r="W192" s="320">
        <f t="shared" si="36"/>
        <v>9.7832476692221917E-3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2.9384988549629454E-3</v>
      </c>
      <c r="C193" s="320">
        <f t="shared" si="37"/>
        <v>3.180551589094951E-3</v>
      </c>
      <c r="D193" s="320">
        <f t="shared" si="37"/>
        <v>5.4130113655139946E-3</v>
      </c>
      <c r="E193" s="320">
        <f t="shared" si="37"/>
        <v>4.2457613278453427E-3</v>
      </c>
      <c r="F193" s="320">
        <f t="shared" si="37"/>
        <v>1.2009328216765649E-3</v>
      </c>
      <c r="G193" s="320">
        <f t="shared" si="37"/>
        <v>2.449108581934944E-3</v>
      </c>
      <c r="H193" s="320">
        <f t="shared" si="37"/>
        <v>2.0628396739107839E-3</v>
      </c>
      <c r="I193" s="320">
        <f t="shared" si="37"/>
        <v>2.7805749194425391E-3</v>
      </c>
      <c r="J193" s="320">
        <f t="shared" si="37"/>
        <v>2.1821812919625449E-3</v>
      </c>
      <c r="K193" s="320">
        <f t="shared" si="37"/>
        <v>1.7359910548548883E-3</v>
      </c>
      <c r="L193" s="320">
        <f t="shared" si="37"/>
        <v>2.2991579107106436E-3</v>
      </c>
      <c r="M193" s="320">
        <f t="shared" si="37"/>
        <v>1.9297222042953847E-3</v>
      </c>
      <c r="N193" s="320">
        <f t="shared" si="37"/>
        <v>1.4985468957741095E-3</v>
      </c>
      <c r="O193" s="320">
        <f t="shared" si="37"/>
        <v>1.7145930352937438E-3</v>
      </c>
      <c r="P193" s="320">
        <f t="shared" si="37"/>
        <v>1.8190100063241778E-3</v>
      </c>
      <c r="Q193" s="320">
        <f t="shared" si="37"/>
        <v>2.4119661787804685E-3</v>
      </c>
      <c r="R193" s="320">
        <f t="shared" si="37"/>
        <v>2.4349551248561761E-3</v>
      </c>
      <c r="S193" s="320">
        <f t="shared" si="37"/>
        <v>1.7573180536162285E-3</v>
      </c>
      <c r="T193" s="320">
        <f t="shared" si="37"/>
        <v>2.3984734555165701E-3</v>
      </c>
      <c r="U193" s="320">
        <f t="shared" si="37"/>
        <v>1.9579110777852207E-3</v>
      </c>
      <c r="V193" s="320">
        <f t="shared" si="37"/>
        <v>1.7526775217744394E-3</v>
      </c>
      <c r="W193" s="320">
        <f t="shared" si="37"/>
        <v>3.0931908325856718E-3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1.6343898811296033E-2</v>
      </c>
      <c r="C194" s="321">
        <f t="shared" si="38"/>
        <v>1.6370559681340241E-2</v>
      </c>
      <c r="D194" s="321">
        <f t="shared" si="38"/>
        <v>1.9594079222768325E-2</v>
      </c>
      <c r="E194" s="321">
        <f t="shared" si="38"/>
        <v>1.8300346036614335E-2</v>
      </c>
      <c r="F194" s="321">
        <f t="shared" si="38"/>
        <v>1.2279276454971606E-2</v>
      </c>
      <c r="G194" s="321">
        <f t="shared" si="38"/>
        <v>1.6153315236252134E-2</v>
      </c>
      <c r="H194" s="321">
        <f t="shared" si="38"/>
        <v>1.4237366602917639E-2</v>
      </c>
      <c r="I194" s="321">
        <f t="shared" si="38"/>
        <v>1.7083743519500705E-2</v>
      </c>
      <c r="J194" s="321">
        <f t="shared" si="38"/>
        <v>1.5801638264055451E-2</v>
      </c>
      <c r="K194" s="321">
        <f t="shared" si="38"/>
        <v>1.526588335685705E-2</v>
      </c>
      <c r="L194" s="321">
        <f t="shared" si="38"/>
        <v>1.7136332817655045E-2</v>
      </c>
      <c r="M194" s="321">
        <f t="shared" si="38"/>
        <v>1.614010916656634E-2</v>
      </c>
      <c r="N194" s="321">
        <f t="shared" si="38"/>
        <v>1.4996667141869579E-2</v>
      </c>
      <c r="O194" s="321">
        <f t="shared" si="38"/>
        <v>1.5580308973083512E-2</v>
      </c>
      <c r="P194" s="321">
        <f t="shared" si="38"/>
        <v>1.589636436478347E-2</v>
      </c>
      <c r="Q194" s="321">
        <f t="shared" si="38"/>
        <v>1.7580509651631302E-2</v>
      </c>
      <c r="R194" s="321">
        <f t="shared" si="38"/>
        <v>1.758765341451483E-2</v>
      </c>
      <c r="S194" s="321">
        <f t="shared" si="38"/>
        <v>1.5580446753535373E-2</v>
      </c>
      <c r="T194" s="321">
        <f t="shared" si="38"/>
        <v>1.7210990761165539E-2</v>
      </c>
      <c r="U194" s="321">
        <f t="shared" si="38"/>
        <v>1.6079958444968654E-2</v>
      </c>
      <c r="V194" s="321">
        <f t="shared" si="38"/>
        <v>1.5270502295638711E-2</v>
      </c>
      <c r="W194" s="321">
        <f t="shared" si="38"/>
        <v>1.7963739847262555E-2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1</v>
      </c>
      <c r="D197" s="234">
        <f t="shared" si="39"/>
        <v>1.0000000000000004</v>
      </c>
      <c r="E197" s="234">
        <f t="shared" si="39"/>
        <v>1.0000000000000007</v>
      </c>
      <c r="F197" s="234">
        <f t="shared" si="39"/>
        <v>1.0000000000000002</v>
      </c>
      <c r="G197" s="234">
        <f t="shared" si="39"/>
        <v>1.0000000000000004</v>
      </c>
      <c r="H197" s="234">
        <f t="shared" si="39"/>
        <v>1</v>
      </c>
      <c r="I197" s="234">
        <f t="shared" si="39"/>
        <v>1</v>
      </c>
      <c r="J197" s="234">
        <f t="shared" si="39"/>
        <v>0.99999999999999967</v>
      </c>
      <c r="K197" s="234">
        <f t="shared" si="39"/>
        <v>1</v>
      </c>
      <c r="L197" s="234">
        <f t="shared" si="39"/>
        <v>0.99999999999999989</v>
      </c>
      <c r="M197" s="234">
        <f t="shared" si="39"/>
        <v>1.0000000000000002</v>
      </c>
      <c r="N197" s="234">
        <f t="shared" si="39"/>
        <v>1</v>
      </c>
      <c r="O197" s="234">
        <f t="shared" si="39"/>
        <v>1.0000000000000002</v>
      </c>
      <c r="P197" s="234">
        <f t="shared" si="39"/>
        <v>1.0000000000000002</v>
      </c>
      <c r="Q197" s="234">
        <f t="shared" si="39"/>
        <v>1</v>
      </c>
      <c r="R197" s="234">
        <f t="shared" si="39"/>
        <v>1.0000000000000002</v>
      </c>
      <c r="S197" s="234">
        <f t="shared" si="39"/>
        <v>1</v>
      </c>
      <c r="T197" s="234">
        <f t="shared" si="39"/>
        <v>1</v>
      </c>
      <c r="U197" s="234">
        <f t="shared" si="39"/>
        <v>0.99999999999999989</v>
      </c>
      <c r="V197" s="234">
        <f t="shared" si="39"/>
        <v>0.99999999999999978</v>
      </c>
      <c r="W197" s="234">
        <f t="shared" si="39"/>
        <v>1.0000000000000004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1.8558139765193979E-3</v>
      </c>
      <c r="C198" s="268">
        <f t="shared" si="40"/>
        <v>1.8609964023123811E-3</v>
      </c>
      <c r="D198" s="268">
        <f t="shared" si="40"/>
        <v>2.2406046565123048E-3</v>
      </c>
      <c r="E198" s="268">
        <f t="shared" si="40"/>
        <v>2.0867908847408043E-3</v>
      </c>
      <c r="F198" s="268">
        <f t="shared" si="40"/>
        <v>1.3790715458207559E-3</v>
      </c>
      <c r="G198" s="268">
        <f t="shared" si="40"/>
        <v>1.83003679868671E-3</v>
      </c>
      <c r="H198" s="268">
        <f t="shared" si="40"/>
        <v>1.6090567344173485E-3</v>
      </c>
      <c r="I198" s="268">
        <f t="shared" si="40"/>
        <v>1.9384327215631117E-3</v>
      </c>
      <c r="J198" s="268">
        <f t="shared" si="40"/>
        <v>1.7883541588737297E-3</v>
      </c>
      <c r="K198" s="268">
        <f t="shared" si="40"/>
        <v>1.7250715898138821E-3</v>
      </c>
      <c r="L198" s="268">
        <f t="shared" si="40"/>
        <v>1.9452427358388398E-3</v>
      </c>
      <c r="M198" s="268">
        <f t="shared" si="40"/>
        <v>1.8283584545856981E-3</v>
      </c>
      <c r="N198" s="268">
        <f t="shared" si="40"/>
        <v>1.6951168305903729E-3</v>
      </c>
      <c r="O198" s="268">
        <f t="shared" si="40"/>
        <v>1.7635440876804505E-3</v>
      </c>
      <c r="P198" s="268">
        <f t="shared" si="40"/>
        <v>1.8008007341877455E-3</v>
      </c>
      <c r="Q198" s="268">
        <f t="shared" si="40"/>
        <v>1.6581644773618703E-3</v>
      </c>
      <c r="R198" s="268">
        <f t="shared" si="40"/>
        <v>1.7005843438647925E-3</v>
      </c>
      <c r="S198" s="268">
        <f t="shared" si="40"/>
        <v>1.5379608990952675E-3</v>
      </c>
      <c r="T198" s="268">
        <f t="shared" si="40"/>
        <v>1.9327679127321229E-3</v>
      </c>
      <c r="U198" s="268">
        <f t="shared" si="40"/>
        <v>1.7706902122753153E-3</v>
      </c>
      <c r="V198" s="268">
        <f t="shared" si="40"/>
        <v>1.5968540524755647E-3</v>
      </c>
      <c r="W198" s="268">
        <f t="shared" si="40"/>
        <v>1.8972978621913925E-3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3.991095137836141E-3</v>
      </c>
      <c r="C199" s="269">
        <f t="shared" si="41"/>
        <v>4.0022404113636964E-3</v>
      </c>
      <c r="D199" s="269">
        <f t="shared" si="41"/>
        <v>4.818622159097531E-3</v>
      </c>
      <c r="E199" s="269">
        <f t="shared" si="41"/>
        <v>4.4878317865620129E-3</v>
      </c>
      <c r="F199" s="269">
        <f t="shared" si="41"/>
        <v>2.9658175931922977E-3</v>
      </c>
      <c r="G199" s="269">
        <f t="shared" si="41"/>
        <v>3.9356589947653091E-3</v>
      </c>
      <c r="H199" s="269">
        <f t="shared" si="41"/>
        <v>3.4604214595257694E-3</v>
      </c>
      <c r="I199" s="269">
        <f t="shared" si="41"/>
        <v>4.168774191776946E-3</v>
      </c>
      <c r="J199" s="269">
        <f t="shared" si="41"/>
        <v>3.8460167228594965E-3</v>
      </c>
      <c r="K199" s="269">
        <f t="shared" si="41"/>
        <v>3.7099218572748372E-3</v>
      </c>
      <c r="L199" s="269">
        <f t="shared" si="41"/>
        <v>4.1834197409582417E-3</v>
      </c>
      <c r="M199" s="269">
        <f t="shared" si="41"/>
        <v>3.9320495645821579E-3</v>
      </c>
      <c r="N199" s="269">
        <f t="shared" si="41"/>
        <v>3.6455014490848862E-3</v>
      </c>
      <c r="O199" s="269">
        <f t="shared" si="41"/>
        <v>3.7926604297386845E-3</v>
      </c>
      <c r="P199" s="269">
        <f t="shared" si="41"/>
        <v>3.8727842043242318E-3</v>
      </c>
      <c r="Q199" s="269">
        <f t="shared" si="41"/>
        <v>3.5660320846076978E-3</v>
      </c>
      <c r="R199" s="269">
        <f t="shared" si="41"/>
        <v>3.7086257444752567E-3</v>
      </c>
      <c r="S199" s="269">
        <f t="shared" si="41"/>
        <v>3.3306605682370282E-3</v>
      </c>
      <c r="T199" s="269">
        <f t="shared" si="41"/>
        <v>4.2202969519799334E-3</v>
      </c>
      <c r="U199" s="269">
        <f t="shared" si="41"/>
        <v>3.8080288144398422E-3</v>
      </c>
      <c r="V199" s="269">
        <f t="shared" si="41"/>
        <v>3.4341784927291994E-3</v>
      </c>
      <c r="W199" s="269">
        <f t="shared" si="41"/>
        <v>4.0803099710569647E-3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2.5672166346738953E-2</v>
      </c>
      <c r="C200" s="269">
        <f t="shared" si="42"/>
        <v>2.5743856774077263E-2</v>
      </c>
      <c r="D200" s="269">
        <f t="shared" si="42"/>
        <v>3.0995119223718493E-2</v>
      </c>
      <c r="E200" s="269">
        <f t="shared" si="42"/>
        <v>2.8867355996747193E-2</v>
      </c>
      <c r="F200" s="269">
        <f t="shared" si="42"/>
        <v>1.9077210634422023E-2</v>
      </c>
      <c r="G200" s="269">
        <f t="shared" si="42"/>
        <v>2.531558103935197E-2</v>
      </c>
      <c r="H200" s="269">
        <f t="shared" si="42"/>
        <v>2.2258681457274266E-2</v>
      </c>
      <c r="I200" s="269">
        <f t="shared" si="42"/>
        <v>2.681506223660559E-2</v>
      </c>
      <c r="J200" s="269">
        <f t="shared" si="42"/>
        <v>2.4738969548874359E-2</v>
      </c>
      <c r="K200" s="269">
        <f t="shared" si="42"/>
        <v>2.3863558187440192E-2</v>
      </c>
      <c r="L200" s="269">
        <f t="shared" si="42"/>
        <v>2.6909267701982032E-2</v>
      </c>
      <c r="M200" s="269">
        <f t="shared" si="42"/>
        <v>2.5292363879931137E-2</v>
      </c>
      <c r="N200" s="269">
        <f t="shared" si="42"/>
        <v>2.3449182839807188E-2</v>
      </c>
      <c r="O200" s="269">
        <f t="shared" si="42"/>
        <v>2.4395762588043688E-2</v>
      </c>
      <c r="P200" s="269">
        <f t="shared" si="42"/>
        <v>2.4911147663680848E-2</v>
      </c>
      <c r="Q200" s="269">
        <f t="shared" si="42"/>
        <v>2.2938007166497104E-2</v>
      </c>
      <c r="R200" s="269">
        <f t="shared" si="42"/>
        <v>2.347813725317353E-2</v>
      </c>
      <c r="S200" s="269">
        <f t="shared" si="42"/>
        <v>2.1197676167618085E-2</v>
      </c>
      <c r="T200" s="269">
        <f t="shared" si="42"/>
        <v>2.6601850166975909E-2</v>
      </c>
      <c r="U200" s="269">
        <f t="shared" si="42"/>
        <v>2.449461759272361E-2</v>
      </c>
      <c r="V200" s="269">
        <f t="shared" si="42"/>
        <v>2.2089877210378056E-2</v>
      </c>
      <c r="W200" s="269">
        <f t="shared" si="42"/>
        <v>2.6246028397114256E-2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3.5803159835853388E-2</v>
      </c>
      <c r="C201" s="269">
        <f t="shared" si="43"/>
        <v>3.5903141418787463E-2</v>
      </c>
      <c r="D201" s="269">
        <f t="shared" si="43"/>
        <v>4.3226706804160644E-2</v>
      </c>
      <c r="E201" s="269">
        <f t="shared" si="43"/>
        <v>4.025926549518901E-2</v>
      </c>
      <c r="F201" s="269">
        <f t="shared" si="43"/>
        <v>2.6605640223004226E-2</v>
      </c>
      <c r="G201" s="269">
        <f t="shared" si="43"/>
        <v>3.5305855456353105E-2</v>
      </c>
      <c r="H201" s="269">
        <f t="shared" si="43"/>
        <v>3.1042613201646214E-2</v>
      </c>
      <c r="I201" s="269">
        <f t="shared" si="43"/>
        <v>3.7397076129007674E-2</v>
      </c>
      <c r="J201" s="269">
        <f t="shared" si="43"/>
        <v>3.4501696076972094E-2</v>
      </c>
      <c r="K201" s="269">
        <f t="shared" si="43"/>
        <v>3.3280821590875927E-2</v>
      </c>
      <c r="L201" s="269">
        <f t="shared" si="43"/>
        <v>3.7528457847586807E-2</v>
      </c>
      <c r="M201" s="269">
        <f t="shared" si="43"/>
        <v>3.5273476121533767E-2</v>
      </c>
      <c r="N201" s="269">
        <f t="shared" si="43"/>
        <v>3.270292151797359E-2</v>
      </c>
      <c r="O201" s="269">
        <f t="shared" si="43"/>
        <v>3.4023049533885984E-2</v>
      </c>
      <c r="P201" s="269">
        <f t="shared" si="43"/>
        <v>3.4741820750573506E-2</v>
      </c>
      <c r="Q201" s="269">
        <f t="shared" si="43"/>
        <v>3.1990020857837226E-2</v>
      </c>
      <c r="R201" s="269">
        <f t="shared" si="43"/>
        <v>3.3269194472973232E-2</v>
      </c>
      <c r="S201" s="269">
        <f t="shared" si="43"/>
        <v>2.9878559283910637E-2</v>
      </c>
      <c r="T201" s="269">
        <f t="shared" si="43"/>
        <v>3.7859274486857913E-2</v>
      </c>
      <c r="U201" s="269">
        <f t="shared" si="43"/>
        <v>3.4160915637015968E-2</v>
      </c>
      <c r="V201" s="269">
        <f t="shared" si="43"/>
        <v>3.0807193823672169E-2</v>
      </c>
      <c r="W201" s="269">
        <f t="shared" si="43"/>
        <v>3.6603484765032071E-2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6.825182955106894E-2</v>
      </c>
      <c r="C202" s="270">
        <f t="shared" si="44"/>
        <v>6.7886622991395737E-2</v>
      </c>
      <c r="D202" s="270">
        <f t="shared" si="44"/>
        <v>6.5772120767762093E-2</v>
      </c>
      <c r="E202" s="270">
        <f t="shared" si="44"/>
        <v>6.6800029632438432E-2</v>
      </c>
      <c r="F202" s="270">
        <f t="shared" si="44"/>
        <v>7.1909996084100078E-2</v>
      </c>
      <c r="G202" s="270">
        <f t="shared" si="44"/>
        <v>6.9306151236834299E-2</v>
      </c>
      <c r="H202" s="270">
        <f t="shared" si="44"/>
        <v>6.9680088226772241E-2</v>
      </c>
      <c r="I202" s="270">
        <f t="shared" si="44"/>
        <v>6.8913536170811182E-2</v>
      </c>
      <c r="J202" s="270">
        <f t="shared" si="44"/>
        <v>6.9690072576248013E-2</v>
      </c>
      <c r="K202" s="270">
        <f t="shared" si="44"/>
        <v>7.026616456157983E-2</v>
      </c>
      <c r="L202" s="270">
        <f t="shared" si="44"/>
        <v>6.8867415259705009E-2</v>
      </c>
      <c r="M202" s="270">
        <f t="shared" si="44"/>
        <v>6.9473981527304718E-2</v>
      </c>
      <c r="N202" s="270">
        <f t="shared" si="44"/>
        <v>7.0080502208094919E-2</v>
      </c>
      <c r="O202" s="270">
        <f t="shared" si="44"/>
        <v>6.9644927549384117E-2</v>
      </c>
      <c r="P202" s="270">
        <f t="shared" si="44"/>
        <v>6.9379654923649947E-2</v>
      </c>
      <c r="Q202" s="270">
        <f t="shared" si="44"/>
        <v>6.9762230050649923E-2</v>
      </c>
      <c r="R202" s="270">
        <f t="shared" si="44"/>
        <v>6.9331116865003914E-2</v>
      </c>
      <c r="S202" s="270">
        <f t="shared" si="44"/>
        <v>7.0491661373083311E-2</v>
      </c>
      <c r="T202" s="270">
        <f t="shared" si="44"/>
        <v>6.8231114152058167E-2</v>
      </c>
      <c r="U202" s="270">
        <f t="shared" si="44"/>
        <v>6.8736295392484686E-2</v>
      </c>
      <c r="V202" s="270">
        <f t="shared" si="44"/>
        <v>6.9039925483135547E-2</v>
      </c>
      <c r="W202" s="270">
        <f t="shared" si="44"/>
        <v>6.6161330469722821E-2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0.47136458766474615</v>
      </c>
      <c r="C203" s="271">
        <f t="shared" si="45"/>
        <v>0.47233926292714568</v>
      </c>
      <c r="D203" s="271">
        <f t="shared" si="45"/>
        <v>0.45958286085248617</v>
      </c>
      <c r="E203" s="271">
        <f t="shared" si="45"/>
        <v>0.46446387291047581</v>
      </c>
      <c r="F203" s="271">
        <f t="shared" si="45"/>
        <v>0.48465808554962908</v>
      </c>
      <c r="G203" s="271">
        <f t="shared" si="45"/>
        <v>0.47096613816187782</v>
      </c>
      <c r="H203" s="271">
        <f t="shared" si="45"/>
        <v>0.47935007439631672</v>
      </c>
      <c r="I203" s="271">
        <f t="shared" si="45"/>
        <v>0.46690322396410505</v>
      </c>
      <c r="J203" s="271">
        <f t="shared" si="45"/>
        <v>0.47212887439287993</v>
      </c>
      <c r="K203" s="271">
        <f t="shared" si="45"/>
        <v>0.47383801316951496</v>
      </c>
      <c r="L203" s="271">
        <f t="shared" si="45"/>
        <v>0.46737704482316866</v>
      </c>
      <c r="M203" s="271">
        <f t="shared" si="45"/>
        <v>0.47135200744911959</v>
      </c>
      <c r="N203" s="271">
        <f t="shared" si="45"/>
        <v>0.4765038786758849</v>
      </c>
      <c r="O203" s="271">
        <f t="shared" si="45"/>
        <v>0.47444724861323057</v>
      </c>
      <c r="P203" s="271">
        <f t="shared" si="45"/>
        <v>0.47356805718551259</v>
      </c>
      <c r="Q203" s="271">
        <f t="shared" si="45"/>
        <v>0.47922870972207049</v>
      </c>
      <c r="R203" s="271">
        <f t="shared" si="45"/>
        <v>0.47858070770046762</v>
      </c>
      <c r="S203" s="271">
        <f t="shared" si="45"/>
        <v>0.48327486598032665</v>
      </c>
      <c r="T203" s="271">
        <f t="shared" si="45"/>
        <v>0.47122331613884694</v>
      </c>
      <c r="U203" s="271">
        <f t="shared" si="45"/>
        <v>0.47779517063580385</v>
      </c>
      <c r="V203" s="271">
        <f t="shared" si="45"/>
        <v>0.48596475976325143</v>
      </c>
      <c r="W203" s="271">
        <f t="shared" si="45"/>
        <v>0.48174735665732976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0.47109481202026249</v>
      </c>
      <c r="C204" s="320">
        <f t="shared" si="46"/>
        <v>0.47206873392468762</v>
      </c>
      <c r="D204" s="320">
        <f t="shared" si="46"/>
        <v>0.45925714902312637</v>
      </c>
      <c r="E204" s="320">
        <f t="shared" si="46"/>
        <v>0.46416052065483149</v>
      </c>
      <c r="F204" s="320">
        <f t="shared" si="46"/>
        <v>0.48445761291618084</v>
      </c>
      <c r="G204" s="320">
        <f t="shared" si="46"/>
        <v>0.4707001096897136</v>
      </c>
      <c r="H204" s="320">
        <f t="shared" si="46"/>
        <v>0.47911616931583428</v>
      </c>
      <c r="I204" s="320">
        <f t="shared" si="46"/>
        <v>0.46662143821221164</v>
      </c>
      <c r="J204" s="320">
        <f t="shared" si="46"/>
        <v>0.47186890523547548</v>
      </c>
      <c r="K204" s="320">
        <f t="shared" si="46"/>
        <v>0.47358724326164131</v>
      </c>
      <c r="L204" s="320">
        <f t="shared" si="46"/>
        <v>0.4670942691143003</v>
      </c>
      <c r="M204" s="320">
        <f t="shared" si="46"/>
        <v>0.47108622295418973</v>
      </c>
      <c r="N204" s="320">
        <f t="shared" si="46"/>
        <v>0.47625746322625817</v>
      </c>
      <c r="O204" s="320">
        <f t="shared" si="46"/>
        <v>0.4741908860419552</v>
      </c>
      <c r="P204" s="320">
        <f t="shared" si="46"/>
        <v>0.47330627869650521</v>
      </c>
      <c r="Q204" s="320">
        <f t="shared" si="46"/>
        <v>0.4789311245943087</v>
      </c>
      <c r="R204" s="320">
        <f t="shared" si="46"/>
        <v>0.47828351051485796</v>
      </c>
      <c r="S204" s="320">
        <f t="shared" si="46"/>
        <v>0.48300759392952253</v>
      </c>
      <c r="T204" s="320">
        <f t="shared" si="46"/>
        <v>0.47093303095603739</v>
      </c>
      <c r="U204" s="320">
        <f t="shared" si="46"/>
        <v>0.47752883109402589</v>
      </c>
      <c r="V204" s="320">
        <f t="shared" si="46"/>
        <v>0.48571056823164066</v>
      </c>
      <c r="W204" s="320">
        <f t="shared" si="46"/>
        <v>0.48144533967038933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2.6977564448362655E-4</v>
      </c>
      <c r="C205" s="320">
        <f t="shared" si="47"/>
        <v>2.7052900245806775E-4</v>
      </c>
      <c r="D205" s="320">
        <f t="shared" si="47"/>
        <v>3.2571182935980182E-4</v>
      </c>
      <c r="E205" s="320">
        <f t="shared" si="47"/>
        <v>3.0335225564437032E-4</v>
      </c>
      <c r="F205" s="320">
        <f t="shared" si="47"/>
        <v>2.0047263344820314E-4</v>
      </c>
      <c r="G205" s="320">
        <f t="shared" si="47"/>
        <v>2.6602847216421937E-4</v>
      </c>
      <c r="H205" s="320">
        <f t="shared" si="47"/>
        <v>2.3390508048241453E-4</v>
      </c>
      <c r="I205" s="320">
        <f t="shared" si="47"/>
        <v>2.8178575189342144E-4</v>
      </c>
      <c r="J205" s="320">
        <f t="shared" si="47"/>
        <v>2.5996915740444167E-4</v>
      </c>
      <c r="K205" s="320">
        <f t="shared" si="47"/>
        <v>2.507699078736676E-4</v>
      </c>
      <c r="L205" s="320">
        <f t="shared" si="47"/>
        <v>2.8277570886832399E-4</v>
      </c>
      <c r="M205" s="320">
        <f t="shared" si="47"/>
        <v>2.6578449492983889E-4</v>
      </c>
      <c r="N205" s="320">
        <f t="shared" si="47"/>
        <v>2.4641544962671026E-4</v>
      </c>
      <c r="O205" s="320">
        <f t="shared" si="47"/>
        <v>2.5636257127537038E-4</v>
      </c>
      <c r="P205" s="320">
        <f t="shared" si="47"/>
        <v>2.6177848900741312E-4</v>
      </c>
      <c r="Q205" s="320">
        <f t="shared" si="47"/>
        <v>2.9758512776175891E-4</v>
      </c>
      <c r="R205" s="320">
        <f t="shared" si="47"/>
        <v>2.9719718560969615E-4</v>
      </c>
      <c r="S205" s="320">
        <f t="shared" si="47"/>
        <v>2.672720508041604E-4</v>
      </c>
      <c r="T205" s="320">
        <f t="shared" si="47"/>
        <v>2.9028518280961038E-4</v>
      </c>
      <c r="U205" s="320">
        <f t="shared" si="47"/>
        <v>2.6633954177802716E-4</v>
      </c>
      <c r="V205" s="320">
        <f t="shared" si="47"/>
        <v>2.5419153161079214E-4</v>
      </c>
      <c r="W205" s="320">
        <f t="shared" si="47"/>
        <v>3.0201698694044642E-4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0.17268664752439733</v>
      </c>
      <c r="C206" s="271">
        <f t="shared" si="48"/>
        <v>0.17278240766249828</v>
      </c>
      <c r="D206" s="271">
        <f t="shared" si="48"/>
        <v>0.1674147279232443</v>
      </c>
      <c r="E206" s="271">
        <f t="shared" si="48"/>
        <v>0.1693252457951652</v>
      </c>
      <c r="F206" s="271">
        <f t="shared" si="48"/>
        <v>0.17784998166603103</v>
      </c>
      <c r="G206" s="271">
        <f t="shared" si="48"/>
        <v>0.17187755045987932</v>
      </c>
      <c r="H206" s="271">
        <f t="shared" si="48"/>
        <v>0.17548869052111574</v>
      </c>
      <c r="I206" s="271">
        <f t="shared" si="48"/>
        <v>0.17054512895485155</v>
      </c>
      <c r="J206" s="271">
        <f t="shared" si="48"/>
        <v>0.17221957067908206</v>
      </c>
      <c r="K206" s="271">
        <f t="shared" si="48"/>
        <v>0.1728381512558908</v>
      </c>
      <c r="L206" s="271">
        <f t="shared" si="48"/>
        <v>0.17008468279294114</v>
      </c>
      <c r="M206" s="271">
        <f t="shared" si="48"/>
        <v>0.17140182279458333</v>
      </c>
      <c r="N206" s="271">
        <f t="shared" si="48"/>
        <v>0.17248026731944302</v>
      </c>
      <c r="O206" s="271">
        <f t="shared" si="48"/>
        <v>0.17165559025740298</v>
      </c>
      <c r="P206" s="271">
        <f t="shared" si="48"/>
        <v>0.17103542073216871</v>
      </c>
      <c r="Q206" s="271">
        <f t="shared" si="48"/>
        <v>0.17203481304254883</v>
      </c>
      <c r="R206" s="271">
        <f t="shared" si="48"/>
        <v>0.1710440260923374</v>
      </c>
      <c r="S206" s="271">
        <f t="shared" si="48"/>
        <v>0.17339700643267586</v>
      </c>
      <c r="T206" s="271">
        <f t="shared" si="48"/>
        <v>0.16832095773188896</v>
      </c>
      <c r="U206" s="271">
        <f t="shared" si="48"/>
        <v>0.17004879575805615</v>
      </c>
      <c r="V206" s="271">
        <f t="shared" si="48"/>
        <v>0.17105028002396599</v>
      </c>
      <c r="W206" s="271">
        <f t="shared" si="48"/>
        <v>0.16470340888172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0.17209387675073037</v>
      </c>
      <c r="C207" s="320">
        <f t="shared" si="49"/>
        <v>0.17219104686317341</v>
      </c>
      <c r="D207" s="320">
        <f t="shared" si="49"/>
        <v>0.16630569704240464</v>
      </c>
      <c r="E207" s="320">
        <f t="shared" si="49"/>
        <v>0.16843900008769724</v>
      </c>
      <c r="F207" s="320">
        <f t="shared" si="49"/>
        <v>0.17761155996018224</v>
      </c>
      <c r="G207" s="320">
        <f t="shared" si="49"/>
        <v>0.17127447687729527</v>
      </c>
      <c r="H207" s="320">
        <f t="shared" si="49"/>
        <v>0.17510365728077046</v>
      </c>
      <c r="I207" s="320">
        <f t="shared" si="49"/>
        <v>0.16980498811618139</v>
      </c>
      <c r="J207" s="320">
        <f t="shared" si="49"/>
        <v>0.17165006500134572</v>
      </c>
      <c r="K207" s="320">
        <f t="shared" si="49"/>
        <v>0.17231276082147021</v>
      </c>
      <c r="L207" s="320">
        <f t="shared" si="49"/>
        <v>0.1692952989346985</v>
      </c>
      <c r="M207" s="320">
        <f t="shared" si="49"/>
        <v>0.17075308669436728</v>
      </c>
      <c r="N207" s="320">
        <f t="shared" si="49"/>
        <v>0.17197140836890687</v>
      </c>
      <c r="O207" s="320">
        <f t="shared" si="49"/>
        <v>0.17107692202917205</v>
      </c>
      <c r="P207" s="320">
        <f t="shared" si="49"/>
        <v>0.17041977346563325</v>
      </c>
      <c r="Q207" s="320">
        <f t="shared" si="49"/>
        <v>0.17116925026992913</v>
      </c>
      <c r="R207" s="320">
        <f t="shared" si="49"/>
        <v>0.17016283244994884</v>
      </c>
      <c r="S207" s="320">
        <f t="shared" si="49"/>
        <v>0.17278128479460964</v>
      </c>
      <c r="T207" s="320">
        <f t="shared" si="49"/>
        <v>0.16747419716111842</v>
      </c>
      <c r="U207" s="320">
        <f t="shared" si="49"/>
        <v>0.16936107969462905</v>
      </c>
      <c r="V207" s="320">
        <f t="shared" si="49"/>
        <v>0.17043319106295365</v>
      </c>
      <c r="W207" s="320">
        <f t="shared" si="49"/>
        <v>0.16356823298046325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5.9277077366692897E-4</v>
      </c>
      <c r="C208" s="320">
        <f t="shared" si="50"/>
        <v>5.9136079932486842E-4</v>
      </c>
      <c r="D208" s="320">
        <f t="shared" si="50"/>
        <v>1.1090308808396937E-3</v>
      </c>
      <c r="E208" s="320">
        <f t="shared" si="50"/>
        <v>8.8624570746794298E-4</v>
      </c>
      <c r="F208" s="320">
        <f t="shared" si="50"/>
        <v>2.3842170584882901E-4</v>
      </c>
      <c r="G208" s="320">
        <f t="shared" si="50"/>
        <v>6.0307358258402375E-4</v>
      </c>
      <c r="H208" s="320">
        <f t="shared" si="50"/>
        <v>3.8503324034529018E-4</v>
      </c>
      <c r="I208" s="320">
        <f t="shared" si="50"/>
        <v>7.4014083867009911E-4</v>
      </c>
      <c r="J208" s="320">
        <f t="shared" si="50"/>
        <v>5.6950567773634208E-4</v>
      </c>
      <c r="K208" s="320">
        <f t="shared" si="50"/>
        <v>5.2539043442061443E-4</v>
      </c>
      <c r="L208" s="320">
        <f t="shared" si="50"/>
        <v>7.8938385824264964E-4</v>
      </c>
      <c r="M208" s="320">
        <f t="shared" si="50"/>
        <v>6.4873610021604663E-4</v>
      </c>
      <c r="N208" s="320">
        <f t="shared" si="50"/>
        <v>5.0885895053618541E-4</v>
      </c>
      <c r="O208" s="320">
        <f t="shared" si="50"/>
        <v>5.7866822823086147E-4</v>
      </c>
      <c r="P208" s="320">
        <f t="shared" si="50"/>
        <v>6.1564726653545038E-4</v>
      </c>
      <c r="Q208" s="320">
        <f t="shared" si="50"/>
        <v>8.6556277261973084E-4</v>
      </c>
      <c r="R208" s="320">
        <f t="shared" si="50"/>
        <v>8.8119364238849055E-4</v>
      </c>
      <c r="S208" s="320">
        <f t="shared" si="50"/>
        <v>6.1572163806619998E-4</v>
      </c>
      <c r="T208" s="320">
        <f t="shared" si="50"/>
        <v>8.4676057077056211E-4</v>
      </c>
      <c r="U208" s="320">
        <f t="shared" si="50"/>
        <v>6.877160634271084E-4</v>
      </c>
      <c r="V208" s="320">
        <f t="shared" si="50"/>
        <v>6.1708896101236096E-4</v>
      </c>
      <c r="W208" s="320">
        <f t="shared" si="50"/>
        <v>1.1351759012567812E-3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0.17414617106235925</v>
      </c>
      <c r="C209" s="271">
        <f t="shared" si="51"/>
        <v>0.17312384771926179</v>
      </c>
      <c r="D209" s="271">
        <f t="shared" si="51"/>
        <v>0.17013553083600841</v>
      </c>
      <c r="E209" s="271">
        <f t="shared" si="51"/>
        <v>0.17172741858046434</v>
      </c>
      <c r="F209" s="271">
        <f t="shared" si="51"/>
        <v>0.18120137383554419</v>
      </c>
      <c r="G209" s="271">
        <f t="shared" si="51"/>
        <v>0.17587661126770798</v>
      </c>
      <c r="H209" s="271">
        <f t="shared" si="51"/>
        <v>0.17702859496113649</v>
      </c>
      <c r="I209" s="271">
        <f t="shared" si="51"/>
        <v>0.17503219476576343</v>
      </c>
      <c r="J209" s="271">
        <f t="shared" si="51"/>
        <v>0.17653834837118429</v>
      </c>
      <c r="K209" s="271">
        <f t="shared" si="51"/>
        <v>0.17750657602340733</v>
      </c>
      <c r="L209" s="271">
        <f t="shared" si="51"/>
        <v>0.17464826003270942</v>
      </c>
      <c r="M209" s="271">
        <f t="shared" si="51"/>
        <v>0.17590133135872923</v>
      </c>
      <c r="N209" s="271">
        <f t="shared" si="51"/>
        <v>0.17721708371969674</v>
      </c>
      <c r="O209" s="271">
        <f t="shared" si="51"/>
        <v>0.17634714105150245</v>
      </c>
      <c r="P209" s="271">
        <f t="shared" si="51"/>
        <v>0.1758321707820317</v>
      </c>
      <c r="Q209" s="271">
        <f t="shared" si="51"/>
        <v>0.17751696431492334</v>
      </c>
      <c r="R209" s="271">
        <f t="shared" si="51"/>
        <v>0.17665432590250713</v>
      </c>
      <c r="S209" s="271">
        <f t="shared" si="51"/>
        <v>0.1787941389929556</v>
      </c>
      <c r="T209" s="271">
        <f t="shared" si="51"/>
        <v>0.17383605898734164</v>
      </c>
      <c r="U209" s="271">
        <f t="shared" si="51"/>
        <v>0.17507739932370561</v>
      </c>
      <c r="V209" s="271">
        <f t="shared" si="51"/>
        <v>0.17623912224889446</v>
      </c>
      <c r="W209" s="271">
        <f t="shared" si="51"/>
        <v>0.17129888597119955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0.12313851715973431</v>
      </c>
      <c r="C210" s="320">
        <f t="shared" si="52"/>
        <v>0.12121147596365983</v>
      </c>
      <c r="D210" s="320">
        <f t="shared" si="52"/>
        <v>0.11178331925539303</v>
      </c>
      <c r="E210" s="320">
        <f t="shared" si="52"/>
        <v>0.11690655490368303</v>
      </c>
      <c r="F210" s="320">
        <f t="shared" si="52"/>
        <v>0.13486319695847193</v>
      </c>
      <c r="G210" s="320">
        <f t="shared" si="52"/>
        <v>0.12655398595622597</v>
      </c>
      <c r="H210" s="320">
        <f t="shared" si="52"/>
        <v>0.12827174417358878</v>
      </c>
      <c r="I210" s="320">
        <f t="shared" si="52"/>
        <v>0.12494914422190788</v>
      </c>
      <c r="J210" s="320">
        <f t="shared" si="52"/>
        <v>0.12800912618783467</v>
      </c>
      <c r="K210" s="320">
        <f t="shared" si="52"/>
        <v>0.1303190213494968</v>
      </c>
      <c r="L210" s="320">
        <f t="shared" si="52"/>
        <v>0.12612486984028345</v>
      </c>
      <c r="M210" s="320">
        <f t="shared" si="52"/>
        <v>0.12827378120340829</v>
      </c>
      <c r="N210" s="320">
        <f t="shared" si="52"/>
        <v>0.13058263766074943</v>
      </c>
      <c r="O210" s="320">
        <f t="shared" si="52"/>
        <v>0.1291682932185419</v>
      </c>
      <c r="P210" s="320">
        <f t="shared" si="52"/>
        <v>0.12837859320128672</v>
      </c>
      <c r="Q210" s="320">
        <f t="shared" si="52"/>
        <v>0.12737473648622966</v>
      </c>
      <c r="R210" s="320">
        <f t="shared" si="52"/>
        <v>0.12650751361583729</v>
      </c>
      <c r="S210" s="320">
        <f t="shared" si="52"/>
        <v>0.1306294459793392</v>
      </c>
      <c r="T210" s="320">
        <f t="shared" si="52"/>
        <v>0.12461249092270865</v>
      </c>
      <c r="U210" s="320">
        <f t="shared" si="52"/>
        <v>0.12675448778230594</v>
      </c>
      <c r="V210" s="320">
        <f t="shared" si="52"/>
        <v>0.12785814046646243</v>
      </c>
      <c r="W210" s="320">
        <f t="shared" si="52"/>
        <v>0.1186784767173488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4.1207970614125206E-2</v>
      </c>
      <c r="C211" s="320">
        <f t="shared" si="53"/>
        <v>4.1293162265983764E-2</v>
      </c>
      <c r="D211" s="320">
        <f t="shared" si="53"/>
        <v>4.0172497379270478E-2</v>
      </c>
      <c r="E211" s="320">
        <f t="shared" si="53"/>
        <v>4.0601408903986537E-2</v>
      </c>
      <c r="F211" s="320">
        <f t="shared" si="53"/>
        <v>4.2376851893628061E-2</v>
      </c>
      <c r="G211" s="320">
        <f t="shared" si="53"/>
        <v>4.1173444905873741E-2</v>
      </c>
      <c r="H211" s="320">
        <f t="shared" si="53"/>
        <v>4.1909620998054925E-2</v>
      </c>
      <c r="I211" s="320">
        <f t="shared" si="53"/>
        <v>4.081667219239641E-2</v>
      </c>
      <c r="J211" s="320">
        <f t="shared" si="53"/>
        <v>4.1275682695963448E-2</v>
      </c>
      <c r="K211" s="320">
        <f t="shared" si="53"/>
        <v>4.1425990491932803E-2</v>
      </c>
      <c r="L211" s="320">
        <f t="shared" si="53"/>
        <v>4.0858032023626895E-2</v>
      </c>
      <c r="M211" s="320">
        <f t="shared" si="53"/>
        <v>4.1207219304678966E-2</v>
      </c>
      <c r="N211" s="320">
        <f t="shared" si="53"/>
        <v>4.1659562042770562E-2</v>
      </c>
      <c r="O211" s="320">
        <f t="shared" si="53"/>
        <v>4.1478792801187575E-2</v>
      </c>
      <c r="P211" s="320">
        <f t="shared" si="53"/>
        <v>4.1401413741672971E-2</v>
      </c>
      <c r="Q211" s="320">
        <f t="shared" si="53"/>
        <v>4.1893434622717399E-2</v>
      </c>
      <c r="R211" s="320">
        <f t="shared" si="53"/>
        <v>4.1836786021895681E-2</v>
      </c>
      <c r="S211" s="320">
        <f t="shared" si="53"/>
        <v>4.2250014708697284E-2</v>
      </c>
      <c r="T211" s="320">
        <f t="shared" si="53"/>
        <v>4.1193819175454241E-2</v>
      </c>
      <c r="U211" s="320">
        <f t="shared" si="53"/>
        <v>4.1770772118530142E-2</v>
      </c>
      <c r="V211" s="320">
        <f t="shared" si="53"/>
        <v>4.2486451372337794E-2</v>
      </c>
      <c r="W211" s="320">
        <f t="shared" si="53"/>
        <v>4.2113359993001996E-2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9.7996832884996929E-3</v>
      </c>
      <c r="C212" s="320">
        <f t="shared" si="54"/>
        <v>1.0619209489618186E-2</v>
      </c>
      <c r="D212" s="320">
        <f t="shared" si="54"/>
        <v>1.8179714201344916E-2</v>
      </c>
      <c r="E212" s="320">
        <f t="shared" si="54"/>
        <v>1.4219454772794767E-2</v>
      </c>
      <c r="F212" s="320">
        <f t="shared" si="54"/>
        <v>3.961324983444172E-3</v>
      </c>
      <c r="G212" s="320">
        <f t="shared" si="54"/>
        <v>8.1491804056082681E-3</v>
      </c>
      <c r="H212" s="320">
        <f t="shared" si="54"/>
        <v>6.84722978949278E-3</v>
      </c>
      <c r="I212" s="320">
        <f t="shared" si="54"/>
        <v>9.2663783514591175E-3</v>
      </c>
      <c r="J212" s="320">
        <f t="shared" si="54"/>
        <v>7.2535394873861608E-3</v>
      </c>
      <c r="K212" s="320">
        <f t="shared" si="54"/>
        <v>5.7615641819777153E-3</v>
      </c>
      <c r="L212" s="320">
        <f t="shared" si="54"/>
        <v>7.6653581687990682E-3</v>
      </c>
      <c r="M212" s="320">
        <f t="shared" si="54"/>
        <v>6.4203308506420058E-3</v>
      </c>
      <c r="N212" s="320">
        <f t="shared" si="54"/>
        <v>4.9748840161767784E-3</v>
      </c>
      <c r="O212" s="320">
        <f t="shared" si="54"/>
        <v>5.7000550317729739E-3</v>
      </c>
      <c r="P212" s="320">
        <f t="shared" si="54"/>
        <v>6.0521638390720342E-3</v>
      </c>
      <c r="Q212" s="320">
        <f t="shared" si="54"/>
        <v>8.2487932059762906E-3</v>
      </c>
      <c r="R212" s="320">
        <f t="shared" si="54"/>
        <v>8.31002626477414E-3</v>
      </c>
      <c r="S212" s="320">
        <f t="shared" si="54"/>
        <v>5.9146783049191173E-3</v>
      </c>
      <c r="T212" s="320">
        <f t="shared" si="54"/>
        <v>8.0297488891787495E-3</v>
      </c>
      <c r="U212" s="320">
        <f t="shared" si="54"/>
        <v>6.5521394228695582E-3</v>
      </c>
      <c r="V212" s="320">
        <f t="shared" si="54"/>
        <v>5.8945304100942427E-3</v>
      </c>
      <c r="W212" s="320">
        <f t="shared" si="54"/>
        <v>1.0507049260848757E-2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4.6228528900480868E-2</v>
      </c>
      <c r="C213" s="321">
        <f t="shared" si="55"/>
        <v>4.6357623693157678E-2</v>
      </c>
      <c r="D213" s="321">
        <f t="shared" si="55"/>
        <v>5.5813706777010273E-2</v>
      </c>
      <c r="E213" s="321">
        <f t="shared" si="55"/>
        <v>5.1982188918217778E-2</v>
      </c>
      <c r="F213" s="321">
        <f t="shared" si="55"/>
        <v>3.4352822868256534E-2</v>
      </c>
      <c r="G213" s="321">
        <f t="shared" si="55"/>
        <v>4.55864165845438E-2</v>
      </c>
      <c r="H213" s="321">
        <f t="shared" si="55"/>
        <v>4.0081779041795169E-2</v>
      </c>
      <c r="I213" s="321">
        <f t="shared" si="55"/>
        <v>4.828657086551557E-2</v>
      </c>
      <c r="J213" s="321">
        <f t="shared" si="55"/>
        <v>4.45480974730256E-2</v>
      </c>
      <c r="K213" s="321">
        <f t="shared" si="55"/>
        <v>4.2971721764202338E-2</v>
      </c>
      <c r="L213" s="321">
        <f t="shared" si="55"/>
        <v>4.8456209065109571E-2</v>
      </c>
      <c r="M213" s="321">
        <f t="shared" si="55"/>
        <v>4.5544608849630575E-2</v>
      </c>
      <c r="N213" s="321">
        <f t="shared" si="55"/>
        <v>4.2225545439424361E-2</v>
      </c>
      <c r="O213" s="321">
        <f t="shared" si="55"/>
        <v>4.3930075889131399E-2</v>
      </c>
      <c r="P213" s="321">
        <f t="shared" si="55"/>
        <v>4.4858143023870707E-2</v>
      </c>
      <c r="Q213" s="321">
        <f t="shared" si="55"/>
        <v>4.1305058283503442E-2</v>
      </c>
      <c r="R213" s="321">
        <f t="shared" si="55"/>
        <v>4.2233281625197218E-2</v>
      </c>
      <c r="S213" s="321">
        <f t="shared" si="55"/>
        <v>3.8097470302097494E-2</v>
      </c>
      <c r="T213" s="321">
        <f t="shared" si="55"/>
        <v>4.7774363471318276E-2</v>
      </c>
      <c r="U213" s="321">
        <f t="shared" si="55"/>
        <v>4.4108086633494768E-2</v>
      </c>
      <c r="V213" s="321">
        <f t="shared" si="55"/>
        <v>3.9777808901497458E-2</v>
      </c>
      <c r="W213" s="321">
        <f t="shared" si="55"/>
        <v>4.7261897024633515E-2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0.44589421845277522</v>
      </c>
      <c r="C217" s="324">
        <f>IF(C$5=0,0,(C$5-C$16)/(CHI_fec!C$5-CHI_fec!C$16))</f>
        <v>0.44424305351143639</v>
      </c>
      <c r="D217" s="324">
        <f>IF(D$5=0,0,(D$5-D$16)/(CHI_fec!D$5-CHI_fec!D$16))</f>
        <v>0.44272413331886545</v>
      </c>
      <c r="E217" s="324">
        <f>IF(E$5=0,0,(E$5-E$16)/(CHI_fec!E$5-CHI_fec!E$16))</f>
        <v>0.44462331102915786</v>
      </c>
      <c r="F217" s="324">
        <f>IF(F$5=0,0,(F$5-F$16)/(CHI_fec!F$5-CHI_fec!F$16))</f>
        <v>0.45430031582508262</v>
      </c>
      <c r="G217" s="324">
        <f>IF(G$5=0,0,(G$5-G$16)/(CHI_fec!G$5-CHI_fec!G$16))</f>
        <v>0.45756549700958671</v>
      </c>
      <c r="H217" s="324">
        <f>IF(H$5=0,0,(H$5-H$16)/(CHI_fec!H$5-CHI_fec!H$16))</f>
        <v>0.45661563379043923</v>
      </c>
      <c r="I217" s="324">
        <f>IF(I$5=0,0,(I$5-I$16)/(CHI_fec!I$5-CHI_fec!I$16))</f>
        <v>0.4662191977681141</v>
      </c>
      <c r="J217" s="324">
        <f>IF(J$5=0,0,(J$5-J$16)/(CHI_fec!J$5-CHI_fec!J$16))</f>
        <v>0.47184005827035047</v>
      </c>
      <c r="K217" s="324">
        <f>IF(K$5=0,0,(K$5-K$16)/(CHI_fec!K$5-CHI_fec!K$16))</f>
        <v>0.47954572669539436</v>
      </c>
      <c r="L217" s="324">
        <f>IF(L$5=0,0,(L$5-L$16)/(CHI_fec!L$5-CHI_fec!L$16))</f>
        <v>0.48350939966556783</v>
      </c>
      <c r="M217" s="324">
        <f>IF(M$5=0,0,(M$5-M$16)/(CHI_fec!M$5-CHI_fec!M$16))</f>
        <v>0.48411518209845011</v>
      </c>
      <c r="N217" s="324">
        <f>IF(N$5=0,0,(N$5-N$16)/(CHI_fec!N$5-CHI_fec!N$16))</f>
        <v>0.48698537426874206</v>
      </c>
      <c r="O217" s="324">
        <f>IF(O$5=0,0,(O$5-O$16)/(CHI_fec!O$5-CHI_fec!O$16))</f>
        <v>0.48576526219395555</v>
      </c>
      <c r="P217" s="324">
        <f>IF(P$5=0,0,(P$5-P$16)/(CHI_fec!P$5-CHI_fec!P$16))</f>
        <v>0.49548452065619897</v>
      </c>
      <c r="Q217" s="324">
        <f>IF(Q$5=0,0,(Q$5-Q$16)/(CHI_fec!Q$5-CHI_fec!Q$16))</f>
        <v>0.49403608131705634</v>
      </c>
      <c r="R217" s="324">
        <f>IF(R$5=0,0,(R$5-R$16)/(CHI_fec!R$5-CHI_fec!R$16))</f>
        <v>0.49412237037646933</v>
      </c>
      <c r="S217" s="324">
        <f>IF(S$5=0,0,(S$5-S$16)/(CHI_fec!S$5-CHI_fec!S$16))</f>
        <v>0.4965890029828724</v>
      </c>
      <c r="T217" s="324">
        <f>IF(T$5=0,0,(T$5-T$16)/(CHI_fec!T$5-CHI_fec!T$16))</f>
        <v>0.50995942125934268</v>
      </c>
      <c r="U217" s="324">
        <f>IF(U$5=0,0,(U$5-U$16)/(CHI_fec!U$5-CHI_fec!U$16))</f>
        <v>0.53432004454612236</v>
      </c>
      <c r="V217" s="324">
        <f>IF(V$5=0,0,(V$5-V$16)/(CHI_fec!V$5-CHI_fec!V$16))</f>
        <v>0.54701252543113899</v>
      </c>
      <c r="W217" s="324">
        <f>IF(W$5=0,0,(W$5-W$16)/(CHI_fec!W$5-CHI_fec!W$16))</f>
        <v>0.54618117840445579</v>
      </c>
      <c r="DA217" s="95"/>
    </row>
    <row r="218" spans="1:105" ht="12" customHeight="1" x14ac:dyDescent="0.25">
      <c r="A218" s="55" t="s">
        <v>92</v>
      </c>
      <c r="B218" s="307">
        <f>IF(B$6=0,0,B$6/CHI_fec!B$6)</f>
        <v>0.38155695024338571</v>
      </c>
      <c r="C218" s="307">
        <f>IF(C$6=0,0,C$6/CHI_fec!C$6)</f>
        <v>0.38155695024338593</v>
      </c>
      <c r="D218" s="307">
        <f>IF(D$6=0,0,D$6/CHI_fec!D$6)</f>
        <v>0.38155695024338565</v>
      </c>
      <c r="E218" s="307">
        <f>IF(E$6=0,0,E$6/CHI_fec!E$6)</f>
        <v>0.38155695024338587</v>
      </c>
      <c r="F218" s="307">
        <f>IF(F$6=0,0,F$6/CHI_fec!F$6)</f>
        <v>0.38639869737106902</v>
      </c>
      <c r="G218" s="307">
        <f>IF(G$6=0,0,G$6/CHI_fec!G$6)</f>
        <v>0.38639869737106902</v>
      </c>
      <c r="H218" s="307">
        <f>IF(H$6=0,0,H$6/CHI_fec!H$6)</f>
        <v>0.39219710841808814</v>
      </c>
      <c r="I218" s="307">
        <f>IF(I$6=0,0,I$6/CHI_fec!I$6)</f>
        <v>0.39219710841808808</v>
      </c>
      <c r="J218" s="307">
        <f>IF(J$6=0,0,J$6/CHI_fec!J$6)</f>
        <v>0.39574521657142064</v>
      </c>
      <c r="K218" s="307">
        <f>IF(K$6=0,0,K$6/CHI_fec!K$6)</f>
        <v>0.39574521657142059</v>
      </c>
      <c r="L218" s="307">
        <f>IF(L$6=0,0,L$6/CHI_fec!L$6)</f>
        <v>0.39574521657142087</v>
      </c>
      <c r="M218" s="307">
        <f>IF(M$6=0,0,M$6/CHI_fec!M$6)</f>
        <v>0.39574521657142064</v>
      </c>
      <c r="N218" s="307">
        <f>IF(N$6=0,0,N$6/CHI_fec!N$6)</f>
        <v>0.39574521657142064</v>
      </c>
      <c r="O218" s="307">
        <f>IF(O$6=0,0,O$6/CHI_fec!O$6)</f>
        <v>0.39574521657142059</v>
      </c>
      <c r="P218" s="307">
        <f>IF(P$6=0,0,P$6/CHI_fec!P$6)</f>
        <v>0.40432838991591785</v>
      </c>
      <c r="Q218" s="307">
        <f>IF(Q$6=0,0,Q$6/CHI_fec!Q$6)</f>
        <v>0.40432838991591752</v>
      </c>
      <c r="R218" s="307">
        <f>IF(R$6=0,0,R$6/CHI_fec!R$6)</f>
        <v>0.40432838991591769</v>
      </c>
      <c r="S218" s="307">
        <f>IF(S$6=0,0,S$6/CHI_fec!S$6)</f>
        <v>0.40432838991591769</v>
      </c>
      <c r="T218" s="307">
        <f>IF(T$6=0,0,T$6/CHI_fec!T$6)</f>
        <v>0.41666772635291238</v>
      </c>
      <c r="U218" s="307">
        <f>IF(U$6=0,0,U$6/CHI_fec!U$6)</f>
        <v>0.43000095371762109</v>
      </c>
      <c r="V218" s="307">
        <f>IF(V$6=0,0,V$6/CHI_fec!V$6)</f>
        <v>0.44200085834585912</v>
      </c>
      <c r="W218" s="307">
        <f>IF(W$6=0,0,W$6/CHI_fec!W$6)</f>
        <v>0.44359399173998176</v>
      </c>
      <c r="DA218" s="76"/>
    </row>
    <row r="219" spans="1:105" ht="12" customHeight="1" x14ac:dyDescent="0.25">
      <c r="A219" s="202" t="s">
        <v>93</v>
      </c>
      <c r="B219" s="308">
        <f>IF(B$7=0,0,B$7/CHI_fec!B$7)</f>
        <v>9.9975149216662215E-2</v>
      </c>
      <c r="C219" s="308">
        <f>IF(C$7=0,0,C$7/CHI_fec!C$7)</f>
        <v>9.9975149216662271E-2</v>
      </c>
      <c r="D219" s="308">
        <f>IF(D$7=0,0,D$7/CHI_fec!D$7)</f>
        <v>9.9975149216662229E-2</v>
      </c>
      <c r="E219" s="308">
        <f>IF(E$7=0,0,E$7/CHI_fec!E$7)</f>
        <v>9.9975149216662229E-2</v>
      </c>
      <c r="F219" s="308">
        <f>IF(F$7=0,0,F$7/CHI_fec!F$7)</f>
        <v>0.10124377868665543</v>
      </c>
      <c r="G219" s="308">
        <f>IF(G$7=0,0,G$7/CHI_fec!G$7)</f>
        <v>0.10124377868665543</v>
      </c>
      <c r="H219" s="308">
        <f>IF(H$7=0,0,H$7/CHI_fec!H$7)</f>
        <v>0.10276307222665125</v>
      </c>
      <c r="I219" s="308">
        <f>IF(I$7=0,0,I$7/CHI_fec!I$7)</f>
        <v>0.10276307222665118</v>
      </c>
      <c r="J219" s="308">
        <f>IF(J$7=0,0,J$7/CHI_fec!J$7)</f>
        <v>0.10369274377853881</v>
      </c>
      <c r="K219" s="308">
        <f>IF(K$7=0,0,K$7/CHI_fec!K$7)</f>
        <v>0.10369274377853881</v>
      </c>
      <c r="L219" s="308">
        <f>IF(L$7=0,0,L$7/CHI_fec!L$7)</f>
        <v>0.10369274377853888</v>
      </c>
      <c r="M219" s="308">
        <f>IF(M$7=0,0,M$7/CHI_fec!M$7)</f>
        <v>0.10369274377853885</v>
      </c>
      <c r="N219" s="308">
        <f>IF(N$7=0,0,N$7/CHI_fec!N$7)</f>
        <v>0.10369274377853882</v>
      </c>
      <c r="O219" s="308">
        <f>IF(O$7=0,0,O$7/CHI_fec!O$7)</f>
        <v>0.10369274377853885</v>
      </c>
      <c r="P219" s="308">
        <f>IF(P$7=0,0,P$7/CHI_fec!P$7)</f>
        <v>0.10594169779528842</v>
      </c>
      <c r="Q219" s="308">
        <f>IF(Q$7=0,0,Q$7/CHI_fec!Q$7)</f>
        <v>0.10594169779528836</v>
      </c>
      <c r="R219" s="308">
        <f>IF(R$7=0,0,R$7/CHI_fec!R$7)</f>
        <v>0.10594169779528836</v>
      </c>
      <c r="S219" s="308">
        <f>IF(S$7=0,0,S$7/CHI_fec!S$7)</f>
        <v>0.10594169779528839</v>
      </c>
      <c r="T219" s="308">
        <f>IF(T$7=0,0,T$7/CHI_fec!T$7)</f>
        <v>0.10917483769940035</v>
      </c>
      <c r="U219" s="308">
        <f>IF(U$7=0,0,U$7/CHI_fec!U$7)</f>
        <v>0.11407304894748091</v>
      </c>
      <c r="V219" s="308">
        <f>IF(V$7=0,0,V$7/CHI_fec!V$7)</f>
        <v>0.11623002932466771</v>
      </c>
      <c r="W219" s="308">
        <f>IF(W$7=0,0,W$7/CHI_fec!W$7)</f>
        <v>0.11623002932466775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0.5418770720206203</v>
      </c>
      <c r="C220" s="308">
        <f>IF(C$8=0,0,C$8/CHI_fec!C$8)</f>
        <v>0.54187707202062019</v>
      </c>
      <c r="D220" s="308">
        <f>IF(D$8=0,0,D$8/CHI_fec!D$8)</f>
        <v>0.54187707202062041</v>
      </c>
      <c r="E220" s="308">
        <f>IF(E$8=0,0,E$8/CHI_fec!E$8)</f>
        <v>0.54187707202062008</v>
      </c>
      <c r="F220" s="308">
        <f>IF(F$8=0,0,F$8/CHI_fec!F$8)</f>
        <v>0.54875319301734127</v>
      </c>
      <c r="G220" s="308">
        <f>IF(G$8=0,0,G$8/CHI_fec!G$8)</f>
        <v>0.54875319301734127</v>
      </c>
      <c r="H220" s="308">
        <f>IF(H$8=0,0,H$8/CHI_fec!H$8)</f>
        <v>0.5569879427670873</v>
      </c>
      <c r="I220" s="308">
        <f>IF(I$8=0,0,I$8/CHI_fec!I$8)</f>
        <v>0.55698794276708741</v>
      </c>
      <c r="J220" s="308">
        <f>IF(J$8=0,0,J$8/CHI_fec!J$8)</f>
        <v>0.56202687196524204</v>
      </c>
      <c r="K220" s="308">
        <f>IF(K$8=0,0,K$8/CHI_fec!K$8)</f>
        <v>0.56202687196524193</v>
      </c>
      <c r="L220" s="308">
        <f>IF(L$8=0,0,L$8/CHI_fec!L$8)</f>
        <v>0.56202687196524237</v>
      </c>
      <c r="M220" s="308">
        <f>IF(M$8=0,0,M$8/CHI_fec!M$8)</f>
        <v>0.56202687196524226</v>
      </c>
      <c r="N220" s="308">
        <f>IF(N$8=0,0,N$8/CHI_fec!N$8)</f>
        <v>0.56202687196524226</v>
      </c>
      <c r="O220" s="308">
        <f>IF(O$8=0,0,O$8/CHI_fec!O$8)</f>
        <v>0.56202687196524215</v>
      </c>
      <c r="P220" s="308">
        <f>IF(P$8=0,0,P$8/CHI_fec!P$8)</f>
        <v>0.57421646735223431</v>
      </c>
      <c r="Q220" s="308">
        <f>IF(Q$8=0,0,Q$8/CHI_fec!Q$8)</f>
        <v>0.57421646735223431</v>
      </c>
      <c r="R220" s="308">
        <f>IF(R$8=0,0,R$8/CHI_fec!R$8)</f>
        <v>0.57421646735223431</v>
      </c>
      <c r="S220" s="308">
        <f>IF(S$8=0,0,S$8/CHI_fec!S$8)</f>
        <v>0.57421646735223431</v>
      </c>
      <c r="T220" s="308">
        <f>IF(T$8=0,0,T$8/CHI_fec!T$8)</f>
        <v>0.5917404660499147</v>
      </c>
      <c r="U220" s="308">
        <f>IF(U$8=0,0,U$8/CHI_fec!U$8)</f>
        <v>0.60918242136065648</v>
      </c>
      <c r="V220" s="308">
        <f>IF(V$8=0,0,V$8/CHI_fec!V$8)</f>
        <v>0.62488018114032384</v>
      </c>
      <c r="W220" s="308">
        <f>IF(W$8=0,0,W$8/CHI_fec!W$8)</f>
        <v>0.62998043478613686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0.3846526647532405</v>
      </c>
      <c r="C221" s="308">
        <f>IF(C$9=0,0,C$9/CHI_fec!C$9)</f>
        <v>0.38465266475324034</v>
      </c>
      <c r="D221" s="308">
        <f>IF(D$9=0,0,D$9/CHI_fec!D$9)</f>
        <v>0.38465266475324034</v>
      </c>
      <c r="E221" s="308">
        <f>IF(E$9=0,0,E$9/CHI_fec!E$9)</f>
        <v>0.3846526647532405</v>
      </c>
      <c r="F221" s="308">
        <f>IF(F$9=0,0,F$9/CHI_fec!F$9)</f>
        <v>0.38953369478961331</v>
      </c>
      <c r="G221" s="308">
        <f>IF(G$9=0,0,G$9/CHI_fec!G$9)</f>
        <v>0.38953369478961325</v>
      </c>
      <c r="H221" s="308">
        <f>IF(H$9=0,0,H$9/CHI_fec!H$9)</f>
        <v>0.39537915051816913</v>
      </c>
      <c r="I221" s="308">
        <f>IF(I$9=0,0,I$9/CHI_fec!I$9)</f>
        <v>0.39537915051816913</v>
      </c>
      <c r="J221" s="308">
        <f>IF(J$9=0,0,J$9/CHI_fec!J$9)</f>
        <v>0.39895604580245503</v>
      </c>
      <c r="K221" s="308">
        <f>IF(K$9=0,0,K$9/CHI_fec!K$9)</f>
        <v>0.39895604580245486</v>
      </c>
      <c r="L221" s="308">
        <f>IF(L$9=0,0,L$9/CHI_fec!L$9)</f>
        <v>0.39895604580245497</v>
      </c>
      <c r="M221" s="308">
        <f>IF(M$9=0,0,M$9/CHI_fec!M$9)</f>
        <v>0.39895604580245508</v>
      </c>
      <c r="N221" s="308">
        <f>IF(N$9=0,0,N$9/CHI_fec!N$9)</f>
        <v>0.39895604580245503</v>
      </c>
      <c r="O221" s="308">
        <f>IF(O$9=0,0,O$9/CHI_fec!O$9)</f>
        <v>0.39895604580245497</v>
      </c>
      <c r="P221" s="308">
        <f>IF(P$9=0,0,P$9/CHI_fec!P$9)</f>
        <v>0.40760885764848154</v>
      </c>
      <c r="Q221" s="308">
        <f>IF(Q$9=0,0,Q$9/CHI_fec!Q$9)</f>
        <v>0.4076088576484817</v>
      </c>
      <c r="R221" s="308">
        <f>IF(R$9=0,0,R$9/CHI_fec!R$9)</f>
        <v>0.40760885764848154</v>
      </c>
      <c r="S221" s="308">
        <f>IF(S$9=0,0,S$9/CHI_fec!S$9)</f>
        <v>0.40760885764848137</v>
      </c>
      <c r="T221" s="308">
        <f>IF(T$9=0,0,T$9/CHI_fec!T$9)</f>
        <v>0.42004830774564067</v>
      </c>
      <c r="U221" s="308">
        <f>IF(U$9=0,0,U$9/CHI_fec!U$9)</f>
        <v>0.43889409116143041</v>
      </c>
      <c r="V221" s="308">
        <f>IF(V$9=0,0,V$9/CHI_fec!V$9)</f>
        <v>0.44719303601328853</v>
      </c>
      <c r="W221" s="308">
        <f>IF(W$9=0,0,W$9/CHI_fec!W$9)</f>
        <v>0.44719303601328853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0.5469775090513167</v>
      </c>
      <c r="C222" s="309">
        <f>IF(C$10=0,0,C$10/CHI_fec!C$10)</f>
        <v>0.54338943394123029</v>
      </c>
      <c r="D222" s="309">
        <f>IF(D$10=0,0,D$10/CHI_fec!D$10)</f>
        <v>0.55331131290719782</v>
      </c>
      <c r="E222" s="309">
        <f>IF(E$10=0,0,E$10/CHI_fec!E$10)</f>
        <v>0.55055061714183295</v>
      </c>
      <c r="F222" s="309">
        <f>IF(F$10=0,0,F$10/CHI_fec!F$10)</f>
        <v>0.55056553506406325</v>
      </c>
      <c r="G222" s="309">
        <f>IF(G$10=0,0,G$10/CHI_fec!G$10)</f>
        <v>0.55332573185335177</v>
      </c>
      <c r="H222" s="309">
        <f>IF(H$10=0,0,H$10/CHI_fec!H$10)</f>
        <v>0.56067499307494706</v>
      </c>
      <c r="I222" s="309">
        <f>IF(I$10=0,0,I$10/CHI_fec!I$10)</f>
        <v>0.56291222423406007</v>
      </c>
      <c r="J222" s="309">
        <f>IF(J$10=0,0,J$10/CHI_fec!J$10)</f>
        <v>0.56613887889889403</v>
      </c>
      <c r="K222" s="309">
        <f>IF(K$10=0,0,K$10/CHI_fec!K$10)</f>
        <v>0.56556281357687765</v>
      </c>
      <c r="L222" s="309">
        <f>IF(L$10=0,0,L$10/CHI_fec!L$10)</f>
        <v>0.56653537749330096</v>
      </c>
      <c r="M222" s="309">
        <f>IF(M$10=0,0,M$10/CHI_fec!M$10)</f>
        <v>0.56562099781871844</v>
      </c>
      <c r="N222" s="309">
        <f>IF(N$10=0,0,N$10/CHI_fec!N$10)</f>
        <v>0.56468968664081332</v>
      </c>
      <c r="O222" s="309">
        <f>IF(O$10=0,0,O$10/CHI_fec!O$10)</f>
        <v>0.56494117240431396</v>
      </c>
      <c r="P222" s="309">
        <f>IF(P$10=0,0,P$10/CHI_fec!P$10)</f>
        <v>0.57744210863371503</v>
      </c>
      <c r="Q222" s="309">
        <f>IF(Q$10=0,0,Q$10/CHI_fec!Q$10)</f>
        <v>0.57893445617480599</v>
      </c>
      <c r="R222" s="309">
        <f>IF(R$10=0,0,R$10/CHI_fec!R$10)</f>
        <v>0.57962676045152706</v>
      </c>
      <c r="S222" s="309">
        <f>IF(S$10=0,0,S$10/CHI_fec!S$10)</f>
        <v>0.5778129320106945</v>
      </c>
      <c r="T222" s="309">
        <f>IF(T$10=0,0,T$10/CHI_fec!T$10)</f>
        <v>0.59695477527493324</v>
      </c>
      <c r="U222" s="309">
        <f>IF(U$10=0,0,U$10/CHI_fec!U$10)</f>
        <v>0.62261393994399705</v>
      </c>
      <c r="V222" s="309">
        <f>IF(V$10=0,0,V$10/CHI_fec!V$10)</f>
        <v>0.63390747464112773</v>
      </c>
      <c r="W222" s="309">
        <f>IF(W$10=0,0,W$10/CHI_fec!W$10)</f>
        <v>0.63762748115521861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0.51752564003123303</v>
      </c>
      <c r="C224" s="310">
        <f>IF(C$25=0,0,C$25/CHI_fec!C$25)</f>
        <v>0.51522748493268933</v>
      </c>
      <c r="D224" s="310">
        <f>IF(D$25=0,0,D$25/CHI_fec!D$25)</f>
        <v>0.51604364350847798</v>
      </c>
      <c r="E224" s="310">
        <f>IF(E$25=0,0,E$25/CHI_fec!E$25)</f>
        <v>0.51772930301250319</v>
      </c>
      <c r="F224" s="310">
        <f>IF(F$25=0,0,F$25/CHI_fec!F$25)</f>
        <v>0.5235051638215158</v>
      </c>
      <c r="G224" s="310">
        <f>IF(G$25=0,0,G$25/CHI_fec!G$25)</f>
        <v>0.53322121720997606</v>
      </c>
      <c r="H224" s="310">
        <f>IF(H$25=0,0,H$25/CHI_fec!H$25)</f>
        <v>0.52670113873480628</v>
      </c>
      <c r="I224" s="310">
        <f>IF(I$25=0,0,I$25/CHI_fec!I$25)</f>
        <v>0.54544079369153675</v>
      </c>
      <c r="J224" s="310">
        <f>IF(J$25=0,0,J$25/CHI_fec!J$25)</f>
        <v>0.55090784197379417</v>
      </c>
      <c r="K224" s="310">
        <f>IF(K$25=0,0,K$25/CHI_fec!K$25)</f>
        <v>0.56233071478802987</v>
      </c>
      <c r="L224" s="310">
        <f>IF(L$25=0,0,L$25/CHI_fec!L$25)</f>
        <v>0.57186442350067102</v>
      </c>
      <c r="M224" s="310">
        <f>IF(M$25=0,0,M$25/CHI_fec!M$25)</f>
        <v>0.57114394921051315</v>
      </c>
      <c r="N224" s="310">
        <f>IF(N$25=0,0,N$25/CHI_fec!N$25)</f>
        <v>0.57375996225666992</v>
      </c>
      <c r="O224" s="310">
        <f>IF(O$25=0,0,O$25/CHI_fec!O$25)</f>
        <v>0.5728509517352055</v>
      </c>
      <c r="P224" s="310">
        <f>IF(P$25=0,0,P$25/CHI_fec!P$25)</f>
        <v>0.58398102058647416</v>
      </c>
      <c r="Q224" s="310">
        <f>IF(Q$25=0,0,Q$25/CHI_fec!Q$25)</f>
        <v>0.58354587028232663</v>
      </c>
      <c r="R224" s="310">
        <f>IF(R$25=0,0,R$25/CHI_fec!R$25)</f>
        <v>0.58304282706936916</v>
      </c>
      <c r="S224" s="310">
        <f>IF(S$25=0,0,S$25/CHI_fec!S$25)</f>
        <v>0.58505255209809892</v>
      </c>
      <c r="T224" s="310">
        <f>IF(T$25=0,0,T$25/CHI_fec!T$25)</f>
        <v>0.60248150535101064</v>
      </c>
      <c r="U224" s="310">
        <f>IF(U$25=0,0,U$25/CHI_fec!U$25)</f>
        <v>0.63092894272938627</v>
      </c>
      <c r="V224" s="310">
        <f>IF(V$25=0,0,V$25/CHI_fec!V$25)</f>
        <v>0.64459815449769897</v>
      </c>
      <c r="W224" s="310">
        <f>IF(W$25=0,0,W$25/CHI_fec!W$25)</f>
        <v>0.64749908495437569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0.33653025699787553</v>
      </c>
      <c r="C225" s="310">
        <f>IF(C$36=0,0,C$36/CHI_fec!C$36)</f>
        <v>0.33469523515866317</v>
      </c>
      <c r="D225" s="310">
        <f>IF(D$36=0,0,D$36/CHI_fec!D$36)</f>
        <v>0.33526600669740703</v>
      </c>
      <c r="E225" s="310">
        <f>IF(E$36=0,0,E$36/CHI_fec!E$36)</f>
        <v>0.33631477086313316</v>
      </c>
      <c r="F225" s="310">
        <f>IF(F$36=0,0,F$36/CHI_fec!F$36)</f>
        <v>0.34033111913353786</v>
      </c>
      <c r="G225" s="310">
        <f>IF(G$36=0,0,G$36/CHI_fec!G$36)</f>
        <v>0.34654811382191963</v>
      </c>
      <c r="H225" s="310">
        <f>IF(H$36=0,0,H$36/CHI_fec!H$36)</f>
        <v>0.34261386368926922</v>
      </c>
      <c r="I225" s="310">
        <f>IF(I$36=0,0,I$36/CHI_fec!I$36)</f>
        <v>0.35437151661353544</v>
      </c>
      <c r="J225" s="310">
        <f>IF(J$36=0,0,J$36/CHI_fec!J$36)</f>
        <v>0.35761484574669916</v>
      </c>
      <c r="K225" s="310">
        <f>IF(K$36=0,0,K$36/CHI_fec!K$36)</f>
        <v>0.36491024579978809</v>
      </c>
      <c r="L225" s="310">
        <f>IF(L$36=0,0,L$36/CHI_fec!L$36)</f>
        <v>0.37090685603562612</v>
      </c>
      <c r="M225" s="310">
        <f>IF(M$36=0,0,M$36/CHI_fec!M$36)</f>
        <v>0.37030464200042329</v>
      </c>
      <c r="N225" s="310">
        <f>IF(N$36=0,0,N$36/CHI_fec!N$36)</f>
        <v>0.37155202992908237</v>
      </c>
      <c r="O225" s="310">
        <f>IF(O$36=0,0,O$36/CHI_fec!O$36)</f>
        <v>0.37092524385062986</v>
      </c>
      <c r="P225" s="310">
        <f>IF(P$36=0,0,P$36/CHI_fec!P$36)</f>
        <v>0.37897323493124341</v>
      </c>
      <c r="Q225" s="310">
        <f>IF(Q$36=0,0,Q$36/CHI_fec!Q$36)</f>
        <v>0.38019889368391113</v>
      </c>
      <c r="R225" s="310">
        <f>IF(R$36=0,0,R$36/CHI_fec!R$36)</f>
        <v>0.38050652042865934</v>
      </c>
      <c r="S225" s="310">
        <f>IF(S$36=0,0,S$36/CHI_fec!S$36)</f>
        <v>0.38033573238232954</v>
      </c>
      <c r="T225" s="310">
        <f>IF(T$36=0,0,T$36/CHI_fec!T$36)</f>
        <v>0.39193014107752416</v>
      </c>
      <c r="U225" s="310">
        <f>IF(U$36=0,0,U$36/CHI_fec!U$36)</f>
        <v>0.40950318171988948</v>
      </c>
      <c r="V225" s="310">
        <f>IF(V$36=0,0,V$36/CHI_fec!V$36)</f>
        <v>0.41717766262177675</v>
      </c>
      <c r="W225" s="310">
        <f>IF(W$36=0,0,W$36/CHI_fec!W$36)</f>
        <v>0.4173705713735838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0.46317791548468684</v>
      </c>
      <c r="C226" s="310">
        <f>IF(C$44=0,0,C$44/CHI_fec!C$44)</f>
        <v>0.46325881983493028</v>
      </c>
      <c r="D226" s="310">
        <f>IF(D$44=0,0,D$44/CHI_fec!D$44)</f>
        <v>0.47113268422153115</v>
      </c>
      <c r="E226" s="310">
        <f>IF(E$44=0,0,E$44/CHI_fec!E$44)</f>
        <v>0.46757240920024162</v>
      </c>
      <c r="F226" s="310">
        <f>IF(F$44=0,0,F$44/CHI_fec!F$44)</f>
        <v>0.46353878753317068</v>
      </c>
      <c r="G226" s="310">
        <f>IF(G$44=0,0,G$44/CHI_fec!G$44)</f>
        <v>0.46992121467460501</v>
      </c>
      <c r="H226" s="310">
        <f>IF(H$44=0,0,H$44/CHI_fec!H$44)</f>
        <v>0.47182527593543627</v>
      </c>
      <c r="I226" s="310">
        <f>IF(I$44=0,0,I$44/CHI_fec!I$44)</f>
        <v>0.4791805248183888</v>
      </c>
      <c r="J226" s="310">
        <f>IF(J$44=0,0,J$44/CHI_fec!J$44)</f>
        <v>0.48160830131661786</v>
      </c>
      <c r="K226" s="310">
        <f>IF(K$44=0,0,K$44/CHI_fec!K$44)</f>
        <v>0.48292238830080647</v>
      </c>
      <c r="L226" s="310">
        <f>IF(L$44=0,0,L$44/CHI_fec!L$44)</f>
        <v>0.48708610261023066</v>
      </c>
      <c r="M226" s="310">
        <f>IF(M$44=0,0,M$44/CHI_fec!M$44)</f>
        <v>0.48563784676253174</v>
      </c>
      <c r="N226" s="310">
        <f>IF(N$44=0,0,N$44/CHI_fec!N$44)</f>
        <v>0.48477453532520354</v>
      </c>
      <c r="O226" s="310">
        <f>IF(O$44=0,0,O$44/CHI_fec!O$44)</f>
        <v>0.48528561537000525</v>
      </c>
      <c r="P226" s="310">
        <f>IF(P$44=0,0,P$44/CHI_fec!P$44)</f>
        <v>0.49586703110243224</v>
      </c>
      <c r="Q226" s="310">
        <f>IF(Q$44=0,0,Q$44/CHI_fec!Q$44)</f>
        <v>0.49785756258910724</v>
      </c>
      <c r="R226" s="310">
        <f>IF(R$44=0,0,R$44/CHI_fec!R$44)</f>
        <v>0.49779510832301488</v>
      </c>
      <c r="S226" s="310">
        <f>IF(S$44=0,0,S$44/CHI_fec!S$44)</f>
        <v>0.49584422460011257</v>
      </c>
      <c r="T226" s="310">
        <f>IF(T$44=0,0,T$44/CHI_fec!T$44)</f>
        <v>0.51321095581107856</v>
      </c>
      <c r="U226" s="310">
        <f>IF(U$44=0,0,U$44/CHI_fec!U$44)</f>
        <v>0.53488274526744151</v>
      </c>
      <c r="V226" s="310">
        <f>IF(V$44=0,0,V$44/CHI_fec!V$44)</f>
        <v>0.54454443087622484</v>
      </c>
      <c r="W226" s="310">
        <f>IF(W$44=0,0,W$44/CHI_fec!W$44)</f>
        <v>0.55046300476614951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0.54423026960942134</v>
      </c>
      <c r="C227" s="311">
        <f>IF(C$58=0,0,C$58/CHI_fec!C$58)</f>
        <v>0.54423026960942145</v>
      </c>
      <c r="D227" s="311">
        <f>IF(D$58=0,0,D$58/CHI_fec!D$58)</f>
        <v>0.54423026960942122</v>
      </c>
      <c r="E227" s="311">
        <f>IF(E$58=0,0,E$58/CHI_fec!E$58)</f>
        <v>0.54423026960942156</v>
      </c>
      <c r="F227" s="311">
        <f>IF(F$58=0,0,F$58/CHI_fec!F$58)</f>
        <v>0.55113625138487865</v>
      </c>
      <c r="G227" s="311">
        <f>IF(G$58=0,0,G$58/CHI_fec!G$58)</f>
        <v>0.55113625138487832</v>
      </c>
      <c r="H227" s="311">
        <f>IF(H$58=0,0,H$58/CHI_fec!H$58)</f>
        <v>0.55940676200042982</v>
      </c>
      <c r="I227" s="311">
        <f>IF(I$58=0,0,I$58/CHI_fec!I$58)</f>
        <v>0.55940676200042994</v>
      </c>
      <c r="J227" s="311">
        <f>IF(J$58=0,0,J$58/CHI_fec!J$58)</f>
        <v>0.56446757364508704</v>
      </c>
      <c r="K227" s="311">
        <f>IF(K$58=0,0,K$58/CHI_fec!K$58)</f>
        <v>0.56446757364508682</v>
      </c>
      <c r="L227" s="311">
        <f>IF(L$58=0,0,L$58/CHI_fec!L$58)</f>
        <v>0.56446757364508693</v>
      </c>
      <c r="M227" s="311">
        <f>IF(M$58=0,0,M$58/CHI_fec!M$58)</f>
        <v>0.56446757364508704</v>
      </c>
      <c r="N227" s="311">
        <f>IF(N$58=0,0,N$58/CHI_fec!N$58)</f>
        <v>0.56446757364508671</v>
      </c>
      <c r="O227" s="311">
        <f>IF(O$58=0,0,O$58/CHI_fec!O$58)</f>
        <v>0.56446757364508671</v>
      </c>
      <c r="P227" s="311">
        <f>IF(P$58=0,0,P$58/CHI_fec!P$58)</f>
        <v>0.57671010451865734</v>
      </c>
      <c r="Q227" s="311">
        <f>IF(Q$58=0,0,Q$58/CHI_fec!Q$58)</f>
        <v>0.57671010451865767</v>
      </c>
      <c r="R227" s="311">
        <f>IF(R$58=0,0,R$58/CHI_fec!R$58)</f>
        <v>0.57671010451865734</v>
      </c>
      <c r="S227" s="311">
        <f>IF(S$58=0,0,S$58/CHI_fec!S$58)</f>
        <v>0.57671010451865734</v>
      </c>
      <c r="T227" s="311">
        <f>IF(T$58=0,0,T$58/CHI_fec!T$58)</f>
        <v>0.59431020429831882</v>
      </c>
      <c r="U227" s="311">
        <f>IF(U$58=0,0,U$58/CHI_fec!U$58)</f>
        <v>0.61396668386848707</v>
      </c>
      <c r="V227" s="311">
        <f>IF(V$58=0,0,V$58/CHI_fec!V$58)</f>
        <v>0.63165751548163851</v>
      </c>
      <c r="W227" s="311">
        <f>IF(W$58=0,0,W$58/CHI_fec!W$58)</f>
        <v>0.63271623690192413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0.41780235103329733</v>
      </c>
      <c r="C229" s="324">
        <f>IF(C$61=0,0,C$61/CHI_fec!C$61)</f>
        <v>0.41624142122412844</v>
      </c>
      <c r="D229" s="324">
        <f>IF(D$61=0,0,D$61/CHI_fec!D$61)</f>
        <v>0.41454850217187544</v>
      </c>
      <c r="E229" s="324">
        <f>IF(E$61=0,0,E$61/CHI_fec!E$61)</f>
        <v>0.41645344091392011</v>
      </c>
      <c r="F229" s="324">
        <f>IF(F$61=0,0,F$61/CHI_fec!F$61)</f>
        <v>0.42311760888698186</v>
      </c>
      <c r="G229" s="324">
        <f>IF(G$61=0,0,G$61/CHI_fec!G$61)</f>
        <v>0.42574605258041992</v>
      </c>
      <c r="H229" s="324">
        <f>IF(H$61=0,0,H$61/CHI_fec!H$61)</f>
        <v>0.4186903652332109</v>
      </c>
      <c r="I229" s="324">
        <f>IF(I$61=0,0,I$61/CHI_fec!I$61)</f>
        <v>0.43505055123376085</v>
      </c>
      <c r="J229" s="324">
        <f>IF(J$61=0,0,J$61/CHI_fec!J$61)</f>
        <v>0.43655730987515107</v>
      </c>
      <c r="K229" s="324">
        <f>IF(K$61=0,0,K$61/CHI_fec!K$61)</f>
        <v>0.4438452366022877</v>
      </c>
      <c r="L229" s="324">
        <f>IF(L$61=0,0,L$61/CHI_fec!L$61)</f>
        <v>0.453000954817943</v>
      </c>
      <c r="M229" s="324">
        <f>IF(M$61=0,0,M$61/CHI_fec!M$61)</f>
        <v>0.45375706938446303</v>
      </c>
      <c r="N229" s="324">
        <f>IF(N$61=0,0,N$61/CHI_fec!N$61)</f>
        <v>0.45674702298913789</v>
      </c>
      <c r="O229" s="324">
        <f>IF(O$61=0,0,O$61/CHI_fec!O$61)</f>
        <v>0.45549047685885913</v>
      </c>
      <c r="P229" s="324">
        <f>IF(P$61=0,0,P$61/CHI_fec!P$61)</f>
        <v>0.45466248593242403</v>
      </c>
      <c r="Q229" s="324">
        <f>IF(Q$61=0,0,Q$61/CHI_fec!Q$61)</f>
        <v>0.45303791499840645</v>
      </c>
      <c r="R229" s="324">
        <f>IF(R$61=0,0,R$61/CHI_fec!R$61)</f>
        <v>0.47701471360621878</v>
      </c>
      <c r="S229" s="324">
        <f>IF(S$61=0,0,S$61/CHI_fec!S$61)</f>
        <v>0.51220160527809666</v>
      </c>
      <c r="T229" s="324">
        <f>IF(T$61=0,0,T$61/CHI_fec!T$61)</f>
        <v>0.52627130695285751</v>
      </c>
      <c r="U229" s="324">
        <f>IF(U$61=0,0,U$61/CHI_fec!U$61)</f>
        <v>0.53100429878198585</v>
      </c>
      <c r="V229" s="324">
        <f>IF(V$61=0,0,V$61/CHI_fec!V$61)</f>
        <v>0.53336791296597863</v>
      </c>
      <c r="W229" s="324">
        <f>IF(W$61=0,0,W$61/CHI_fec!W$61)</f>
        <v>0.5316614060794026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0.34758314758590159</v>
      </c>
      <c r="C230" s="307">
        <f>IF(C$62=0,0,C$62/CHI_fec!C$62)</f>
        <v>0.3475831475859017</v>
      </c>
      <c r="D230" s="307">
        <f>IF(D$62=0,0,D$62/CHI_fec!D$62)</f>
        <v>0.34758314758590164</v>
      </c>
      <c r="E230" s="307">
        <f>IF(E$62=0,0,E$62/CHI_fec!E$62)</f>
        <v>0.34758314758590153</v>
      </c>
      <c r="F230" s="307">
        <f>IF(F$62=0,0,F$62/CHI_fec!F$62)</f>
        <v>0.349447395493244</v>
      </c>
      <c r="G230" s="307">
        <f>IF(G$62=0,0,G$62/CHI_fec!G$62)</f>
        <v>0.34944739549324394</v>
      </c>
      <c r="H230" s="307">
        <f>IF(H$62=0,0,H$62/CHI_fec!H$62)</f>
        <v>0.349447395493244</v>
      </c>
      <c r="I230" s="307">
        <f>IF(I$62=0,0,I$62/CHI_fec!I$62)</f>
        <v>0.35580308094147822</v>
      </c>
      <c r="J230" s="307">
        <f>IF(J$62=0,0,J$62/CHI_fec!J$62)</f>
        <v>0.35580308094147828</v>
      </c>
      <c r="K230" s="307">
        <f>IF(K$62=0,0,K$62/CHI_fec!K$62)</f>
        <v>0.35580308094147828</v>
      </c>
      <c r="L230" s="307">
        <f>IF(L$62=0,0,L$62/CHI_fec!L$62)</f>
        <v>0.36036932967773327</v>
      </c>
      <c r="M230" s="307">
        <f>IF(M$62=0,0,M$62/CHI_fec!M$62)</f>
        <v>0.36036932967773333</v>
      </c>
      <c r="N230" s="307">
        <f>IF(N$62=0,0,N$62/CHI_fec!N$62)</f>
        <v>0.36036932967773339</v>
      </c>
      <c r="O230" s="307">
        <f>IF(O$62=0,0,O$62/CHI_fec!O$62)</f>
        <v>0.36036932967773327</v>
      </c>
      <c r="P230" s="307">
        <f>IF(P$62=0,0,P$62/CHI_fec!P$62)</f>
        <v>0.36036932967773316</v>
      </c>
      <c r="Q230" s="307">
        <f>IF(Q$62=0,0,Q$62/CHI_fec!Q$62)</f>
        <v>0.36036932967773316</v>
      </c>
      <c r="R230" s="307">
        <f>IF(R$62=0,0,R$62/CHI_fec!R$62)</f>
        <v>0.37933239670996011</v>
      </c>
      <c r="S230" s="307">
        <f>IF(S$62=0,0,S$62/CHI_fec!S$62)</f>
        <v>0.39639915703896389</v>
      </c>
      <c r="T230" s="307">
        <f>IF(T$62=0,0,T$62/CHI_fec!T$62)</f>
        <v>0.41175924133506769</v>
      </c>
      <c r="U230" s="307">
        <f>IF(U$62=0,0,U$62/CHI_fec!U$62)</f>
        <v>0.41908802219020946</v>
      </c>
      <c r="V230" s="307">
        <f>IF(V$62=0,0,V$62/CHI_fec!V$62)</f>
        <v>0.41908802219020969</v>
      </c>
      <c r="W230" s="307">
        <f>IF(W$62=0,0,W$62/CHI_fec!W$62)</f>
        <v>0.41908802219020969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9.2457315695906928E-2</v>
      </c>
      <c r="C231" s="308">
        <f>IF(C$63=0,0,C$63/CHI_fec!C$63)</f>
        <v>9.2457315695906914E-2</v>
      </c>
      <c r="D231" s="308">
        <f>IF(D$63=0,0,D$63/CHI_fec!D$63)</f>
        <v>9.2457315695906928E-2</v>
      </c>
      <c r="E231" s="308">
        <f>IF(E$63=0,0,E$63/CHI_fec!E$63)</f>
        <v>9.24573156959069E-2</v>
      </c>
      <c r="F231" s="308">
        <f>IF(F$63=0,0,F$63/CHI_fec!F$63)</f>
        <v>9.295320670357432E-2</v>
      </c>
      <c r="G231" s="308">
        <f>IF(G$63=0,0,G$63/CHI_fec!G$63)</f>
        <v>9.2953206703574293E-2</v>
      </c>
      <c r="H231" s="308">
        <f>IF(H$63=0,0,H$63/CHI_fec!H$63)</f>
        <v>9.2953206703574293E-2</v>
      </c>
      <c r="I231" s="308">
        <f>IF(I$63=0,0,I$63/CHI_fec!I$63)</f>
        <v>9.4643822661317351E-2</v>
      </c>
      <c r="J231" s="308">
        <f>IF(J$63=0,0,J$63/CHI_fec!J$63)</f>
        <v>9.4643822661317351E-2</v>
      </c>
      <c r="K231" s="308">
        <f>IF(K$63=0,0,K$63/CHI_fec!K$63)</f>
        <v>9.4643822661317378E-2</v>
      </c>
      <c r="L231" s="308">
        <f>IF(L$63=0,0,L$63/CHI_fec!L$63)</f>
        <v>9.5858447432069879E-2</v>
      </c>
      <c r="M231" s="308">
        <f>IF(M$63=0,0,M$63/CHI_fec!M$63)</f>
        <v>9.5858447432069893E-2</v>
      </c>
      <c r="N231" s="308">
        <f>IF(N$63=0,0,N$63/CHI_fec!N$63)</f>
        <v>9.5858447432069907E-2</v>
      </c>
      <c r="O231" s="308">
        <f>IF(O$63=0,0,O$63/CHI_fec!O$63)</f>
        <v>9.5858447432069907E-2</v>
      </c>
      <c r="P231" s="308">
        <f>IF(P$63=0,0,P$63/CHI_fec!P$63)</f>
        <v>9.5858447432069879E-2</v>
      </c>
      <c r="Q231" s="308">
        <f>IF(Q$63=0,0,Q$63/CHI_fec!Q$63)</f>
        <v>9.5858447432069907E-2</v>
      </c>
      <c r="R231" s="308">
        <f>IF(R$63=0,0,R$63/CHI_fec!R$63)</f>
        <v>0.10093818442096028</v>
      </c>
      <c r="S231" s="308">
        <f>IF(S$63=0,0,S$63/CHI_fec!S$63)</f>
        <v>0.10761975213412171</v>
      </c>
      <c r="T231" s="308">
        <f>IF(T$63=0,0,T$63/CHI_fec!T$63)</f>
        <v>0.11147765316336965</v>
      </c>
      <c r="U231" s="308">
        <f>IF(U$63=0,0,U$63/CHI_fec!U$63)</f>
        <v>0.11147765316336959</v>
      </c>
      <c r="V231" s="308">
        <f>IF(V$63=0,0,V$63/CHI_fec!V$63)</f>
        <v>0.11147765316336962</v>
      </c>
      <c r="W231" s="308">
        <f>IF(W$63=0,0,W$63/CHI_fec!W$63)</f>
        <v>0.11147765316336959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0.49170802092161447</v>
      </c>
      <c r="C232" s="308">
        <f>IF(C$64=0,0,C$64/CHI_fec!C$64)</f>
        <v>0.49170802092161459</v>
      </c>
      <c r="D232" s="308">
        <f>IF(D$64=0,0,D$64/CHI_fec!D$64)</f>
        <v>0.49170802092161447</v>
      </c>
      <c r="E232" s="308">
        <f>IF(E$64=0,0,E$64/CHI_fec!E$64)</f>
        <v>0.49170802092161459</v>
      </c>
      <c r="F232" s="308">
        <f>IF(F$64=0,0,F$64/CHI_fec!F$64)</f>
        <v>0.49434527665565425</v>
      </c>
      <c r="G232" s="308">
        <f>IF(G$64=0,0,G$64/CHI_fec!G$64)</f>
        <v>0.49434527665565448</v>
      </c>
      <c r="H232" s="308">
        <f>IF(H$64=0,0,H$64/CHI_fec!H$64)</f>
        <v>0.49434527665565442</v>
      </c>
      <c r="I232" s="308">
        <f>IF(I$64=0,0,I$64/CHI_fec!I$64)</f>
        <v>0.5033363383197681</v>
      </c>
      <c r="J232" s="308">
        <f>IF(J$64=0,0,J$64/CHI_fec!J$64)</f>
        <v>0.50333633831976821</v>
      </c>
      <c r="K232" s="308">
        <f>IF(K$64=0,0,K$64/CHI_fec!K$64)</f>
        <v>0.50333633831976821</v>
      </c>
      <c r="L232" s="308">
        <f>IF(L$64=0,0,L$64/CHI_fec!L$64)</f>
        <v>0.50979597580430669</v>
      </c>
      <c r="M232" s="308">
        <f>IF(M$64=0,0,M$64/CHI_fec!M$64)</f>
        <v>0.50979597580430691</v>
      </c>
      <c r="N232" s="308">
        <f>IF(N$64=0,0,N$64/CHI_fec!N$64)</f>
        <v>0.5097959758043068</v>
      </c>
      <c r="O232" s="308">
        <f>IF(O$64=0,0,O$64/CHI_fec!O$64)</f>
        <v>0.50979597580430669</v>
      </c>
      <c r="P232" s="308">
        <f>IF(P$64=0,0,P$64/CHI_fec!P$64)</f>
        <v>0.50979597580430669</v>
      </c>
      <c r="Q232" s="308">
        <f>IF(Q$64=0,0,Q$64/CHI_fec!Q$64)</f>
        <v>0.50979597580430702</v>
      </c>
      <c r="R232" s="308">
        <f>IF(R$64=0,0,R$64/CHI_fec!R$64)</f>
        <v>0.53543238013960937</v>
      </c>
      <c r="S232" s="308">
        <f>IF(S$64=0,0,S$64/CHI_fec!S$64)</f>
        <v>0.5585051440413813</v>
      </c>
      <c r="T232" s="308">
        <f>IF(T$64=0,0,T$64/CHI_fec!T$64)</f>
        <v>0.5792706315529762</v>
      </c>
      <c r="U232" s="308">
        <f>IF(U$64=0,0,U$64/CHI_fec!U$64)</f>
        <v>0.59286229327954909</v>
      </c>
      <c r="V232" s="308">
        <f>IF(V$64=0,0,V$64/CHI_fec!V$64)</f>
        <v>0.59286229327954931</v>
      </c>
      <c r="W232" s="308">
        <f>IF(W$64=0,0,W$64/CHI_fec!W$64)</f>
        <v>0.59286229327954887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0.36146073082568536</v>
      </c>
      <c r="C233" s="308">
        <f>IF(C$65=0,0,C$65/CHI_fec!C$65)</f>
        <v>0.36146073082568542</v>
      </c>
      <c r="D233" s="308">
        <f>IF(D$65=0,0,D$65/CHI_fec!D$65)</f>
        <v>0.36146073082568542</v>
      </c>
      <c r="E233" s="308">
        <f>IF(E$65=0,0,E$65/CHI_fec!E$65)</f>
        <v>0.36146073082568542</v>
      </c>
      <c r="F233" s="308">
        <f>IF(F$65=0,0,F$65/CHI_fec!F$65)</f>
        <v>0.36339941057960423</v>
      </c>
      <c r="G233" s="308">
        <f>IF(G$65=0,0,G$65/CHI_fec!G$65)</f>
        <v>0.36339941057960423</v>
      </c>
      <c r="H233" s="308">
        <f>IF(H$65=0,0,H$65/CHI_fec!H$65)</f>
        <v>0.36339941057960423</v>
      </c>
      <c r="I233" s="308">
        <f>IF(I$65=0,0,I$65/CHI_fec!I$65)</f>
        <v>0.37000885273171313</v>
      </c>
      <c r="J233" s="308">
        <f>IF(J$65=0,0,J$65/CHI_fec!J$65)</f>
        <v>0.37000885273171324</v>
      </c>
      <c r="K233" s="308">
        <f>IF(K$65=0,0,K$65/CHI_fec!K$65)</f>
        <v>0.37000885273171313</v>
      </c>
      <c r="L233" s="308">
        <f>IF(L$65=0,0,L$65/CHI_fec!L$65)</f>
        <v>0.37475741323242251</v>
      </c>
      <c r="M233" s="308">
        <f>IF(M$65=0,0,M$65/CHI_fec!M$65)</f>
        <v>0.37475741323242245</v>
      </c>
      <c r="N233" s="308">
        <f>IF(N$65=0,0,N$65/CHI_fec!N$65)</f>
        <v>0.37475741323242256</v>
      </c>
      <c r="O233" s="308">
        <f>IF(O$65=0,0,O$65/CHI_fec!O$65)</f>
        <v>0.37475741323242234</v>
      </c>
      <c r="P233" s="308">
        <f>IF(P$65=0,0,P$65/CHI_fec!P$65)</f>
        <v>0.3747574132324224</v>
      </c>
      <c r="Q233" s="308">
        <f>IF(Q$65=0,0,Q$65/CHI_fec!Q$65)</f>
        <v>0.37475741323242245</v>
      </c>
      <c r="R233" s="308">
        <f>IF(R$65=0,0,R$65/CHI_fec!R$65)</f>
        <v>0.39461658208873701</v>
      </c>
      <c r="S233" s="308">
        <f>IF(S$65=0,0,S$65/CHI_fec!S$65)</f>
        <v>0.42030714180509177</v>
      </c>
      <c r="T233" s="308">
        <f>IF(T$65=0,0,T$65/CHI_fec!T$65)</f>
        <v>0.435820504628253</v>
      </c>
      <c r="U233" s="308">
        <f>IF(U$65=0,0,U$65/CHI_fec!U$65)</f>
        <v>0.43582050462825311</v>
      </c>
      <c r="V233" s="308">
        <f>IF(V$65=0,0,V$65/CHI_fec!V$65)</f>
        <v>0.43582050462825306</v>
      </c>
      <c r="W233" s="308">
        <f>IF(W$65=0,0,W$65/CHI_fec!W$65)</f>
        <v>0.43582050462825295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0.49678900052925412</v>
      </c>
      <c r="C234" s="309">
        <f>IF(C$66=0,0,C$66/CHI_fec!C$66)</f>
        <v>0.49353015310268394</v>
      </c>
      <c r="D234" s="309">
        <f>IF(D$66=0,0,D$66/CHI_fec!D$66)</f>
        <v>0.50254163941301577</v>
      </c>
      <c r="E234" s="309">
        <f>IF(E$66=0,0,E$66/CHI_fec!E$66)</f>
        <v>0.50003425425120263</v>
      </c>
      <c r="F234" s="309">
        <f>IF(F$66=0,0,F$66/CHI_fec!F$66)</f>
        <v>0.49643036185192435</v>
      </c>
      <c r="G234" s="309">
        <f>IF(G$66=0,0,G$66/CHI_fec!G$66)</f>
        <v>0.49891915819608657</v>
      </c>
      <c r="H234" s="309">
        <f>IF(H$66=0,0,H$66/CHI_fec!H$66)</f>
        <v>0.49807158557005576</v>
      </c>
      <c r="I234" s="309">
        <f>IF(I$66=0,0,I$66/CHI_fec!I$66)</f>
        <v>0.50915399580277343</v>
      </c>
      <c r="J234" s="309">
        <f>IF(J$66=0,0,J$66/CHI_fec!J$66)</f>
        <v>0.50748144786443394</v>
      </c>
      <c r="K234" s="309">
        <f>IF(K$66=0,0,K$66/CHI_fec!K$66)</f>
        <v>0.5069650684483975</v>
      </c>
      <c r="L234" s="309">
        <f>IF(L$66=0,0,L$66/CHI_fec!L$66)</f>
        <v>0.51435426102216475</v>
      </c>
      <c r="M234" s="309">
        <f>IF(M$66=0,0,M$66/CHI_fec!M$66)</f>
        <v>0.51352410089360456</v>
      </c>
      <c r="N234" s="309">
        <f>IF(N$66=0,0,N$66/CHI_fec!N$66)</f>
        <v>0.51267856874905915</v>
      </c>
      <c r="O234" s="309">
        <f>IF(O$66=0,0,O$66/CHI_fec!O$66)</f>
        <v>0.5129068912496153</v>
      </c>
      <c r="P234" s="309">
        <f>IF(P$66=0,0,P$66/CHI_fec!P$66)</f>
        <v>0.51312738810547531</v>
      </c>
      <c r="Q234" s="309">
        <f>IF(Q$66=0,0,Q$66/CHI_fec!Q$66)</f>
        <v>0.5144535199972371</v>
      </c>
      <c r="R234" s="309">
        <f>IF(R$66=0,0,R$66/CHI_fec!R$66)</f>
        <v>0.54236327078338142</v>
      </c>
      <c r="S234" s="309">
        <f>IF(S$66=0,0,S$66/CHI_fec!S$66)</f>
        <v>0.58156698471913315</v>
      </c>
      <c r="T234" s="309">
        <f>IF(T$66=0,0,T$66/CHI_fec!T$66)</f>
        <v>0.59863206549282921</v>
      </c>
      <c r="U234" s="309">
        <f>IF(U$66=0,0,U$66/CHI_fec!U$66)</f>
        <v>0.59755363246778359</v>
      </c>
      <c r="V234" s="309">
        <f>IF(V$66=0,0,V$66/CHI_fec!V$66)</f>
        <v>0.59710213716619798</v>
      </c>
      <c r="W234" s="309">
        <f>IF(W$66=0,0,W$66/CHI_fec!W$66)</f>
        <v>0.60060615617321966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0.48885851047263812</v>
      </c>
      <c r="C235" s="310">
        <f>IF(C$72=0,0,C$72/CHI_fec!C$72)</f>
        <v>0.4867083204890868</v>
      </c>
      <c r="D235" s="310">
        <f>IF(D$72=0,0,D$72/CHI_fec!D$72)</f>
        <v>0.48757550225763413</v>
      </c>
      <c r="E235" s="310">
        <f>IF(E$72=0,0,E$72/CHI_fec!E$72)</f>
        <v>0.48915299900318282</v>
      </c>
      <c r="F235" s="310">
        <f>IF(F$72=0,0,F$72/CHI_fec!F$72)</f>
        <v>0.49094090774417221</v>
      </c>
      <c r="G235" s="310">
        <f>IF(G$72=0,0,G$72/CHI_fec!G$72)</f>
        <v>0.50009607801927425</v>
      </c>
      <c r="H235" s="310">
        <f>IF(H$72=0,0,H$72/CHI_fec!H$72)</f>
        <v>0.48665502226871254</v>
      </c>
      <c r="I235" s="310">
        <f>IF(I$72=0,0,I$72/CHI_fec!I$72)</f>
        <v>0.51314212253054581</v>
      </c>
      <c r="J235" s="310">
        <f>IF(J$72=0,0,J$72/CHI_fec!J$72)</f>
        <v>0.51368318762155085</v>
      </c>
      <c r="K235" s="310">
        <f>IF(K$72=0,0,K$72/CHI_fec!K$72)</f>
        <v>0.52431965689448845</v>
      </c>
      <c r="L235" s="310">
        <f>IF(L$72=0,0,L$72/CHI_fec!L$72)</f>
        <v>0.54007197757171754</v>
      </c>
      <c r="M235" s="310">
        <f>IF(M$72=0,0,M$72/CHI_fec!M$72)</f>
        <v>0.5394249158869433</v>
      </c>
      <c r="N235" s="310">
        <f>IF(N$72=0,0,N$72/CHI_fec!N$72)</f>
        <v>0.54203817591614722</v>
      </c>
      <c r="O235" s="310">
        <f>IF(O$72=0,0,O$72/CHI_fec!O$72)</f>
        <v>0.54118282987251098</v>
      </c>
      <c r="P235" s="310">
        <f>IF(P$72=0,0,P$72/CHI_fec!P$72)</f>
        <v>0.53998648990388709</v>
      </c>
      <c r="Q235" s="310">
        <f>IF(Q$72=0,0,Q$72/CHI_fec!Q$72)</f>
        <v>0.53964804057430338</v>
      </c>
      <c r="R235" s="310">
        <f>IF(R$72=0,0,R$72/CHI_fec!R$72)</f>
        <v>0.56769847458196088</v>
      </c>
      <c r="S235" s="310">
        <f>IF(S$72=0,0,S$72/CHI_fec!S$72)</f>
        <v>0.60787265905680343</v>
      </c>
      <c r="T235" s="310">
        <f>IF(T$72=0,0,T$72/CHI_fec!T$72)</f>
        <v>0.62748173707658339</v>
      </c>
      <c r="U235" s="310">
        <f>IF(U$72=0,0,U$72/CHI_fec!U$72)</f>
        <v>0.63163400274574821</v>
      </c>
      <c r="V235" s="310">
        <f>IF(V$72=0,0,V$72/CHI_fec!V$72)</f>
        <v>0.63356412545327734</v>
      </c>
      <c r="W235" s="310">
        <f>IF(W$72=0,0,W$72/CHI_fec!W$72)</f>
        <v>0.6362049954146517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0.31949930479636701</v>
      </c>
      <c r="C236" s="310">
        <f>IF(C$85=0,0,C$85/CHI_fec!C$85)</f>
        <v>0.31775714880972666</v>
      </c>
      <c r="D236" s="310">
        <f>IF(D$85=0,0,D$85/CHI_fec!D$85)</f>
        <v>0.3182990350325377</v>
      </c>
      <c r="E236" s="310">
        <f>IF(E$85=0,0,E$85/CHI_fec!E$85)</f>
        <v>0.31929472387440871</v>
      </c>
      <c r="F236" s="310">
        <f>IF(F$85=0,0,F$85/CHI_fec!F$85)</f>
        <v>0.32077039106216881</v>
      </c>
      <c r="G236" s="310">
        <f>IF(G$85=0,0,G$85/CHI_fec!G$85)</f>
        <v>0.32663006038215586</v>
      </c>
      <c r="H236" s="310">
        <f>IF(H$85=0,0,H$85/CHI_fec!H$85)</f>
        <v>0.31814771654178237</v>
      </c>
      <c r="I236" s="310">
        <f>IF(I$85=0,0,I$85/CHI_fec!I$85)</f>
        <v>0.33505074018564679</v>
      </c>
      <c r="J236" s="310">
        <f>IF(J$85=0,0,J$85/CHI_fec!J$85)</f>
        <v>0.3350858023786929</v>
      </c>
      <c r="K236" s="310">
        <f>IF(K$85=0,0,K$85/CHI_fec!K$85)</f>
        <v>0.34192160634359425</v>
      </c>
      <c r="L236" s="310">
        <f>IF(L$85=0,0,L$85/CHI_fec!L$85)</f>
        <v>0.35200065073411868</v>
      </c>
      <c r="M236" s="310">
        <f>IF(M$85=0,0,M$85/CHI_fec!M$85)</f>
        <v>0.35142913330643255</v>
      </c>
      <c r="N236" s="310">
        <f>IF(N$85=0,0,N$85/CHI_fec!N$85)</f>
        <v>0.35261293823066336</v>
      </c>
      <c r="O236" s="310">
        <f>IF(O$85=0,0,O$85/CHI_fec!O$85)</f>
        <v>0.35201810126850919</v>
      </c>
      <c r="P236" s="310">
        <f>IF(P$85=0,0,P$85/CHI_fec!P$85)</f>
        <v>0.35202100778517076</v>
      </c>
      <c r="Q236" s="310">
        <f>IF(Q$85=0,0,Q$85/CHI_fec!Q$85)</f>
        <v>0.35315949881711167</v>
      </c>
      <c r="R236" s="310">
        <f>IF(R$85=0,0,R$85/CHI_fec!R$85)</f>
        <v>0.37217504063183937</v>
      </c>
      <c r="S236" s="310">
        <f>IF(S$85=0,0,S$85/CHI_fec!S$85)</f>
        <v>0.40015008490694615</v>
      </c>
      <c r="T236" s="310">
        <f>IF(T$85=0,0,T$85/CHI_fec!T$85)</f>
        <v>0.41083790609175802</v>
      </c>
      <c r="U236" s="310">
        <f>IF(U$85=0,0,U$85/CHI_fec!U$85)</f>
        <v>0.41082666982708138</v>
      </c>
      <c r="V236" s="310">
        <f>IF(V$85=0,0,V$85/CHI_fec!V$85)</f>
        <v>0.41075900894253387</v>
      </c>
      <c r="W236" s="310">
        <f>IF(W$85=0,0,W$85/CHI_fec!W$85)</f>
        <v>0.41094894961963235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0.43911969667976913</v>
      </c>
      <c r="C237" s="310">
        <f>IF(C$93=0,0,C$93/CHI_fec!C$93)</f>
        <v>0.43941302176919039</v>
      </c>
      <c r="D237" s="310">
        <f>IF(D$93=0,0,D$93/CHI_fec!D$93)</f>
        <v>0.44749290358270383</v>
      </c>
      <c r="E237" s="310">
        <f>IF(E$93=0,0,E$93/CHI_fec!E$93)</f>
        <v>0.44366852818707164</v>
      </c>
      <c r="F237" s="310">
        <f>IF(F$93=0,0,F$93/CHI_fec!F$93)</f>
        <v>0.43582828564377779</v>
      </c>
      <c r="G237" s="310">
        <f>IF(G$93=0,0,G$93/CHI_fec!G$93)</f>
        <v>0.44165556853358851</v>
      </c>
      <c r="H237" s="310">
        <f>IF(H$93=0,0,H$93/CHI_fec!H$93)</f>
        <v>0.43755941612879068</v>
      </c>
      <c r="I237" s="310">
        <f>IF(I$93=0,0,I$93/CHI_fec!I$93)</f>
        <v>0.45163165633118435</v>
      </c>
      <c r="J237" s="310">
        <f>IF(J$93=0,0,J$93/CHI_fec!J$93)</f>
        <v>0.44966917539027573</v>
      </c>
      <c r="K237" s="310">
        <f>IF(K$93=0,0,K$93/CHI_fec!K$93)</f>
        <v>0.45019474026271178</v>
      </c>
      <c r="L237" s="310">
        <f>IF(L$93=0,0,L$93/CHI_fec!L$93)</f>
        <v>0.45958799929338623</v>
      </c>
      <c r="M237" s="310">
        <f>IF(M$93=0,0,M$93/CHI_fec!M$93)</f>
        <v>0.45816107552884611</v>
      </c>
      <c r="N237" s="310">
        <f>IF(N$93=0,0,N$93/CHI_fec!N$93)</f>
        <v>0.45712611703752021</v>
      </c>
      <c r="O237" s="310">
        <f>IF(O$93=0,0,O$93/CHI_fec!O$93)</f>
        <v>0.4577121946315198</v>
      </c>
      <c r="P237" s="310">
        <f>IF(P$93=0,0,P$93/CHI_fec!P$93)</f>
        <v>0.45785643415707822</v>
      </c>
      <c r="Q237" s="310">
        <f>IF(Q$93=0,0,Q$93/CHI_fec!Q$93)</f>
        <v>0.45989617547097561</v>
      </c>
      <c r="R237" s="310">
        <f>IF(R$93=0,0,R$93/CHI_fec!R$93)</f>
        <v>0.48423410730338401</v>
      </c>
      <c r="S237" s="310">
        <f>IF(S$93=0,0,S$93/CHI_fec!S$93)</f>
        <v>0.51768080187202636</v>
      </c>
      <c r="T237" s="310">
        <f>IF(T$93=0,0,T$93/CHI_fec!T$93)</f>
        <v>0.53472123831477758</v>
      </c>
      <c r="U237" s="310">
        <f>IF(U$93=0,0,U$93/CHI_fec!U$93)</f>
        <v>0.5336139117113109</v>
      </c>
      <c r="V237" s="310">
        <f>IF(V$93=0,0,V$93/CHI_fec!V$93)</f>
        <v>0.53305986469568956</v>
      </c>
      <c r="W237" s="310">
        <f>IF(W$93=0,0,W$93/CHI_fec!W$93)</f>
        <v>0.53915219637436784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0.49990255879685597</v>
      </c>
      <c r="C238" s="311">
        <f>IF(C$107=0,0,C$107/CHI_fec!C$107)</f>
        <v>0.49990255879685597</v>
      </c>
      <c r="D238" s="311">
        <f>IF(D$107=0,0,D$107/CHI_fec!D$107)</f>
        <v>0.49990255879685591</v>
      </c>
      <c r="E238" s="311">
        <f>IF(E$107=0,0,E$107/CHI_fec!E$107)</f>
        <v>0.49990255879685591</v>
      </c>
      <c r="F238" s="311">
        <f>IF(F$107=0,0,F$107/CHI_fec!F$107)</f>
        <v>0.50258376559754447</v>
      </c>
      <c r="G238" s="311">
        <f>IF(G$107=0,0,G$107/CHI_fec!G$107)</f>
        <v>0.50258376559754459</v>
      </c>
      <c r="H238" s="311">
        <f>IF(H$107=0,0,H$107/CHI_fec!H$107)</f>
        <v>0.5025837655975447</v>
      </c>
      <c r="I238" s="311">
        <f>IF(I$107=0,0,I$107/CHI_fec!I$107)</f>
        <v>0.5117246673948479</v>
      </c>
      <c r="J238" s="311">
        <f>IF(J$107=0,0,J$107/CHI_fec!J$107)</f>
        <v>0.51172466739484779</v>
      </c>
      <c r="K238" s="311">
        <f>IF(K$107=0,0,K$107/CHI_fec!K$107)</f>
        <v>0.51172466739484779</v>
      </c>
      <c r="L238" s="311">
        <f>IF(L$107=0,0,L$107/CHI_fec!L$107)</f>
        <v>0.51829195767693104</v>
      </c>
      <c r="M238" s="311">
        <f>IF(M$107=0,0,M$107/CHI_fec!M$107)</f>
        <v>0.5182919576769307</v>
      </c>
      <c r="N238" s="311">
        <f>IF(N$107=0,0,N$107/CHI_fec!N$107)</f>
        <v>0.51829195767693104</v>
      </c>
      <c r="O238" s="311">
        <f>IF(O$107=0,0,O$107/CHI_fec!O$107)</f>
        <v>0.51829195767693093</v>
      </c>
      <c r="P238" s="311">
        <f>IF(P$107=0,0,P$107/CHI_fec!P$107)</f>
        <v>0.51829195767693093</v>
      </c>
      <c r="Q238" s="311">
        <f>IF(Q$107=0,0,Q$107/CHI_fec!Q$107)</f>
        <v>0.51829195767693093</v>
      </c>
      <c r="R238" s="311">
        <f>IF(R$107=0,0,R$107/CHI_fec!R$107)</f>
        <v>0.54555026190923783</v>
      </c>
      <c r="S238" s="311">
        <f>IF(S$107=0,0,S$107/CHI_fec!S$107)</f>
        <v>0.57008273571831425</v>
      </c>
      <c r="T238" s="311">
        <f>IF(T$107=0,0,T$107/CHI_fec!T$107)</f>
        <v>0.59216196214648265</v>
      </c>
      <c r="U238" s="311">
        <f>IF(U$107=0,0,U$107/CHI_fec!U$107)</f>
        <v>0.60274261312459809</v>
      </c>
      <c r="V238" s="311">
        <f>IF(V$107=0,0,V$107/CHI_fec!V$107)</f>
        <v>0.6027426131245982</v>
      </c>
      <c r="W238" s="311">
        <f>IF(W$107=0,0,W$107/CHI_fec!W$107)</f>
        <v>0.60274261312459843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0.437996364590645</v>
      </c>
      <c r="C240" s="324">
        <f>IF(C$110=0,0,C$110/CHI_fec!C$110)</f>
        <v>0.43648254864381419</v>
      </c>
      <c r="D240" s="324">
        <f>IF(D$110=0,0,D$110/CHI_fec!D$110)</f>
        <v>0.43773022473504281</v>
      </c>
      <c r="E240" s="324">
        <f>IF(E$110=0,0,E$110/CHI_fec!E$110)</f>
        <v>0.43836918722545687</v>
      </c>
      <c r="F240" s="324">
        <f>IF(F$110=0,0,F$110/CHI_fec!F$110)</f>
        <v>0.4379672437300699</v>
      </c>
      <c r="G240" s="324">
        <f>IF(G$110=0,0,G$110/CHI_fec!G$110)</f>
        <v>0.44320379443271624</v>
      </c>
      <c r="H240" s="324">
        <f>IF(H$110=0,0,H$110/CHI_fec!H$110)</f>
        <v>0.43518379256088524</v>
      </c>
      <c r="I240" s="324">
        <f>IF(I$110=0,0,I$110/CHI_fec!I$110)</f>
        <v>0.44538626015698712</v>
      </c>
      <c r="J240" s="324">
        <f>IF(J$110=0,0,J$110/CHI_fec!J$110)</f>
        <v>0.45475258221506226</v>
      </c>
      <c r="K240" s="324">
        <f>IF(K$110=0,0,K$110/CHI_fec!K$110)</f>
        <v>0.46114365244301347</v>
      </c>
      <c r="L240" s="324">
        <f>IF(L$110=0,0,L$110/CHI_fec!L$110)</f>
        <v>0.46586281871400315</v>
      </c>
      <c r="M240" s="324">
        <f>IF(M$110=0,0,M$110/CHI_fec!M$110)</f>
        <v>0.47940468676476766</v>
      </c>
      <c r="N240" s="324">
        <f>IF(N$110=0,0,N$110/CHI_fec!N$110)</f>
        <v>0.49198964769776826</v>
      </c>
      <c r="O240" s="324">
        <f>IF(O$110=0,0,O$110/CHI_fec!O$110)</f>
        <v>0.50159730125737656</v>
      </c>
      <c r="P240" s="324">
        <f>IF(P$110=0,0,P$110/CHI_fec!P$110)</f>
        <v>0.50971901141887388</v>
      </c>
      <c r="Q240" s="324">
        <f>IF(Q$110=0,0,Q$110/CHI_fec!Q$110)</f>
        <v>0.51135438496451502</v>
      </c>
      <c r="R240" s="324">
        <f>IF(R$110=0,0,R$110/CHI_fec!R$110)</f>
        <v>0.53826860526051823</v>
      </c>
      <c r="S240" s="324">
        <f>IF(S$110=0,0,S$110/CHI_fec!S$110)</f>
        <v>0.55450231718634069</v>
      </c>
      <c r="T240" s="324">
        <f>IF(T$110=0,0,T$110/CHI_fec!T$110)</f>
        <v>0.57340604028860587</v>
      </c>
      <c r="U240" s="324">
        <f>IF(U$110=0,0,U$110/CHI_fec!U$110)</f>
        <v>0.57681507831728174</v>
      </c>
      <c r="V240" s="324">
        <f>IF(V$110=0,0,V$110/CHI_fec!V$110)</f>
        <v>0.57884945452581815</v>
      </c>
      <c r="W240" s="324">
        <f>IF(W$110=0,0,W$110/CHI_fec!W$110)</f>
        <v>0.58045076129581386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0.35167076525429469</v>
      </c>
      <c r="C241" s="307">
        <f>IF(C$111=0,0,C$111/CHI_fec!C$111)</f>
        <v>0.3516707652542948</v>
      </c>
      <c r="D241" s="307">
        <f>IF(D$111=0,0,D$111/CHI_fec!D$111)</f>
        <v>0.3516707652542948</v>
      </c>
      <c r="E241" s="307">
        <f>IF(E$111=0,0,E$111/CHI_fec!E$111)</f>
        <v>0.35167076525429475</v>
      </c>
      <c r="F241" s="307">
        <f>IF(F$111=0,0,F$111/CHI_fec!F$111)</f>
        <v>0.35167076525429469</v>
      </c>
      <c r="G241" s="307">
        <f>IF(G$111=0,0,G$111/CHI_fec!G$111)</f>
        <v>0.35167076525429475</v>
      </c>
      <c r="H241" s="307">
        <f>IF(H$111=0,0,H$111/CHI_fec!H$111)</f>
        <v>0.35167076525429475</v>
      </c>
      <c r="I241" s="307">
        <f>IF(I$111=0,0,I$111/CHI_fec!I$111)</f>
        <v>0.35167076525429464</v>
      </c>
      <c r="J241" s="307">
        <f>IF(J$111=0,0,J$111/CHI_fec!J$111)</f>
        <v>0.35877203284123532</v>
      </c>
      <c r="K241" s="307">
        <f>IF(K$111=0,0,K$111/CHI_fec!K$111)</f>
        <v>0.35877203284123527</v>
      </c>
      <c r="L241" s="307">
        <f>IF(L$111=0,0,L$111/CHI_fec!L$111)</f>
        <v>0.35877203284123521</v>
      </c>
      <c r="M241" s="307">
        <f>IF(M$111=0,0,M$111/CHI_fec!M$111)</f>
        <v>0.36930471250249658</v>
      </c>
      <c r="N241" s="307">
        <f>IF(N$111=0,0,N$111/CHI_fec!N$111)</f>
        <v>0.37752128753067116</v>
      </c>
      <c r="O241" s="307">
        <f>IF(O$111=0,0,O$111/CHI_fec!O$111)</f>
        <v>0.38545564141648975</v>
      </c>
      <c r="P241" s="307">
        <f>IF(P$111=0,0,P$111/CHI_fec!P$111)</f>
        <v>0.3921203442162966</v>
      </c>
      <c r="Q241" s="307">
        <f>IF(Q$111=0,0,Q$111/CHI_fec!Q$111)</f>
        <v>0.3921203442162966</v>
      </c>
      <c r="R241" s="307">
        <f>IF(R$111=0,0,R$111/CHI_fec!R$111)</f>
        <v>0.40790830979466697</v>
      </c>
      <c r="S241" s="307">
        <f>IF(S$111=0,0,S$111/CHI_fec!S$111)</f>
        <v>0.42211747881520023</v>
      </c>
      <c r="T241" s="307">
        <f>IF(T$111=0,0,T$111/CHI_fec!T$111)</f>
        <v>0.43490573093368046</v>
      </c>
      <c r="U241" s="307">
        <f>IF(U$111=0,0,U$111/CHI_fec!U$111)</f>
        <v>0.44157125524871305</v>
      </c>
      <c r="V241" s="307">
        <f>IF(V$111=0,0,V$111/CHI_fec!V$111)</f>
        <v>0.44157125524871305</v>
      </c>
      <c r="W241" s="307">
        <f>IF(W$111=0,0,W$111/CHI_fec!W$111)</f>
        <v>0.44157125524871321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9.4772920657165166E-2</v>
      </c>
      <c r="C242" s="308">
        <f>IF(C$112=0,0,C$112/CHI_fec!C$112)</f>
        <v>9.4772920657165166E-2</v>
      </c>
      <c r="D242" s="308">
        <f>IF(D$112=0,0,D$112/CHI_fec!D$112)</f>
        <v>9.4772920657165152E-2</v>
      </c>
      <c r="E242" s="308">
        <f>IF(E$112=0,0,E$112/CHI_fec!E$112)</f>
        <v>9.4772920657165152E-2</v>
      </c>
      <c r="F242" s="308">
        <f>IF(F$112=0,0,F$112/CHI_fec!F$112)</f>
        <v>9.4772920657165124E-2</v>
      </c>
      <c r="G242" s="308">
        <f>IF(G$112=0,0,G$112/CHI_fec!G$112)</f>
        <v>9.4772920657165152E-2</v>
      </c>
      <c r="H242" s="308">
        <f>IF(H$112=0,0,H$112/CHI_fec!H$112)</f>
        <v>9.4772920657165124E-2</v>
      </c>
      <c r="I242" s="308">
        <f>IF(I$112=0,0,I$112/CHI_fec!I$112)</f>
        <v>9.4772920657165166E-2</v>
      </c>
      <c r="J242" s="308">
        <f>IF(J$112=0,0,J$112/CHI_fec!J$112)</f>
        <v>9.6686664806741415E-2</v>
      </c>
      <c r="K242" s="308">
        <f>IF(K$112=0,0,K$112/CHI_fec!K$112)</f>
        <v>9.6686664806741429E-2</v>
      </c>
      <c r="L242" s="308">
        <f>IF(L$112=0,0,L$112/CHI_fec!L$112)</f>
        <v>9.6686664806741415E-2</v>
      </c>
      <c r="M242" s="308">
        <f>IF(M$112=0,0,M$112/CHI_fec!M$112)</f>
        <v>9.9525151574676896E-2</v>
      </c>
      <c r="N242" s="308">
        <f>IF(N$112=0,0,N$112/CHI_fec!N$112)</f>
        <v>0.10173946362491441</v>
      </c>
      <c r="O242" s="308">
        <f>IF(O$112=0,0,O$112/CHI_fec!O$112)</f>
        <v>0.10387771896366227</v>
      </c>
      <c r="P242" s="308">
        <f>IF(P$112=0,0,P$112/CHI_fec!P$112)</f>
        <v>0.10567381182111932</v>
      </c>
      <c r="Q242" s="308">
        <f>IF(Q$112=0,0,Q$112/CHI_fec!Q$112)</f>
        <v>0.10567381182111936</v>
      </c>
      <c r="R242" s="308">
        <f>IF(R$112=0,0,R$112/CHI_fec!R$112)</f>
        <v>0.11147250070521125</v>
      </c>
      <c r="S242" s="308">
        <f>IF(S$112=0,0,S$112/CHI_fec!S$112)</f>
        <v>0.11455360890605147</v>
      </c>
      <c r="T242" s="308">
        <f>IF(T$112=0,0,T$112/CHI_fec!T$112)</f>
        <v>0.119000501812853</v>
      </c>
      <c r="U242" s="308">
        <f>IF(U$112=0,0,U$112/CHI_fec!U$112)</f>
        <v>0.11900050181285296</v>
      </c>
      <c r="V242" s="308">
        <f>IF(V$112=0,0,V$112/CHI_fec!V$112)</f>
        <v>0.11900050181285297</v>
      </c>
      <c r="W242" s="308">
        <f>IF(W$112=0,0,W$112/CHI_fec!W$112)</f>
        <v>0.11900050181285299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0.49720079496871039</v>
      </c>
      <c r="C243" s="308">
        <f>IF(C$113=0,0,C$113/CHI_fec!C$113)</f>
        <v>0.4972007949687105</v>
      </c>
      <c r="D243" s="308">
        <f>IF(D$113=0,0,D$113/CHI_fec!D$113)</f>
        <v>0.49720079496871061</v>
      </c>
      <c r="E243" s="308">
        <f>IF(E$113=0,0,E$113/CHI_fec!E$113)</f>
        <v>0.49720079496871045</v>
      </c>
      <c r="F243" s="308">
        <f>IF(F$113=0,0,F$113/CHI_fec!F$113)</f>
        <v>0.49720079496871045</v>
      </c>
      <c r="G243" s="308">
        <f>IF(G$113=0,0,G$113/CHI_fec!G$113)</f>
        <v>0.4972007949687105</v>
      </c>
      <c r="H243" s="308">
        <f>IF(H$113=0,0,H$113/CHI_fec!H$113)</f>
        <v>0.49720079496871056</v>
      </c>
      <c r="I243" s="308">
        <f>IF(I$113=0,0,I$113/CHI_fec!I$113)</f>
        <v>0.49720079496871056</v>
      </c>
      <c r="J243" s="308">
        <f>IF(J$113=0,0,J$113/CHI_fec!J$113)</f>
        <v>0.50724074209641445</v>
      </c>
      <c r="K243" s="308">
        <f>IF(K$113=0,0,K$113/CHI_fec!K$113)</f>
        <v>0.50724074209641468</v>
      </c>
      <c r="L243" s="308">
        <f>IF(L$113=0,0,L$113/CHI_fec!L$113)</f>
        <v>0.50724074209641457</v>
      </c>
      <c r="M243" s="308">
        <f>IF(M$113=0,0,M$113/CHI_fec!M$113)</f>
        <v>0.52213210418317513</v>
      </c>
      <c r="N243" s="308">
        <f>IF(N$113=0,0,N$113/CHI_fec!N$113)</f>
        <v>0.53374890045844847</v>
      </c>
      <c r="O243" s="308">
        <f>IF(O$113=0,0,O$113/CHI_fec!O$113)</f>
        <v>0.54496668552721661</v>
      </c>
      <c r="P243" s="308">
        <f>IF(P$113=0,0,P$113/CHI_fec!P$113)</f>
        <v>0.55438940659957558</v>
      </c>
      <c r="Q243" s="308">
        <f>IF(Q$113=0,0,Q$113/CHI_fec!Q$113)</f>
        <v>0.55438940659957558</v>
      </c>
      <c r="R243" s="308">
        <f>IF(R$113=0,0,R$113/CHI_fec!R$113)</f>
        <v>0.57556646785535082</v>
      </c>
      <c r="S243" s="308">
        <f>IF(S$113=0,0,S$113/CHI_fec!S$113)</f>
        <v>0.59462582298554889</v>
      </c>
      <c r="T243" s="308">
        <f>IF(T$113=0,0,T$113/CHI_fec!T$113)</f>
        <v>0.61177924260272698</v>
      </c>
      <c r="U243" s="308">
        <f>IF(U$113=0,0,U$113/CHI_fec!U$113)</f>
        <v>0.62430432335265118</v>
      </c>
      <c r="V243" s="308">
        <f>IF(V$113=0,0,V$113/CHI_fec!V$113)</f>
        <v>0.62430432335265107</v>
      </c>
      <c r="W243" s="308">
        <f>IF(W$113=0,0,W$113/CHI_fec!W$113)</f>
        <v>0.6243043233526514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0.37446658296649737</v>
      </c>
      <c r="C244" s="308">
        <f>IF(C$114=0,0,C$114/CHI_fec!C$114)</f>
        <v>0.37446658296649737</v>
      </c>
      <c r="D244" s="308">
        <f>IF(D$114=0,0,D$114/CHI_fec!D$114)</f>
        <v>0.37446658296649743</v>
      </c>
      <c r="E244" s="308">
        <f>IF(E$114=0,0,E$114/CHI_fec!E$114)</f>
        <v>0.37446658296649732</v>
      </c>
      <c r="F244" s="308">
        <f>IF(F$114=0,0,F$114/CHI_fec!F$114)</f>
        <v>0.37446658296649726</v>
      </c>
      <c r="G244" s="308">
        <f>IF(G$114=0,0,G$114/CHI_fec!G$114)</f>
        <v>0.37446658296649732</v>
      </c>
      <c r="H244" s="308">
        <f>IF(H$114=0,0,H$114/CHI_fec!H$114)</f>
        <v>0.37446658296649715</v>
      </c>
      <c r="I244" s="308">
        <f>IF(I$114=0,0,I$114/CHI_fec!I$114)</f>
        <v>0.37446658296649737</v>
      </c>
      <c r="J244" s="308">
        <f>IF(J$114=0,0,J$114/CHI_fec!J$114)</f>
        <v>0.38202816519267258</v>
      </c>
      <c r="K244" s="308">
        <f>IF(K$114=0,0,K$114/CHI_fec!K$114)</f>
        <v>0.38202816519267258</v>
      </c>
      <c r="L244" s="308">
        <f>IF(L$114=0,0,L$114/CHI_fec!L$114)</f>
        <v>0.3820281651926728</v>
      </c>
      <c r="M244" s="308">
        <f>IF(M$114=0,0,M$114/CHI_fec!M$114)</f>
        <v>0.39324358868510084</v>
      </c>
      <c r="N244" s="308">
        <f>IF(N$114=0,0,N$114/CHI_fec!N$114)</f>
        <v>0.40199277422591095</v>
      </c>
      <c r="O244" s="308">
        <f>IF(O$114=0,0,O$114/CHI_fec!O$114)</f>
        <v>0.41044144463364568</v>
      </c>
      <c r="P244" s="308">
        <f>IF(P$114=0,0,P$114/CHI_fec!P$114)</f>
        <v>0.41753816329925947</v>
      </c>
      <c r="Q244" s="308">
        <f>IF(Q$114=0,0,Q$114/CHI_fec!Q$114)</f>
        <v>0.41753816329925969</v>
      </c>
      <c r="R244" s="308">
        <f>IF(R$114=0,0,R$114/CHI_fec!R$114)</f>
        <v>0.44044993173537944</v>
      </c>
      <c r="S244" s="308">
        <f>IF(S$114=0,0,S$114/CHI_fec!S$114)</f>
        <v>0.4526240005697923</v>
      </c>
      <c r="T244" s="308">
        <f>IF(T$114=0,0,T$114/CHI_fec!T$114)</f>
        <v>0.47019455532405297</v>
      </c>
      <c r="U244" s="308">
        <f>IF(U$114=0,0,U$114/CHI_fec!U$114)</f>
        <v>0.47019455532405291</v>
      </c>
      <c r="V244" s="308">
        <f>IF(V$114=0,0,V$114/CHI_fec!V$114)</f>
        <v>0.47019455532405302</v>
      </c>
      <c r="W244" s="308">
        <f>IF(W$114=0,0,W$114/CHI_fec!W$114)</f>
        <v>0.47019455532405297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0.50235447600826533</v>
      </c>
      <c r="C245" s="309">
        <f>IF(C$115=0,0,C$115/CHI_fec!C$115)</f>
        <v>0.49905912005307868</v>
      </c>
      <c r="D245" s="309">
        <f>IF(D$115=0,0,D$115/CHI_fec!D$115)</f>
        <v>0.5081715611068448</v>
      </c>
      <c r="E245" s="309">
        <f>IF(E$115=0,0,E$115/CHI_fec!E$115)</f>
        <v>0.50563608596997267</v>
      </c>
      <c r="F245" s="309">
        <f>IF(F$115=0,0,F$115/CHI_fec!F$115)</f>
        <v>0.49931377067930044</v>
      </c>
      <c r="G245" s="309">
        <f>IF(G$115=0,0,G$115/CHI_fec!G$115)</f>
        <v>0.5018170226609493</v>
      </c>
      <c r="H245" s="309">
        <f>IF(H$115=0,0,H$115/CHI_fec!H$115)</f>
        <v>0.50096452709188455</v>
      </c>
      <c r="I245" s="309">
        <f>IF(I$115=0,0,I$115/CHI_fec!I$115)</f>
        <v>0.50296349880181113</v>
      </c>
      <c r="J245" s="309">
        <f>IF(J$115=0,0,J$115/CHI_fec!J$115)</f>
        <v>0.51143423641192198</v>
      </c>
      <c r="K245" s="309">
        <f>IF(K$115=0,0,K$115/CHI_fec!K$115)</f>
        <v>0.51091383490079134</v>
      </c>
      <c r="L245" s="309">
        <f>IF(L$115=0,0,L$115/CHI_fec!L$115)</f>
        <v>0.51179242229780075</v>
      </c>
      <c r="M245" s="309">
        <f>IF(M$115=0,0,M$115/CHI_fec!M$115)</f>
        <v>0.52596713524613536</v>
      </c>
      <c r="N245" s="309">
        <f>IF(N$115=0,0,N$115/CHI_fec!N$115)</f>
        <v>0.53678396840486708</v>
      </c>
      <c r="O245" s="309">
        <f>IF(O$115=0,0,O$115/CHI_fec!O$115)</f>
        <v>0.54830962357287039</v>
      </c>
      <c r="P245" s="309">
        <f>IF(P$115=0,0,P$115/CHI_fec!P$115)</f>
        <v>0.55802993756758923</v>
      </c>
      <c r="Q245" s="309">
        <f>IF(Q$115=0,0,Q$115/CHI_fec!Q$115)</f>
        <v>0.55947211608684289</v>
      </c>
      <c r="R245" s="309">
        <f>IF(R$115=0,0,R$115/CHI_fec!R$115)</f>
        <v>0.59087803597589383</v>
      </c>
      <c r="S245" s="309">
        <f>IF(S$115=0,0,S$115/CHI_fec!S$115)</f>
        <v>0.60530980415967228</v>
      </c>
      <c r="T245" s="309">
        <f>IF(T$115=0,0,T$115/CHI_fec!T$115)</f>
        <v>0.63040009781175632</v>
      </c>
      <c r="U245" s="309">
        <f>IF(U$115=0,0,U$115/CHI_fec!U$115)</f>
        <v>0.62926443481663663</v>
      </c>
      <c r="V245" s="309">
        <f>IF(V$115=0,0,V$115/CHI_fec!V$115)</f>
        <v>0.62878897969371883</v>
      </c>
      <c r="W245" s="309">
        <f>IF(W$115=0,0,W$115/CHI_fec!W$115)</f>
        <v>0.63247894896214119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0.50838542693420019</v>
      </c>
      <c r="C246" s="310">
        <f>IF(C$121=0,0,C$121/CHI_fec!C$121)</f>
        <v>0.50614936720751524</v>
      </c>
      <c r="D246" s="310">
        <f>IF(D$121=0,0,D$121/CHI_fec!D$121)</f>
        <v>0.50704688647001861</v>
      </c>
      <c r="E246" s="310">
        <f>IF(E$121=0,0,E$121/CHI_fec!E$121)</f>
        <v>0.50868824719558725</v>
      </c>
      <c r="F246" s="310">
        <f>IF(F$121=0,0,F$121/CHI_fec!F$121)</f>
        <v>0.50782986893879833</v>
      </c>
      <c r="G246" s="310">
        <f>IF(G$121=0,0,G$121/CHI_fec!G$121)</f>
        <v>0.51729472617923811</v>
      </c>
      <c r="H246" s="310">
        <f>IF(H$121=0,0,H$121/CHI_fec!H$121)</f>
        <v>0.50339563132070397</v>
      </c>
      <c r="I246" s="310">
        <f>IF(I$121=0,0,I$121/CHI_fec!I$121)</f>
        <v>0.5213066923063544</v>
      </c>
      <c r="J246" s="310">
        <f>IF(J$121=0,0,J$121/CHI_fec!J$121)</f>
        <v>0.53239440608210742</v>
      </c>
      <c r="K246" s="310">
        <f>IF(K$121=0,0,K$121/CHI_fec!K$121)</f>
        <v>0.54341705620799907</v>
      </c>
      <c r="L246" s="310">
        <f>IF(L$121=0,0,L$121/CHI_fec!L$121)</f>
        <v>0.55264616423295443</v>
      </c>
      <c r="M246" s="310">
        <f>IF(M$121=0,0,M$121/CHI_fec!M$121)</f>
        <v>0.56818973591299782</v>
      </c>
      <c r="N246" s="310">
        <f>IF(N$121=0,0,N$121/CHI_fec!N$121)</f>
        <v>0.58364324117017785</v>
      </c>
      <c r="O246" s="310">
        <f>IF(O$121=0,0,O$121/CHI_fec!O$121)</f>
        <v>0.59496862366175818</v>
      </c>
      <c r="P246" s="310">
        <f>IF(P$121=0,0,P$121/CHI_fec!P$121)</f>
        <v>0.60391775108939116</v>
      </c>
      <c r="Q246" s="310">
        <f>IF(Q$121=0,0,Q$121/CHI_fec!Q$121)</f>
        <v>0.60353569943101792</v>
      </c>
      <c r="R246" s="310">
        <f>IF(R$121=0,0,R$121/CHI_fec!R$121)</f>
        <v>0.63534390155217002</v>
      </c>
      <c r="S246" s="310">
        <f>IF(S$121=0,0,S$121/CHI_fec!S$121)</f>
        <v>0.65540394204994201</v>
      </c>
      <c r="T246" s="310">
        <f>IF(T$121=0,0,T$121/CHI_fec!T$121)</f>
        <v>0.67973834735758232</v>
      </c>
      <c r="U246" s="310">
        <f>IF(U$121=0,0,U$121/CHI_fec!U$121)</f>
        <v>0.68403451427727879</v>
      </c>
      <c r="V246" s="310">
        <f>IF(V$121=0,0,V$121/CHI_fec!V$121)</f>
        <v>0.68611854957192542</v>
      </c>
      <c r="W246" s="310">
        <f>IF(W$121=0,0,W$121/CHI_fec!W$121)</f>
        <v>0.68895850557097882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0.31384402537203782</v>
      </c>
      <c r="C247" s="310">
        <f>IF(C$134=0,0,C$134/CHI_fec!C$134)</f>
        <v>0.31213270631917889</v>
      </c>
      <c r="D247" s="310">
        <f>IF(D$134=0,0,D$134/CHI_fec!D$134)</f>
        <v>0.31266500091546606</v>
      </c>
      <c r="E247" s="310">
        <f>IF(E$134=0,0,E$134/CHI_fec!E$134)</f>
        <v>0.31364306562315003</v>
      </c>
      <c r="F247" s="310">
        <f>IF(F$134=0,0,F$134/CHI_fec!F$134)</f>
        <v>0.31341164240147379</v>
      </c>
      <c r="G247" s="310">
        <f>IF(G$134=0,0,G$134/CHI_fec!G$134)</f>
        <v>0.31913688586744804</v>
      </c>
      <c r="H247" s="310">
        <f>IF(H$134=0,0,H$134/CHI_fec!H$134)</f>
        <v>0.31084913429030736</v>
      </c>
      <c r="I247" s="310">
        <f>IF(I$134=0,0,I$134/CHI_fec!I$134)</f>
        <v>0.32151670095978935</v>
      </c>
      <c r="J247" s="310">
        <f>IF(J$134=0,0,J$134/CHI_fec!J$134)</f>
        <v>0.32804339455681453</v>
      </c>
      <c r="K247" s="310">
        <f>IF(K$134=0,0,K$134/CHI_fec!K$134)</f>
        <v>0.33473553227572905</v>
      </c>
      <c r="L247" s="310">
        <f>IF(L$134=0,0,L$134/CHI_fec!L$134)</f>
        <v>0.34023627812281765</v>
      </c>
      <c r="M247" s="310">
        <f>IF(M$134=0,0,M$134/CHI_fec!M$134)</f>
        <v>0.34965615873160683</v>
      </c>
      <c r="N247" s="310">
        <f>IF(N$134=0,0,N$134/CHI_fec!N$134)</f>
        <v>0.35863961554048929</v>
      </c>
      <c r="O247" s="310">
        <f>IF(O$134=0,0,O$134/CHI_fec!O$134)</f>
        <v>0.36555941492706251</v>
      </c>
      <c r="P247" s="310">
        <f>IF(P$134=0,0,P$134/CHI_fec!P$134)</f>
        <v>0.3718831734619687</v>
      </c>
      <c r="Q247" s="310">
        <f>IF(Q$134=0,0,Q$134/CHI_fec!Q$134)</f>
        <v>0.37308590184622048</v>
      </c>
      <c r="R247" s="310">
        <f>IF(R$134=0,0,R$134/CHI_fec!R$134)</f>
        <v>0.39387685660019028</v>
      </c>
      <c r="S247" s="310">
        <f>IF(S$134=0,0,S$134/CHI_fec!S$134)</f>
        <v>0.40458196646946842</v>
      </c>
      <c r="T247" s="310">
        <f>IF(T$134=0,0,T$134/CHI_fec!T$134)</f>
        <v>0.42027392526792218</v>
      </c>
      <c r="U247" s="310">
        <f>IF(U$134=0,0,U$134/CHI_fec!U$134)</f>
        <v>0.42026243093161364</v>
      </c>
      <c r="V247" s="310">
        <f>IF(V$134=0,0,V$134/CHI_fec!V$134)</f>
        <v>0.4201932160293026</v>
      </c>
      <c r="W247" s="310">
        <f>IF(W$134=0,0,W$134/CHI_fec!W$134)</f>
        <v>0.42038751921493467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0.45132595670953535</v>
      </c>
      <c r="C248" s="310">
        <f>IF(C$142=0,0,C$142/CHI_fec!C$142)</f>
        <v>0.45146737199607634</v>
      </c>
      <c r="D248" s="310">
        <f>IF(D$142=0,0,D$142/CHI_fec!D$142)</f>
        <v>0.45936911811556796</v>
      </c>
      <c r="E248" s="310">
        <f>IF(E$142=0,0,E$142/CHI_fec!E$142)</f>
        <v>0.45574999876031386</v>
      </c>
      <c r="F248" s="310">
        <f>IF(F$142=0,0,F$142/CHI_fec!F$142)</f>
        <v>0.44588776948754322</v>
      </c>
      <c r="G248" s="310">
        <f>IF(G$142=0,0,G$142/CHI_fec!G$142)</f>
        <v>0.45197757362348639</v>
      </c>
      <c r="H248" s="310">
        <f>IF(H$142=0,0,H$142/CHI_fec!H$142)</f>
        <v>0.44729666394492612</v>
      </c>
      <c r="I248" s="310">
        <f>IF(I$142=0,0,I$142/CHI_fec!I$142)</f>
        <v>0.45402852895191453</v>
      </c>
      <c r="J248" s="310">
        <f>IF(J$142=0,0,J$142/CHI_fec!J$142)</f>
        <v>0.46131387885869202</v>
      </c>
      <c r="K248" s="310">
        <f>IF(K$142=0,0,K$142/CHI_fec!K$142)</f>
        <v>0.46234549197789776</v>
      </c>
      <c r="L248" s="310">
        <f>IF(L$142=0,0,L$142/CHI_fec!L$142)</f>
        <v>0.46623122469105371</v>
      </c>
      <c r="M248" s="310">
        <f>IF(M$142=0,0,M$142/CHI_fec!M$142)</f>
        <v>0.47847449040017109</v>
      </c>
      <c r="N248" s="310">
        <f>IF(N$142=0,0,N$142/CHI_fec!N$142)</f>
        <v>0.48819273493138216</v>
      </c>
      <c r="O248" s="310">
        <f>IF(O$142=0,0,O$142/CHI_fec!O$142)</f>
        <v>0.49901444081368712</v>
      </c>
      <c r="P248" s="310">
        <f>IF(P$142=0,0,P$142/CHI_fec!P$142)</f>
        <v>0.50773123058883596</v>
      </c>
      <c r="Q248" s="310">
        <f>IF(Q$142=0,0,Q$142/CHI_fec!Q$142)</f>
        <v>0.50984793174634113</v>
      </c>
      <c r="R248" s="310">
        <f>IF(R$142=0,0,R$142/CHI_fec!R$142)</f>
        <v>0.53761131746457802</v>
      </c>
      <c r="S248" s="310">
        <f>IF(S$142=0,0,S$142/CHI_fec!S$142)</f>
        <v>0.550246344375241</v>
      </c>
      <c r="T248" s="310">
        <f>IF(T$142=0,0,T$142/CHI_fec!T$142)</f>
        <v>0.57405695948524693</v>
      </c>
      <c r="U248" s="310">
        <f>IF(U$142=0,0,U$142/CHI_fec!U$142)</f>
        <v>0.57307993531831825</v>
      </c>
      <c r="V248" s="310">
        <f>IF(V$142=0,0,V$142/CHI_fec!V$142)</f>
        <v>0.57258620908752567</v>
      </c>
      <c r="W248" s="310">
        <f>IF(W$142=0,0,W$142/CHI_fec!W$142)</f>
        <v>0.57884666023352271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0.51732126683877022</v>
      </c>
      <c r="C249" s="311">
        <f>IF(C$156=0,0,C$156/CHI_fec!C$156)</f>
        <v>0.51732126683877011</v>
      </c>
      <c r="D249" s="311">
        <f>IF(D$156=0,0,D$156/CHI_fec!D$156)</f>
        <v>0.51732126683877011</v>
      </c>
      <c r="E249" s="311">
        <f>IF(E$156=0,0,E$156/CHI_fec!E$156)</f>
        <v>0.51732126683877</v>
      </c>
      <c r="F249" s="311">
        <f>IF(F$156=0,0,F$156/CHI_fec!F$156)</f>
        <v>0.51732126683877022</v>
      </c>
      <c r="G249" s="311">
        <f>IF(G$156=0,0,G$156/CHI_fec!G$156)</f>
        <v>0.51732126683877011</v>
      </c>
      <c r="H249" s="311">
        <f>IF(H$156=0,0,H$156/CHI_fec!H$156)</f>
        <v>0.51732126683877011</v>
      </c>
      <c r="I249" s="311">
        <f>IF(I$156=0,0,I$156/CHI_fec!I$156)</f>
        <v>0.51732126683877022</v>
      </c>
      <c r="J249" s="311">
        <f>IF(J$156=0,0,J$156/CHI_fec!J$156)</f>
        <v>0.52776750550060691</v>
      </c>
      <c r="K249" s="311">
        <f>IF(K$156=0,0,K$156/CHI_fec!K$156)</f>
        <v>0.52776750550060691</v>
      </c>
      <c r="L249" s="311">
        <f>IF(L$156=0,0,L$156/CHI_fec!L$156)</f>
        <v>0.52776750550060703</v>
      </c>
      <c r="M249" s="311">
        <f>IF(M$156=0,0,M$156/CHI_fec!M$156)</f>
        <v>0.54326148374366801</v>
      </c>
      <c r="N249" s="311">
        <f>IF(N$156=0,0,N$156/CHI_fec!N$156)</f>
        <v>0.55534838269182929</v>
      </c>
      <c r="O249" s="311">
        <f>IF(O$156=0,0,O$156/CHI_fec!O$156)</f>
        <v>0.56702012344852981</v>
      </c>
      <c r="P249" s="311">
        <f>IF(P$156=0,0,P$156/CHI_fec!P$156)</f>
        <v>0.57682415846124102</v>
      </c>
      <c r="Q249" s="311">
        <f>IF(Q$156=0,0,Q$156/CHI_fec!Q$156)</f>
        <v>0.57682415846124113</v>
      </c>
      <c r="R249" s="311">
        <f>IF(R$156=0,0,R$156/CHI_fec!R$156)</f>
        <v>0.5982292426151169</v>
      </c>
      <c r="S249" s="311">
        <f>IF(S$156=0,0,S$156/CHI_fec!S$156)</f>
        <v>0.61749381835360539</v>
      </c>
      <c r="T249" s="311">
        <f>IF(T$156=0,0,T$156/CHI_fec!T$156)</f>
        <v>0.63483193651824454</v>
      </c>
      <c r="U249" s="311">
        <f>IF(U$156=0,0,U$156/CHI_fec!U$156)</f>
        <v>0.64956835692517223</v>
      </c>
      <c r="V249" s="311">
        <f>IF(V$156=0,0,V$156/CHI_fec!V$156)</f>
        <v>0.64956835692517212</v>
      </c>
      <c r="W249" s="311">
        <f>IF(W$156=0,0,W$156/CHI_fec!W$156)</f>
        <v>0.64956835692517223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HR: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878.57923122066916</v>
      </c>
      <c r="C5" s="225">
        <f t="shared" si="0"/>
        <v>767.52791871592854</v>
      </c>
      <c r="D5" s="225">
        <f t="shared" si="0"/>
        <v>695.92679764608067</v>
      </c>
      <c r="E5" s="225">
        <f t="shared" si="0"/>
        <v>733.69649054255376</v>
      </c>
      <c r="F5" s="225">
        <f t="shared" si="0"/>
        <v>894.56318063258732</v>
      </c>
      <c r="G5" s="225">
        <f t="shared" si="0"/>
        <v>840.89764075205051</v>
      </c>
      <c r="H5" s="225">
        <f t="shared" si="0"/>
        <v>880.23746645456811</v>
      </c>
      <c r="I5" s="225">
        <f t="shared" si="0"/>
        <v>908.53093359384866</v>
      </c>
      <c r="J5" s="225">
        <f t="shared" si="0"/>
        <v>879.18853930626437</v>
      </c>
      <c r="K5" s="225">
        <f t="shared" si="0"/>
        <v>680.33881312111498</v>
      </c>
      <c r="L5" s="225">
        <f t="shared" si="0"/>
        <v>752.42273770759084</v>
      </c>
      <c r="M5" s="225">
        <f t="shared" si="0"/>
        <v>737.78122681651894</v>
      </c>
      <c r="N5" s="225">
        <f t="shared" si="0"/>
        <v>607.26338111106611</v>
      </c>
      <c r="O5" s="225">
        <f t="shared" si="0"/>
        <v>630.89144512706605</v>
      </c>
      <c r="P5" s="225">
        <f t="shared" si="0"/>
        <v>657.8760703289812</v>
      </c>
      <c r="Q5" s="225">
        <f t="shared" si="0"/>
        <v>664.1809185547595</v>
      </c>
      <c r="R5" s="225">
        <f t="shared" si="0"/>
        <v>633.07501828414729</v>
      </c>
      <c r="S5" s="225">
        <f t="shared" si="0"/>
        <v>642.21292114061612</v>
      </c>
      <c r="T5" s="225">
        <f t="shared" si="0"/>
        <v>565.20942114429488</v>
      </c>
      <c r="U5" s="225">
        <f t="shared" si="0"/>
        <v>696.81936108767218</v>
      </c>
      <c r="V5" s="225">
        <f t="shared" si="0"/>
        <v>694.30493030261812</v>
      </c>
      <c r="W5" s="225">
        <f t="shared" si="0"/>
        <v>481.65392362416935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5.3977763784965376</v>
      </c>
      <c r="C10" s="262">
        <v>5.3492108262906637</v>
      </c>
      <c r="D10" s="262">
        <v>4.1960223814469604</v>
      </c>
      <c r="E10" s="262">
        <v>4.7924766494027278</v>
      </c>
      <c r="F10" s="262">
        <v>7.4718256409645294</v>
      </c>
      <c r="G10" s="262">
        <v>5.9407997978792624</v>
      </c>
      <c r="H10" s="262">
        <v>6.8406851880817019</v>
      </c>
      <c r="I10" s="262">
        <v>7.2195515164945876</v>
      </c>
      <c r="J10" s="262">
        <v>7.0423050773446541</v>
      </c>
      <c r="K10" s="262">
        <v>5.6624869566668856</v>
      </c>
      <c r="L10" s="262">
        <v>5.3546082760845746</v>
      </c>
      <c r="M10" s="262">
        <v>5.6831679726084623</v>
      </c>
      <c r="N10" s="262">
        <v>4.2623236359739733</v>
      </c>
      <c r="O10" s="262">
        <v>4.8728439478685512</v>
      </c>
      <c r="P10" s="262">
        <v>3.9013376669416102</v>
      </c>
      <c r="Q10" s="262">
        <v>3.626456198402555</v>
      </c>
      <c r="R10" s="262">
        <v>3.356849215239889</v>
      </c>
      <c r="S10" s="262">
        <v>3.046472978243886</v>
      </c>
      <c r="T10" s="262">
        <v>2.077910529317379</v>
      </c>
      <c r="U10" s="262">
        <v>4.158155198565094</v>
      </c>
      <c r="V10" s="262">
        <v>6.5975155842947037</v>
      </c>
      <c r="W10" s="262">
        <v>4.8242309712370499</v>
      </c>
      <c r="DA10" s="68" t="s">
        <v>1274</v>
      </c>
    </row>
    <row r="11" spans="1:105" ht="12" customHeight="1" x14ac:dyDescent="0.25">
      <c r="A11" s="37" t="s">
        <v>160</v>
      </c>
      <c r="B11" s="228">
        <v>0.1344338175599617</v>
      </c>
      <c r="C11" s="228">
        <v>0.63006908534223027</v>
      </c>
      <c r="D11" s="228">
        <v>7.4873792320212032E-2</v>
      </c>
      <c r="E11" s="228">
        <v>7.0355580902065798E-2</v>
      </c>
      <c r="F11" s="228">
        <v>7.5689033952421533E-2</v>
      </c>
      <c r="G11" s="228">
        <v>6.8167847390757E-2</v>
      </c>
      <c r="H11" s="228">
        <v>8.9136823113984923E-2</v>
      </c>
      <c r="I11" s="228">
        <v>2.0281345526031299E-4</v>
      </c>
      <c r="J11" s="228">
        <v>7.2048794652677856E-2</v>
      </c>
      <c r="K11" s="228">
        <v>1.5702375506275671E-4</v>
      </c>
      <c r="L11" s="228">
        <v>4.7242194023705837E-2</v>
      </c>
      <c r="M11" s="228">
        <v>5.5196085019881443E-2</v>
      </c>
      <c r="N11" s="228">
        <v>3.5764328142342781E-2</v>
      </c>
      <c r="O11" s="228">
        <v>6.8624359536062218E-2</v>
      </c>
      <c r="P11" s="228">
        <v>5.5433729589510379E-2</v>
      </c>
      <c r="Q11" s="228">
        <v>4.9334831113835173E-2</v>
      </c>
      <c r="R11" s="228">
        <v>1.415849568686683E-4</v>
      </c>
      <c r="S11" s="228">
        <v>7.3698487005874449E-3</v>
      </c>
      <c r="T11" s="228">
        <v>1.1423140975895019E-2</v>
      </c>
      <c r="U11" s="228">
        <v>2.125949854429544E-2</v>
      </c>
      <c r="V11" s="228">
        <v>2.8769602496218221E-2</v>
      </c>
      <c r="W11" s="228">
        <v>3.1850409373302392E-2</v>
      </c>
      <c r="DA11" s="69" t="s">
        <v>1275</v>
      </c>
    </row>
    <row r="12" spans="1:105" ht="12" customHeight="1" x14ac:dyDescent="0.25">
      <c r="A12" s="37" t="s">
        <v>162</v>
      </c>
      <c r="B12" s="228">
        <v>5.263342560936576</v>
      </c>
      <c r="C12" s="228">
        <v>4.7191417409484337</v>
      </c>
      <c r="D12" s="228">
        <v>4.1211485891267481</v>
      </c>
      <c r="E12" s="228">
        <v>4.7221210685006616</v>
      </c>
      <c r="F12" s="228">
        <v>7.3961366070121084</v>
      </c>
      <c r="G12" s="228">
        <v>5.8726319504885049</v>
      </c>
      <c r="H12" s="228">
        <v>6.751548364967717</v>
      </c>
      <c r="I12" s="228">
        <v>7.2193487030393282</v>
      </c>
      <c r="J12" s="228">
        <v>6.9702562826919774</v>
      </c>
      <c r="K12" s="228">
        <v>5.6623299329118231</v>
      </c>
      <c r="L12" s="228">
        <v>5.3073660820608684</v>
      </c>
      <c r="M12" s="228">
        <v>5.6279718875885809</v>
      </c>
      <c r="N12" s="228">
        <v>4.2265593078316304</v>
      </c>
      <c r="O12" s="228">
        <v>4.8042195883324892</v>
      </c>
      <c r="P12" s="228">
        <v>3.8459039373520989</v>
      </c>
      <c r="Q12" s="228">
        <v>3.577121367288719</v>
      </c>
      <c r="R12" s="228">
        <v>3.3567076302830201</v>
      </c>
      <c r="S12" s="228">
        <v>3.0391031295432991</v>
      </c>
      <c r="T12" s="228">
        <v>2.0664873883414838</v>
      </c>
      <c r="U12" s="228">
        <v>4.1368957000207986</v>
      </c>
      <c r="V12" s="228">
        <v>6.5687459817984859</v>
      </c>
      <c r="W12" s="228">
        <v>4.7923805618637472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101.1560460286961</v>
      </c>
      <c r="C25" s="296">
        <v>99.74846903354819</v>
      </c>
      <c r="D25" s="296">
        <v>84.356989431388229</v>
      </c>
      <c r="E25" s="296">
        <v>92.40577662021262</v>
      </c>
      <c r="F25" s="296">
        <v>132.30945363082091</v>
      </c>
      <c r="G25" s="296">
        <v>102.3947212227841</v>
      </c>
      <c r="H25" s="296">
        <v>129.1490052888623</v>
      </c>
      <c r="I25" s="296">
        <v>122.27452428916111</v>
      </c>
      <c r="J25" s="296">
        <v>116.30647817431139</v>
      </c>
      <c r="K25" s="296">
        <v>86.237179145235345</v>
      </c>
      <c r="L25" s="296">
        <v>77.972459847610352</v>
      </c>
      <c r="M25" s="296">
        <v>82.097414711818402</v>
      </c>
      <c r="N25" s="296">
        <v>59.293706119473747</v>
      </c>
      <c r="O25" s="296">
        <v>68.560817372786033</v>
      </c>
      <c r="P25" s="296">
        <v>55.515752606542932</v>
      </c>
      <c r="Q25" s="296">
        <v>52.314498285752038</v>
      </c>
      <c r="R25" s="296">
        <v>48.497621553326972</v>
      </c>
      <c r="S25" s="296">
        <v>42.579918388507743</v>
      </c>
      <c r="T25" s="296">
        <v>29.455456485096899</v>
      </c>
      <c r="U25" s="296">
        <v>57.067382740557633</v>
      </c>
      <c r="V25" s="296">
        <v>87.526832477476631</v>
      </c>
      <c r="W25" s="296">
        <v>62.554504447689112</v>
      </c>
      <c r="DA25" s="70" t="s">
        <v>1280</v>
      </c>
    </row>
    <row r="26" spans="1:105" ht="12" customHeight="1" x14ac:dyDescent="0.25">
      <c r="A26" s="46" t="s">
        <v>30</v>
      </c>
      <c r="B26" s="231">
        <v>0.61365198988115499</v>
      </c>
      <c r="C26" s="231">
        <v>0</v>
      </c>
      <c r="D26" s="231">
        <v>0</v>
      </c>
      <c r="E26" s="231">
        <v>0</v>
      </c>
      <c r="F26" s="231">
        <v>0.78124383626275107</v>
      </c>
      <c r="G26" s="231">
        <v>0.12637966891122329</v>
      </c>
      <c r="H26" s="231">
        <v>0</v>
      </c>
      <c r="I26" s="231">
        <v>2.0578103764471378</v>
      </c>
      <c r="J26" s="231">
        <v>0</v>
      </c>
      <c r="K26" s="231">
        <v>0</v>
      </c>
      <c r="L26" s="231">
        <v>0.61216196656464461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4.0359303044470352</v>
      </c>
      <c r="C28" s="231">
        <v>3.52982292041616</v>
      </c>
      <c r="D28" s="231">
        <v>3.258293805330029</v>
      </c>
      <c r="E28" s="231">
        <v>3.050894701523692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1283</v>
      </c>
    </row>
    <row r="29" spans="1:105" ht="12" customHeight="1" x14ac:dyDescent="0.25">
      <c r="A29" s="46" t="s">
        <v>160</v>
      </c>
      <c r="B29" s="231">
        <v>1.131799844578772</v>
      </c>
      <c r="C29" s="231">
        <v>5.1816746325707559</v>
      </c>
      <c r="D29" s="231">
        <v>0.62784817992268716</v>
      </c>
      <c r="E29" s="231">
        <v>0.60174846213890654</v>
      </c>
      <c r="F29" s="231">
        <v>0.62587616736215979</v>
      </c>
      <c r="G29" s="231">
        <v>0.6888040354797057</v>
      </c>
      <c r="H29" s="231">
        <v>0.68631519019625908</v>
      </c>
      <c r="I29" s="231">
        <v>2.2128738398349292E-3</v>
      </c>
      <c r="J29" s="231">
        <v>0.77363109010234798</v>
      </c>
      <c r="K29" s="231">
        <v>1.9452163172200749E-3</v>
      </c>
      <c r="L29" s="231">
        <v>0.66429712815371655</v>
      </c>
      <c r="M29" s="231">
        <v>0.75908968395081888</v>
      </c>
      <c r="N29" s="231">
        <v>0.49039926705686121</v>
      </c>
      <c r="O29" s="231">
        <v>0.93805380610734124</v>
      </c>
      <c r="P29" s="231">
        <v>0.74898282594118526</v>
      </c>
      <c r="Q29" s="231">
        <v>0.66606211758057865</v>
      </c>
      <c r="R29" s="231">
        <v>1.8687940366701619E-3</v>
      </c>
      <c r="S29" s="231">
        <v>9.7855646696093673E-2</v>
      </c>
      <c r="T29" s="231">
        <v>0.15163389895698071</v>
      </c>
      <c r="U29" s="231">
        <v>0.28221822188569529</v>
      </c>
      <c r="V29" s="231">
        <v>0.37003748297198569</v>
      </c>
      <c r="W29" s="231">
        <v>0.39175920848675277</v>
      </c>
      <c r="DA29" s="73" t="s">
        <v>1284</v>
      </c>
    </row>
    <row r="30" spans="1:105" ht="12" customHeight="1" x14ac:dyDescent="0.25">
      <c r="A30" s="46" t="s">
        <v>70</v>
      </c>
      <c r="B30" s="231">
        <v>51.062522789014288</v>
      </c>
      <c r="C30" s="231">
        <v>52.226851105751443</v>
      </c>
      <c r="D30" s="231">
        <v>45.913286506675782</v>
      </c>
      <c r="E30" s="231">
        <v>48.365021318589257</v>
      </c>
      <c r="F30" s="231">
        <v>69.743333556015841</v>
      </c>
      <c r="G30" s="231">
        <v>41.144729025274998</v>
      </c>
      <c r="H30" s="231">
        <v>75.368995073378883</v>
      </c>
      <c r="I30" s="231">
        <v>41.44503347520957</v>
      </c>
      <c r="J30" s="231">
        <v>40.689027804974032</v>
      </c>
      <c r="K30" s="231">
        <v>16.090072933490049</v>
      </c>
      <c r="L30" s="231">
        <v>2.066358348808941</v>
      </c>
      <c r="M30" s="231">
        <v>3.9390783259520559</v>
      </c>
      <c r="N30" s="231">
        <v>0.84886748804271417</v>
      </c>
      <c r="O30" s="231">
        <v>1.9519653154760861</v>
      </c>
      <c r="P30" s="231">
        <v>1.560889911321103</v>
      </c>
      <c r="Q30" s="231">
        <v>0</v>
      </c>
      <c r="R30" s="231">
        <v>0</v>
      </c>
      <c r="S30" s="231">
        <v>0</v>
      </c>
      <c r="T30" s="231">
        <v>3.9223751617564327E-2</v>
      </c>
      <c r="U30" s="231">
        <v>0</v>
      </c>
      <c r="V30" s="231">
        <v>0.1041078132464963</v>
      </c>
      <c r="W30" s="231">
        <v>0.1015979363950279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1.094624796309503</v>
      </c>
      <c r="H31" s="231">
        <v>1.1096772159843411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1.242643395266078</v>
      </c>
      <c r="Q31" s="231">
        <v>3.3542598439131761</v>
      </c>
      <c r="R31" s="231">
        <v>4.190232306740687</v>
      </c>
      <c r="S31" s="231">
        <v>2.1293480254461938</v>
      </c>
      <c r="T31" s="231">
        <v>1.8334798015983751</v>
      </c>
      <c r="U31" s="231">
        <v>1.86818958843653</v>
      </c>
      <c r="V31" s="231">
        <v>2.5648243508081769</v>
      </c>
      <c r="W31" s="231">
        <v>3.1149907973037352</v>
      </c>
      <c r="DA31" s="73" t="s">
        <v>1286</v>
      </c>
    </row>
    <row r="32" spans="1:105" ht="12" customHeight="1" x14ac:dyDescent="0.25">
      <c r="A32" s="46" t="s">
        <v>162</v>
      </c>
      <c r="B32" s="231">
        <v>44.312141100774888</v>
      </c>
      <c r="C32" s="231">
        <v>38.810120374809848</v>
      </c>
      <c r="D32" s="231">
        <v>34.557560939459719</v>
      </c>
      <c r="E32" s="231">
        <v>40.388112137960761</v>
      </c>
      <c r="F32" s="231">
        <v>61.159000071180166</v>
      </c>
      <c r="G32" s="231">
        <v>59.340183696808623</v>
      </c>
      <c r="H32" s="231">
        <v>51.98401780930277</v>
      </c>
      <c r="I32" s="231">
        <v>78.769467563664506</v>
      </c>
      <c r="J32" s="231">
        <v>74.843819279234978</v>
      </c>
      <c r="K32" s="231">
        <v>70.145160995428071</v>
      </c>
      <c r="L32" s="231">
        <v>74.629642404083043</v>
      </c>
      <c r="M32" s="231">
        <v>77.39924670191553</v>
      </c>
      <c r="N32" s="231">
        <v>57.954439364374167</v>
      </c>
      <c r="O32" s="231">
        <v>65.670798251202598</v>
      </c>
      <c r="P32" s="231">
        <v>51.963236474014572</v>
      </c>
      <c r="Q32" s="231">
        <v>48.294176324258281</v>
      </c>
      <c r="R32" s="231">
        <v>44.305520452549622</v>
      </c>
      <c r="S32" s="231">
        <v>40.352714716365448</v>
      </c>
      <c r="T32" s="231">
        <v>27.431119032923981</v>
      </c>
      <c r="U32" s="231">
        <v>54.916974930235398</v>
      </c>
      <c r="V32" s="231">
        <v>84.487862830449984</v>
      </c>
      <c r="W32" s="231">
        <v>58.946156505503588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59.975806150403614</v>
      </c>
      <c r="C36" s="263">
        <v>59.247574180552178</v>
      </c>
      <c r="D36" s="263">
        <v>50.386413247183107</v>
      </c>
      <c r="E36" s="263">
        <v>55.19998623383583</v>
      </c>
      <c r="F36" s="263">
        <v>78.773865891807674</v>
      </c>
      <c r="G36" s="263">
        <v>60.730082202530383</v>
      </c>
      <c r="H36" s="263">
        <v>76.611361116588256</v>
      </c>
      <c r="I36" s="263">
        <v>72.742495843133725</v>
      </c>
      <c r="J36" s="263">
        <v>69.565009504621983</v>
      </c>
      <c r="K36" s="263">
        <v>51.587172576068042</v>
      </c>
      <c r="L36" s="263">
        <v>46.67298923507709</v>
      </c>
      <c r="M36" s="263">
        <v>49.332311236229977</v>
      </c>
      <c r="N36" s="263">
        <v>36.144553503629311</v>
      </c>
      <c r="O36" s="263">
        <v>41.76630975416321</v>
      </c>
      <c r="P36" s="263">
        <v>33.518019701486359</v>
      </c>
      <c r="Q36" s="263">
        <v>31.19845315431883</v>
      </c>
      <c r="R36" s="263">
        <v>28.927618351700531</v>
      </c>
      <c r="S36" s="263">
        <v>25.813083281376741</v>
      </c>
      <c r="T36" s="263">
        <v>17.8953837427159</v>
      </c>
      <c r="U36" s="263">
        <v>35.586061008484968</v>
      </c>
      <c r="V36" s="263">
        <v>56.358051365377072</v>
      </c>
      <c r="W36" s="263">
        <v>42.605908748502422</v>
      </c>
      <c r="DA36" s="70" t="s">
        <v>1291</v>
      </c>
    </row>
    <row r="37" spans="1:105" ht="12" customHeight="1" x14ac:dyDescent="0.25">
      <c r="A37" s="60" t="s">
        <v>1014</v>
      </c>
      <c r="B37" s="264">
        <v>59.975806150403614</v>
      </c>
      <c r="C37" s="264">
        <v>59.247574180552178</v>
      </c>
      <c r="D37" s="264">
        <v>50.386413247183107</v>
      </c>
      <c r="E37" s="264">
        <v>55.19998623383583</v>
      </c>
      <c r="F37" s="264">
        <v>78.773865891807674</v>
      </c>
      <c r="G37" s="264">
        <v>60.730082202530383</v>
      </c>
      <c r="H37" s="264">
        <v>76.611361116588256</v>
      </c>
      <c r="I37" s="264">
        <v>72.742495843133725</v>
      </c>
      <c r="J37" s="264">
        <v>69.565009504621983</v>
      </c>
      <c r="K37" s="264">
        <v>51.587172576068042</v>
      </c>
      <c r="L37" s="264">
        <v>46.67298923507709</v>
      </c>
      <c r="M37" s="264">
        <v>49.332311236229977</v>
      </c>
      <c r="N37" s="264">
        <v>36.144553503629311</v>
      </c>
      <c r="O37" s="264">
        <v>41.76630975416321</v>
      </c>
      <c r="P37" s="264">
        <v>33.518019701486359</v>
      </c>
      <c r="Q37" s="264">
        <v>31.19845315431883</v>
      </c>
      <c r="R37" s="264">
        <v>28.927618351700531</v>
      </c>
      <c r="S37" s="264">
        <v>25.813083281376741</v>
      </c>
      <c r="T37" s="264">
        <v>17.8953837427159</v>
      </c>
      <c r="U37" s="264">
        <v>35.586061008484968</v>
      </c>
      <c r="V37" s="264">
        <v>56.358051365377072</v>
      </c>
      <c r="W37" s="264">
        <v>42.605908748502422</v>
      </c>
      <c r="DA37" s="72" t="s">
        <v>1292</v>
      </c>
    </row>
    <row r="38" spans="1:105" ht="12" customHeight="1" x14ac:dyDescent="0.25">
      <c r="A38" s="59" t="s">
        <v>30</v>
      </c>
      <c r="B38" s="232">
        <v>0.36383660921741512</v>
      </c>
      <c r="C38" s="232">
        <v>0</v>
      </c>
      <c r="D38" s="232">
        <v>0</v>
      </c>
      <c r="E38" s="232">
        <v>0</v>
      </c>
      <c r="F38" s="232">
        <v>0.46513378672306338</v>
      </c>
      <c r="G38" s="232">
        <v>7.5765452871783351E-2</v>
      </c>
      <c r="H38" s="232">
        <v>0</v>
      </c>
      <c r="I38" s="232">
        <v>1.224214640170411</v>
      </c>
      <c r="J38" s="232">
        <v>0</v>
      </c>
      <c r="K38" s="232">
        <v>0</v>
      </c>
      <c r="L38" s="232">
        <v>0.36642974880406981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2.392918496511689</v>
      </c>
      <c r="C39" s="297">
        <v>2.096608071761306</v>
      </c>
      <c r="D39" s="297">
        <v>1.946178251057981</v>
      </c>
      <c r="E39" s="297">
        <v>1.822498026472438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1294</v>
      </c>
    </row>
    <row r="40" spans="1:105" ht="12" customHeight="1" x14ac:dyDescent="0.25">
      <c r="A40" s="59" t="s">
        <v>160</v>
      </c>
      <c r="B40" s="297">
        <v>0.67104845181727291</v>
      </c>
      <c r="C40" s="297">
        <v>3.0777580362608679</v>
      </c>
      <c r="D40" s="297">
        <v>0.37501359476332002</v>
      </c>
      <c r="E40" s="297">
        <v>0.35946353183978141</v>
      </c>
      <c r="F40" s="297">
        <v>0.37263161414174628</v>
      </c>
      <c r="G40" s="297">
        <v>0.41294260491132878</v>
      </c>
      <c r="H40" s="297">
        <v>0.41065149018899982</v>
      </c>
      <c r="I40" s="297">
        <v>1.316463646302166E-3</v>
      </c>
      <c r="J40" s="297">
        <v>0.46272275612526997</v>
      </c>
      <c r="K40" s="297">
        <v>1.163630476423809E-3</v>
      </c>
      <c r="L40" s="297">
        <v>0.39763697043554608</v>
      </c>
      <c r="M40" s="297">
        <v>0.45613675748893512</v>
      </c>
      <c r="N40" s="297">
        <v>0.29894003438681732</v>
      </c>
      <c r="O40" s="297">
        <v>0.57144951494557827</v>
      </c>
      <c r="P40" s="297">
        <v>0.46255726787724533</v>
      </c>
      <c r="Q40" s="297">
        <v>0.42442823880217251</v>
      </c>
      <c r="R40" s="297">
        <v>1.220107110573963E-3</v>
      </c>
      <c r="S40" s="297">
        <v>6.2445496690100709E-2</v>
      </c>
      <c r="T40" s="297">
        <v>9.8238690204255408E-2</v>
      </c>
      <c r="U40" s="297">
        <v>0.1819416967572938</v>
      </c>
      <c r="V40" s="297">
        <v>0.2454578455979787</v>
      </c>
      <c r="W40" s="297">
        <v>0.28081079509411327</v>
      </c>
      <c r="DA40" s="122" t="s">
        <v>1295</v>
      </c>
    </row>
    <row r="41" spans="1:105" ht="12" customHeight="1" x14ac:dyDescent="0.25">
      <c r="A41" s="59" t="s">
        <v>70</v>
      </c>
      <c r="B41" s="297">
        <v>30.27516484260078</v>
      </c>
      <c r="C41" s="297">
        <v>31.02117020025597</v>
      </c>
      <c r="D41" s="297">
        <v>27.42399702805054</v>
      </c>
      <c r="E41" s="297">
        <v>28.891575923418291</v>
      </c>
      <c r="F41" s="297">
        <v>41.523503072719272</v>
      </c>
      <c r="G41" s="297">
        <v>24.666538967407671</v>
      </c>
      <c r="H41" s="297">
        <v>45.096466729928899</v>
      </c>
      <c r="I41" s="297">
        <v>24.656118621728439</v>
      </c>
      <c r="J41" s="297">
        <v>24.336843918054669</v>
      </c>
      <c r="K41" s="297">
        <v>9.6250987962345977</v>
      </c>
      <c r="L41" s="297">
        <v>1.236886987511489</v>
      </c>
      <c r="M41" s="297">
        <v>2.3669909538793381</v>
      </c>
      <c r="N41" s="297">
        <v>0.51745688281364599</v>
      </c>
      <c r="O41" s="297">
        <v>1.1891105024648889</v>
      </c>
      <c r="P41" s="297">
        <v>0.96397533806007507</v>
      </c>
      <c r="Q41" s="297">
        <v>0</v>
      </c>
      <c r="R41" s="297">
        <v>0</v>
      </c>
      <c r="S41" s="297">
        <v>0</v>
      </c>
      <c r="T41" s="297">
        <v>2.541179782562844E-2</v>
      </c>
      <c r="U41" s="297">
        <v>0</v>
      </c>
      <c r="V41" s="297">
        <v>6.9058083911289397E-2</v>
      </c>
      <c r="W41" s="297">
        <v>7.282482882587725E-2</v>
      </c>
      <c r="DA41" s="122" t="s">
        <v>1296</v>
      </c>
    </row>
    <row r="42" spans="1:105" ht="12" customHeight="1" x14ac:dyDescent="0.25">
      <c r="A42" s="59" t="s">
        <v>162</v>
      </c>
      <c r="B42" s="297">
        <v>26.27283775025645</v>
      </c>
      <c r="C42" s="297">
        <v>23.052037872274031</v>
      </c>
      <c r="D42" s="297">
        <v>20.64122437331126</v>
      </c>
      <c r="E42" s="297">
        <v>24.126448752105318</v>
      </c>
      <c r="F42" s="297">
        <v>36.412597418223591</v>
      </c>
      <c r="G42" s="297">
        <v>35.574835177339608</v>
      </c>
      <c r="H42" s="297">
        <v>31.10424289647035</v>
      </c>
      <c r="I42" s="297">
        <v>46.860846117588572</v>
      </c>
      <c r="J42" s="297">
        <v>44.765442830442048</v>
      </c>
      <c r="K42" s="297">
        <v>41.960910149357019</v>
      </c>
      <c r="L42" s="297">
        <v>44.672035528325978</v>
      </c>
      <c r="M42" s="297">
        <v>46.509183524861697</v>
      </c>
      <c r="N42" s="297">
        <v>35.328156586428847</v>
      </c>
      <c r="O42" s="297">
        <v>40.00574973675274</v>
      </c>
      <c r="P42" s="297">
        <v>32.091487095549041</v>
      </c>
      <c r="Q42" s="297">
        <v>30.774024915516659</v>
      </c>
      <c r="R42" s="297">
        <v>28.926398244589951</v>
      </c>
      <c r="S42" s="297">
        <v>25.750637784686639</v>
      </c>
      <c r="T42" s="297">
        <v>17.771733254686019</v>
      </c>
      <c r="U42" s="297">
        <v>35.404119311727683</v>
      </c>
      <c r="V42" s="297">
        <v>56.043535435867803</v>
      </c>
      <c r="W42" s="297">
        <v>42.252273124582423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7.6511988934251551</v>
      </c>
      <c r="C44" s="263">
        <f t="shared" si="1"/>
        <v>7.3754481461600605</v>
      </c>
      <c r="D44" s="263">
        <f t="shared" si="1"/>
        <v>6.0991437840042462</v>
      </c>
      <c r="E44" s="263">
        <f t="shared" si="1"/>
        <v>6.8752367487759942</v>
      </c>
      <c r="F44" s="263">
        <f t="shared" si="1"/>
        <v>10.442697899964667</v>
      </c>
      <c r="G44" s="263">
        <f t="shared" si="1"/>
        <v>8.2292656812211131</v>
      </c>
      <c r="H44" s="263">
        <f t="shared" si="1"/>
        <v>9.7520403412883834</v>
      </c>
      <c r="I44" s="263">
        <f t="shared" si="1"/>
        <v>9.9761333645204431</v>
      </c>
      <c r="J44" s="263">
        <f t="shared" si="1"/>
        <v>9.6320579053302726</v>
      </c>
      <c r="K44" s="263">
        <f t="shared" si="1"/>
        <v>7.5831374817300299</v>
      </c>
      <c r="L44" s="263">
        <f t="shared" si="1"/>
        <v>7.0656602597521561</v>
      </c>
      <c r="M44" s="263">
        <f t="shared" si="1"/>
        <v>7.4813059328617282</v>
      </c>
      <c r="N44" s="263">
        <f t="shared" si="1"/>
        <v>5.556088579989007</v>
      </c>
      <c r="O44" s="263">
        <f t="shared" si="1"/>
        <v>6.3619247255150704</v>
      </c>
      <c r="P44" s="263">
        <f t="shared" si="1"/>
        <v>5.1088292251100809</v>
      </c>
      <c r="Q44" s="263">
        <f t="shared" si="1"/>
        <v>4.7669181981661009</v>
      </c>
      <c r="R44" s="263">
        <f t="shared" si="1"/>
        <v>4.4298575074333097</v>
      </c>
      <c r="S44" s="263">
        <f t="shared" si="1"/>
        <v>3.9820708088877019</v>
      </c>
      <c r="T44" s="263">
        <f t="shared" si="1"/>
        <v>2.7241089378310805</v>
      </c>
      <c r="U44" s="263">
        <f t="shared" si="1"/>
        <v>5.4051666546313326</v>
      </c>
      <c r="V44" s="263">
        <f t="shared" si="1"/>
        <v>8.5024197808696336</v>
      </c>
      <c r="W44" s="263">
        <f t="shared" si="1"/>
        <v>6.1766729976740393</v>
      </c>
      <c r="DA44" s="70"/>
    </row>
    <row r="45" spans="1:105" ht="12" customHeight="1" x14ac:dyDescent="0.25">
      <c r="A45" s="60" t="s">
        <v>1024</v>
      </c>
      <c r="B45" s="264">
        <v>5.124758565016946</v>
      </c>
      <c r="C45" s="264">
        <v>4.884163000516434</v>
      </c>
      <c r="D45" s="264">
        <v>3.9922712000154932</v>
      </c>
      <c r="E45" s="264">
        <v>4.5673402878471254</v>
      </c>
      <c r="F45" s="264">
        <v>7.1381802501967524</v>
      </c>
      <c r="G45" s="264">
        <v>5.6718886062020806</v>
      </c>
      <c r="H45" s="264">
        <v>6.5264570158683206</v>
      </c>
      <c r="I45" s="264">
        <v>6.9222448286495304</v>
      </c>
      <c r="J45" s="264">
        <v>6.7272253377212943</v>
      </c>
      <c r="K45" s="264">
        <v>5.4293058942549788</v>
      </c>
      <c r="L45" s="264">
        <v>5.1182455989585813</v>
      </c>
      <c r="M45" s="264">
        <v>5.4308677482063912</v>
      </c>
      <c r="N45" s="264">
        <v>4.0751883645087874</v>
      </c>
      <c r="O45" s="264">
        <v>4.6495721696421493</v>
      </c>
      <c r="P45" s="264">
        <v>3.7222859412087428</v>
      </c>
      <c r="Q45" s="264">
        <v>3.4603283953967048</v>
      </c>
      <c r="R45" s="264">
        <v>3.2185967698453068</v>
      </c>
      <c r="S45" s="264">
        <v>2.918608690503409</v>
      </c>
      <c r="T45" s="264">
        <v>1.988439088354055</v>
      </c>
      <c r="U45" s="264">
        <v>3.9798703638732809</v>
      </c>
      <c r="V45" s="264">
        <v>6.3163782334746754</v>
      </c>
      <c r="W45" s="264">
        <v>4.6143321494028511</v>
      </c>
      <c r="DA45" s="72" t="s">
        <v>1299</v>
      </c>
    </row>
    <row r="46" spans="1:105" ht="12" customHeight="1" x14ac:dyDescent="0.25">
      <c r="A46" s="60" t="s">
        <v>1026</v>
      </c>
      <c r="B46" s="264">
        <v>2.5264403284082091</v>
      </c>
      <c r="C46" s="264">
        <v>2.491285145643626</v>
      </c>
      <c r="D46" s="264">
        <v>2.106872583988753</v>
      </c>
      <c r="E46" s="264">
        <v>2.3078964609288688</v>
      </c>
      <c r="F46" s="264">
        <v>3.3045176497679152</v>
      </c>
      <c r="G46" s="264">
        <v>2.557377075019033</v>
      </c>
      <c r="H46" s="264">
        <v>3.2255833254200632</v>
      </c>
      <c r="I46" s="264">
        <v>3.0538885358709131</v>
      </c>
      <c r="J46" s="264">
        <v>2.9048325676089779</v>
      </c>
      <c r="K46" s="264">
        <v>2.1538315874750511</v>
      </c>
      <c r="L46" s="264">
        <v>1.9474146607935749</v>
      </c>
      <c r="M46" s="264">
        <v>2.050438184655337</v>
      </c>
      <c r="N46" s="264">
        <v>1.4809002154802191</v>
      </c>
      <c r="O46" s="264">
        <v>1.7123525558729209</v>
      </c>
      <c r="P46" s="264">
        <v>1.3865432839013381</v>
      </c>
      <c r="Q46" s="264">
        <v>1.3065898027693961</v>
      </c>
      <c r="R46" s="264">
        <v>1.2112607375880029</v>
      </c>
      <c r="S46" s="264">
        <v>1.0634621183842929</v>
      </c>
      <c r="T46" s="264">
        <v>0.73566984947702552</v>
      </c>
      <c r="U46" s="264">
        <v>1.425296290758052</v>
      </c>
      <c r="V46" s="264">
        <v>2.1860415473949582</v>
      </c>
      <c r="W46" s="264">
        <v>1.562340848271188</v>
      </c>
      <c r="DA46" s="72" t="s">
        <v>1300</v>
      </c>
    </row>
    <row r="47" spans="1:105" ht="12" customHeight="1" x14ac:dyDescent="0.25">
      <c r="A47" s="64" t="s">
        <v>30</v>
      </c>
      <c r="B47" s="231">
        <v>1.532637144006092E-2</v>
      </c>
      <c r="C47" s="231">
        <v>0</v>
      </c>
      <c r="D47" s="231">
        <v>0</v>
      </c>
      <c r="E47" s="231">
        <v>0</v>
      </c>
      <c r="F47" s="231">
        <v>1.9512090594116661E-2</v>
      </c>
      <c r="G47" s="231">
        <v>3.15641728560263E-3</v>
      </c>
      <c r="H47" s="231">
        <v>0</v>
      </c>
      <c r="I47" s="231">
        <v>5.1395199074883602E-2</v>
      </c>
      <c r="J47" s="231">
        <v>0</v>
      </c>
      <c r="K47" s="231">
        <v>0</v>
      </c>
      <c r="L47" s="231">
        <v>1.5289157104933259E-2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0.1008000755674776</v>
      </c>
      <c r="C49" s="231">
        <v>8.8159703036921638E-2</v>
      </c>
      <c r="D49" s="231">
        <v>8.1378080646343151E-2</v>
      </c>
      <c r="E49" s="231">
        <v>7.6198148447496561E-2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1303</v>
      </c>
    </row>
    <row r="50" spans="1:105" ht="12" customHeight="1" x14ac:dyDescent="0.25">
      <c r="A50" s="64" t="s">
        <v>160</v>
      </c>
      <c r="B50" s="231">
        <v>2.826746282885341E-2</v>
      </c>
      <c r="C50" s="231">
        <v>0.12941581125761689</v>
      </c>
      <c r="D50" s="231">
        <v>1.5680930840499509E-2</v>
      </c>
      <c r="E50" s="231">
        <v>1.5029072823527299E-2</v>
      </c>
      <c r="F50" s="231">
        <v>1.5631678499619859E-2</v>
      </c>
      <c r="G50" s="231">
        <v>1.7203344356822501E-2</v>
      </c>
      <c r="H50" s="231">
        <v>1.7141183770855311E-2</v>
      </c>
      <c r="I50" s="231">
        <v>5.526801343196544E-5</v>
      </c>
      <c r="J50" s="231">
        <v>1.9321957135320519E-2</v>
      </c>
      <c r="K50" s="231">
        <v>4.8583086668970299E-5</v>
      </c>
      <c r="L50" s="231">
        <v>1.6591267853008022E-2</v>
      </c>
      <c r="M50" s="231">
        <v>1.8958775730201501E-2</v>
      </c>
      <c r="N50" s="231">
        <v>1.2248051737439491E-2</v>
      </c>
      <c r="O50" s="231">
        <v>2.3428525125370091E-2</v>
      </c>
      <c r="P50" s="231">
        <v>1.870635014941328E-2</v>
      </c>
      <c r="Q50" s="231">
        <v>1.6635349651796139E-2</v>
      </c>
      <c r="R50" s="231">
        <v>4.6674388779419988E-5</v>
      </c>
      <c r="S50" s="231">
        <v>2.4440106338808761E-3</v>
      </c>
      <c r="T50" s="231">
        <v>3.7871586772975962E-3</v>
      </c>
      <c r="U50" s="231">
        <v>7.0485900267534133E-3</v>
      </c>
      <c r="V50" s="231">
        <v>9.2419351754603266E-3</v>
      </c>
      <c r="W50" s="231">
        <v>9.7844498890895335E-3</v>
      </c>
      <c r="DA50" s="73" t="s">
        <v>1304</v>
      </c>
    </row>
    <row r="51" spans="1:105" ht="12" customHeight="1" x14ac:dyDescent="0.25">
      <c r="A51" s="64" t="s">
        <v>70</v>
      </c>
      <c r="B51" s="231">
        <v>1.2753208721486819</v>
      </c>
      <c r="C51" s="231">
        <v>1.304400755461617</v>
      </c>
      <c r="D51" s="231">
        <v>1.146715230519388</v>
      </c>
      <c r="E51" s="231">
        <v>1.207948957484392</v>
      </c>
      <c r="F51" s="231">
        <v>1.741886693392094</v>
      </c>
      <c r="G51" s="231">
        <v>1.0276172981434439</v>
      </c>
      <c r="H51" s="231">
        <v>1.882391375904181</v>
      </c>
      <c r="I51" s="231">
        <v>1.035117603887896</v>
      </c>
      <c r="J51" s="231">
        <v>1.0162358534758</v>
      </c>
      <c r="K51" s="231">
        <v>0.40186040026383379</v>
      </c>
      <c r="L51" s="231">
        <v>5.1608690437474541E-2</v>
      </c>
      <c r="M51" s="231">
        <v>9.8381132222396389E-2</v>
      </c>
      <c r="N51" s="231">
        <v>2.1201036808588761E-2</v>
      </c>
      <c r="O51" s="231">
        <v>4.8751647442544878E-2</v>
      </c>
      <c r="P51" s="231">
        <v>3.8984276026847162E-2</v>
      </c>
      <c r="Q51" s="231">
        <v>0</v>
      </c>
      <c r="R51" s="231">
        <v>0</v>
      </c>
      <c r="S51" s="231">
        <v>0</v>
      </c>
      <c r="T51" s="231">
        <v>9.7963959455245418E-4</v>
      </c>
      <c r="U51" s="231">
        <v>0</v>
      </c>
      <c r="V51" s="231">
        <v>2.6001627012361092E-3</v>
      </c>
      <c r="W51" s="231">
        <v>2.5374768377031541E-3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2.7338990979218641E-2</v>
      </c>
      <c r="H52" s="231">
        <v>2.7714935290998569E-2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3.1035855105879799E-2</v>
      </c>
      <c r="Q52" s="231">
        <v>8.3774897045881522E-2</v>
      </c>
      <c r="R52" s="231">
        <v>0.1046538719212638</v>
      </c>
      <c r="S52" s="231">
        <v>5.3181900004054518E-2</v>
      </c>
      <c r="T52" s="231">
        <v>4.5792391991734738E-2</v>
      </c>
      <c r="U52" s="231">
        <v>4.6659292277986437E-2</v>
      </c>
      <c r="V52" s="231">
        <v>6.4058214309078085E-2</v>
      </c>
      <c r="W52" s="231">
        <v>7.7798991576796775E-2</v>
      </c>
      <c r="DA52" s="73" t="s">
        <v>1306</v>
      </c>
    </row>
    <row r="53" spans="1:105" ht="12" customHeight="1" x14ac:dyDescent="0.25">
      <c r="A53" s="64" t="s">
        <v>162</v>
      </c>
      <c r="B53" s="231">
        <v>1.106725546423136</v>
      </c>
      <c r="C53" s="231">
        <v>0.96930887588747094</v>
      </c>
      <c r="D53" s="231">
        <v>0.86309834198252211</v>
      </c>
      <c r="E53" s="231">
        <v>1.0087202821734531</v>
      </c>
      <c r="F53" s="231">
        <v>1.527487187282085</v>
      </c>
      <c r="G53" s="231">
        <v>1.482061024253946</v>
      </c>
      <c r="H53" s="231">
        <v>1.298335830454028</v>
      </c>
      <c r="I53" s="231">
        <v>1.9673204648947009</v>
      </c>
      <c r="J53" s="231">
        <v>1.8692747569978581</v>
      </c>
      <c r="K53" s="231">
        <v>1.7519226041245479</v>
      </c>
      <c r="L53" s="231">
        <v>1.8639255453981589</v>
      </c>
      <c r="M53" s="231">
        <v>1.9330982767027389</v>
      </c>
      <c r="N53" s="231">
        <v>1.447451126934191</v>
      </c>
      <c r="O53" s="231">
        <v>1.6401723833050059</v>
      </c>
      <c r="P53" s="231">
        <v>1.2978168026191981</v>
      </c>
      <c r="Q53" s="231">
        <v>1.2061795560717179</v>
      </c>
      <c r="R53" s="231">
        <v>1.1065601912779599</v>
      </c>
      <c r="S53" s="231">
        <v>1.0078362077463581</v>
      </c>
      <c r="T53" s="231">
        <v>0.68511065921344072</v>
      </c>
      <c r="U53" s="231">
        <v>1.3715884084533121</v>
      </c>
      <c r="V53" s="231">
        <v>2.1101412352091828</v>
      </c>
      <c r="W53" s="231">
        <v>1.4722199299675991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704.39840376964776</v>
      </c>
      <c r="C59" s="281">
        <v>595.80721652937746</v>
      </c>
      <c r="D59" s="281">
        <v>550.88822880205817</v>
      </c>
      <c r="E59" s="281">
        <v>574.42301429032659</v>
      </c>
      <c r="F59" s="281">
        <v>665.56533756902957</v>
      </c>
      <c r="G59" s="281">
        <v>663.60277184763561</v>
      </c>
      <c r="H59" s="281">
        <v>657.88437451974744</v>
      </c>
      <c r="I59" s="281">
        <v>696.31822858053874</v>
      </c>
      <c r="J59" s="281">
        <v>676.64268864465612</v>
      </c>
      <c r="K59" s="281">
        <v>529.26883696141465</v>
      </c>
      <c r="L59" s="281">
        <v>615.35702008906662</v>
      </c>
      <c r="M59" s="281">
        <v>593.18702696300033</v>
      </c>
      <c r="N59" s="281">
        <v>502.00670927200002</v>
      </c>
      <c r="O59" s="281">
        <v>509.32954932673317</v>
      </c>
      <c r="P59" s="281">
        <v>559.83213112890019</v>
      </c>
      <c r="Q59" s="281">
        <v>572.27459271811995</v>
      </c>
      <c r="R59" s="281">
        <v>547.86307165644655</v>
      </c>
      <c r="S59" s="281">
        <v>566.79137568360011</v>
      </c>
      <c r="T59" s="281">
        <v>513.05656144933357</v>
      </c>
      <c r="U59" s="281">
        <v>594.6025954854332</v>
      </c>
      <c r="V59" s="281">
        <v>535.32011109460007</v>
      </c>
      <c r="W59" s="281">
        <v>365.49260645906668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309.51362147464829</v>
      </c>
      <c r="C61" s="225">
        <f t="shared" si="2"/>
        <v>290.03242990601564</v>
      </c>
      <c r="D61" s="225">
        <f t="shared" si="2"/>
        <v>214.17650481813405</v>
      </c>
      <c r="E61" s="225">
        <f t="shared" si="2"/>
        <v>268.28451458056753</v>
      </c>
      <c r="F61" s="225">
        <f t="shared" si="2"/>
        <v>380.82222081609478</v>
      </c>
      <c r="G61" s="225">
        <f t="shared" si="2"/>
        <v>250.04779450930545</v>
      </c>
      <c r="H61" s="225">
        <f t="shared" si="2"/>
        <v>326.50733346799285</v>
      </c>
      <c r="I61" s="225">
        <f t="shared" si="2"/>
        <v>290.43110576775575</v>
      </c>
      <c r="J61" s="225">
        <f t="shared" si="2"/>
        <v>233.35567776189782</v>
      </c>
      <c r="K61" s="225">
        <f t="shared" si="2"/>
        <v>251.18600477476392</v>
      </c>
      <c r="L61" s="225">
        <f t="shared" si="2"/>
        <v>208.88166636606931</v>
      </c>
      <c r="M61" s="225">
        <f t="shared" si="2"/>
        <v>171.9569648839981</v>
      </c>
      <c r="N61" s="225">
        <f t="shared" si="2"/>
        <v>90.145103055517055</v>
      </c>
      <c r="O61" s="225">
        <f t="shared" si="2"/>
        <v>74.738281352234665</v>
      </c>
      <c r="P61" s="225">
        <f t="shared" si="2"/>
        <v>96.281295210787761</v>
      </c>
      <c r="Q61" s="225">
        <f t="shared" si="2"/>
        <v>101.89245569309915</v>
      </c>
      <c r="R61" s="225">
        <f t="shared" si="2"/>
        <v>101.91185169031317</v>
      </c>
      <c r="S61" s="225">
        <f t="shared" si="2"/>
        <v>138.83298769295641</v>
      </c>
      <c r="T61" s="225">
        <f t="shared" si="2"/>
        <v>127.94028534970735</v>
      </c>
      <c r="U61" s="225">
        <f t="shared" si="2"/>
        <v>129.80787266247592</v>
      </c>
      <c r="V61" s="225">
        <f t="shared" si="2"/>
        <v>95.879317989866166</v>
      </c>
      <c r="W61" s="225">
        <f t="shared" si="2"/>
        <v>62.315553800749754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10.8081880428673</v>
      </c>
      <c r="C66" s="262">
        <v>10.18341469065515</v>
      </c>
      <c r="D66" s="262">
        <v>6.9886837314407728</v>
      </c>
      <c r="E66" s="262">
        <v>9.1007164374868861</v>
      </c>
      <c r="F66" s="262">
        <v>13.99278191957317</v>
      </c>
      <c r="G66" s="262">
        <v>9.4314072930908601</v>
      </c>
      <c r="H66" s="262">
        <v>11.3196760831592</v>
      </c>
      <c r="I66" s="262">
        <v>11.12004056508462</v>
      </c>
      <c r="J66" s="262">
        <v>9.1298300954864811</v>
      </c>
      <c r="K66" s="262">
        <v>10.582587578145819</v>
      </c>
      <c r="L66" s="262">
        <v>9.1666419936939665</v>
      </c>
      <c r="M66" s="262">
        <v>7.5920949112691929</v>
      </c>
      <c r="N66" s="262">
        <v>4.0996674679975973</v>
      </c>
      <c r="O66" s="262">
        <v>3.3652142145811972</v>
      </c>
      <c r="P66" s="262">
        <v>4.3032632295264124</v>
      </c>
      <c r="Q66" s="262">
        <v>4.5154380796447331</v>
      </c>
      <c r="R66" s="262">
        <v>4.5088723005706619</v>
      </c>
      <c r="S66" s="262">
        <v>6.2974968100006548</v>
      </c>
      <c r="T66" s="262">
        <v>5.7259518521894162</v>
      </c>
      <c r="U66" s="262">
        <v>5.9324865109464131</v>
      </c>
      <c r="V66" s="262">
        <v>4.4712101472799919</v>
      </c>
      <c r="W66" s="262">
        <v>2.9113954114189688</v>
      </c>
      <c r="DA66" s="68" t="s">
        <v>1318</v>
      </c>
    </row>
    <row r="67" spans="1:105" ht="12" customHeight="1" x14ac:dyDescent="0.25">
      <c r="A67" s="37" t="s">
        <v>160</v>
      </c>
      <c r="B67" s="228">
        <v>0.2691823220570852</v>
      </c>
      <c r="C67" s="228">
        <v>1.199476892603798</v>
      </c>
      <c r="D67" s="228">
        <v>0.1247060207813039</v>
      </c>
      <c r="E67" s="228">
        <v>0.13360236020433519</v>
      </c>
      <c r="F67" s="228">
        <v>0.1417458325034851</v>
      </c>
      <c r="G67" s="228">
        <v>0.1082209054183241</v>
      </c>
      <c r="H67" s="228">
        <v>0.14749983912285769</v>
      </c>
      <c r="I67" s="228">
        <v>3.1238697369039632E-4</v>
      </c>
      <c r="J67" s="228">
        <v>9.3405958210996592E-2</v>
      </c>
      <c r="K67" s="228">
        <v>2.9346074481363178E-4</v>
      </c>
      <c r="L67" s="228">
        <v>8.0874689105847899E-2</v>
      </c>
      <c r="M67" s="228">
        <v>7.3735972299457844E-2</v>
      </c>
      <c r="N67" s="228">
        <v>3.4399511891229119E-2</v>
      </c>
      <c r="O67" s="228">
        <v>4.7392379614024323E-2</v>
      </c>
      <c r="P67" s="228">
        <v>6.1144651035821368E-2</v>
      </c>
      <c r="Q67" s="228">
        <v>6.1428668340839758E-2</v>
      </c>
      <c r="R67" s="228">
        <v>1.9017490785835299E-4</v>
      </c>
      <c r="S67" s="228">
        <v>1.523453482554455E-2</v>
      </c>
      <c r="T67" s="228">
        <v>3.1477945900892257E-2</v>
      </c>
      <c r="U67" s="228">
        <v>3.033116425934269E-2</v>
      </c>
      <c r="V67" s="228">
        <v>1.949748158541928E-2</v>
      </c>
      <c r="W67" s="228">
        <v>1.9221537329807879E-2</v>
      </c>
      <c r="DA67" s="69" t="s">
        <v>1319</v>
      </c>
    </row>
    <row r="68" spans="1:105" ht="12" customHeight="1" x14ac:dyDescent="0.25">
      <c r="A68" s="37" t="s">
        <v>162</v>
      </c>
      <c r="B68" s="228">
        <v>10.539005720810209</v>
      </c>
      <c r="C68" s="228">
        <v>8.983937798051354</v>
      </c>
      <c r="D68" s="228">
        <v>6.8639777106594693</v>
      </c>
      <c r="E68" s="228">
        <v>8.9671140772825506</v>
      </c>
      <c r="F68" s="228">
        <v>13.851036087069691</v>
      </c>
      <c r="G68" s="228">
        <v>9.3231863876725356</v>
      </c>
      <c r="H68" s="228">
        <v>11.17217624403634</v>
      </c>
      <c r="I68" s="228">
        <v>11.119728178110931</v>
      </c>
      <c r="J68" s="228">
        <v>9.0364241372754837</v>
      </c>
      <c r="K68" s="228">
        <v>10.582294117401</v>
      </c>
      <c r="L68" s="228">
        <v>9.0857673045881189</v>
      </c>
      <c r="M68" s="228">
        <v>7.518358938969735</v>
      </c>
      <c r="N68" s="228">
        <v>4.0652679561063678</v>
      </c>
      <c r="O68" s="228">
        <v>3.3178218349671731</v>
      </c>
      <c r="P68" s="228">
        <v>4.242118578490591</v>
      </c>
      <c r="Q68" s="228">
        <v>4.4540094113038933</v>
      </c>
      <c r="R68" s="228">
        <v>4.5086821256628031</v>
      </c>
      <c r="S68" s="228">
        <v>6.2822622751751096</v>
      </c>
      <c r="T68" s="228">
        <v>5.6944739062885237</v>
      </c>
      <c r="U68" s="228">
        <v>5.9021553466870706</v>
      </c>
      <c r="V68" s="228">
        <v>4.4517126656945729</v>
      </c>
      <c r="W68" s="228">
        <v>2.8921738740891612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183.81042614200501</v>
      </c>
      <c r="C72" s="263">
        <f t="shared" si="3"/>
        <v>172.32577738957639</v>
      </c>
      <c r="D72" s="263">
        <f t="shared" si="3"/>
        <v>127.5025751319172</v>
      </c>
      <c r="E72" s="263">
        <f t="shared" si="3"/>
        <v>159.241034964432</v>
      </c>
      <c r="F72" s="263">
        <f t="shared" si="3"/>
        <v>224.8580840102945</v>
      </c>
      <c r="G72" s="263">
        <f t="shared" si="3"/>
        <v>147.5195041593378</v>
      </c>
      <c r="H72" s="263">
        <f t="shared" si="3"/>
        <v>193.93926869481669</v>
      </c>
      <c r="I72" s="263">
        <f t="shared" si="3"/>
        <v>170.91194897237889</v>
      </c>
      <c r="J72" s="263">
        <f t="shared" si="3"/>
        <v>136.83338118562651</v>
      </c>
      <c r="K72" s="263">
        <f t="shared" si="3"/>
        <v>146.25795329287499</v>
      </c>
      <c r="L72" s="263">
        <f t="shared" si="3"/>
        <v>121.1334519809655</v>
      </c>
      <c r="M72" s="263">
        <f t="shared" si="3"/>
        <v>99.526999322812287</v>
      </c>
      <c r="N72" s="263">
        <f t="shared" si="3"/>
        <v>51.754855312117868</v>
      </c>
      <c r="O72" s="263">
        <f t="shared" si="3"/>
        <v>42.968133710322093</v>
      </c>
      <c r="P72" s="263">
        <f t="shared" si="3"/>
        <v>55.570063940581242</v>
      </c>
      <c r="Q72" s="263">
        <f t="shared" si="3"/>
        <v>59.112566079091252</v>
      </c>
      <c r="R72" s="263">
        <f t="shared" si="3"/>
        <v>59.114883065825843</v>
      </c>
      <c r="S72" s="263">
        <f t="shared" si="3"/>
        <v>79.87589612031644</v>
      </c>
      <c r="T72" s="263">
        <f t="shared" si="3"/>
        <v>73.659183191046822</v>
      </c>
      <c r="U72" s="263">
        <f t="shared" si="3"/>
        <v>73.886366976541254</v>
      </c>
      <c r="V72" s="263">
        <f t="shared" si="3"/>
        <v>53.830220953150423</v>
      </c>
      <c r="W72" s="263">
        <f t="shared" si="3"/>
        <v>34.25878698556896</v>
      </c>
      <c r="DA72" s="70"/>
    </row>
    <row r="73" spans="1:105" ht="12" customHeight="1" x14ac:dyDescent="0.25">
      <c r="A73" s="60" t="s">
        <v>1054</v>
      </c>
      <c r="B73" s="264">
        <v>183.81042614200501</v>
      </c>
      <c r="C73" s="264">
        <v>172.32577738957639</v>
      </c>
      <c r="D73" s="264">
        <v>127.5025751319172</v>
      </c>
      <c r="E73" s="264">
        <v>159.241034964432</v>
      </c>
      <c r="F73" s="264">
        <v>224.8580840102945</v>
      </c>
      <c r="G73" s="264">
        <v>147.5195041593378</v>
      </c>
      <c r="H73" s="264">
        <v>193.93926869481669</v>
      </c>
      <c r="I73" s="264">
        <v>170.91194897237889</v>
      </c>
      <c r="J73" s="264">
        <v>136.83338118562651</v>
      </c>
      <c r="K73" s="264">
        <v>146.25795329287499</v>
      </c>
      <c r="L73" s="264">
        <v>121.1334519809655</v>
      </c>
      <c r="M73" s="264">
        <v>99.526999322812287</v>
      </c>
      <c r="N73" s="264">
        <v>51.754855312117868</v>
      </c>
      <c r="O73" s="264">
        <v>42.968133710322093</v>
      </c>
      <c r="P73" s="264">
        <v>55.570063940581242</v>
      </c>
      <c r="Q73" s="264">
        <v>59.112566079091252</v>
      </c>
      <c r="R73" s="264">
        <v>59.114883065825843</v>
      </c>
      <c r="S73" s="264">
        <v>79.87589612031644</v>
      </c>
      <c r="T73" s="264">
        <v>73.659183191046822</v>
      </c>
      <c r="U73" s="264">
        <v>73.886366976541254</v>
      </c>
      <c r="V73" s="264">
        <v>53.830220953150423</v>
      </c>
      <c r="W73" s="264">
        <v>34.25878698556896</v>
      </c>
      <c r="DA73" s="72" t="s">
        <v>1324</v>
      </c>
    </row>
    <row r="74" spans="1:105" ht="12" customHeight="1" x14ac:dyDescent="0.25">
      <c r="A74" s="64" t="s">
        <v>30</v>
      </c>
      <c r="B74" s="231">
        <v>1.115065665288522</v>
      </c>
      <c r="C74" s="231">
        <v>0</v>
      </c>
      <c r="D74" s="231">
        <v>0</v>
      </c>
      <c r="E74" s="231">
        <v>0</v>
      </c>
      <c r="F74" s="231">
        <v>1.3277130798004679</v>
      </c>
      <c r="G74" s="231">
        <v>0.1820744846117765</v>
      </c>
      <c r="H74" s="231">
        <v>0</v>
      </c>
      <c r="I74" s="231">
        <v>2.8763504425700042</v>
      </c>
      <c r="J74" s="231">
        <v>0</v>
      </c>
      <c r="K74" s="231">
        <v>0</v>
      </c>
      <c r="L74" s="231">
        <v>0.95101901782189857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7.3336799752868247</v>
      </c>
      <c r="C76" s="231">
        <v>6.0981334821658093</v>
      </c>
      <c r="D76" s="231">
        <v>4.9247946556206994</v>
      </c>
      <c r="E76" s="231">
        <v>5.2575460929773268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1327</v>
      </c>
    </row>
    <row r="77" spans="1:105" ht="12" customHeight="1" x14ac:dyDescent="0.25">
      <c r="A77" s="64" t="s">
        <v>160</v>
      </c>
      <c r="B77" s="231">
        <v>2.0565909790549028</v>
      </c>
      <c r="C77" s="231">
        <v>8.9518778372155641</v>
      </c>
      <c r="D77" s="231">
        <v>0.9489700885679474</v>
      </c>
      <c r="E77" s="231">
        <v>1.036981143430969</v>
      </c>
      <c r="F77" s="231">
        <v>1.0636678782866531</v>
      </c>
      <c r="G77" s="231">
        <v>0.99235613480343376</v>
      </c>
      <c r="H77" s="231">
        <v>1.0306193670102179</v>
      </c>
      <c r="I77" s="231">
        <v>3.0930938639497571E-3</v>
      </c>
      <c r="J77" s="231">
        <v>0.91016905946007154</v>
      </c>
      <c r="K77" s="231">
        <v>3.2990800497934782E-3</v>
      </c>
      <c r="L77" s="231">
        <v>1.0320131547929829</v>
      </c>
      <c r="M77" s="231">
        <v>0.92024722977849238</v>
      </c>
      <c r="N77" s="231">
        <v>0.42804784475026769</v>
      </c>
      <c r="O77" s="231">
        <v>0.58789295275081832</v>
      </c>
      <c r="P77" s="231">
        <v>0.74971555952649638</v>
      </c>
      <c r="Q77" s="231">
        <v>0.75261432735530265</v>
      </c>
      <c r="R77" s="231">
        <v>2.277916677427055E-3</v>
      </c>
      <c r="S77" s="231">
        <v>0.18356792981531819</v>
      </c>
      <c r="T77" s="231">
        <v>0.3791904955503248</v>
      </c>
      <c r="U77" s="231">
        <v>0.36539399755745111</v>
      </c>
      <c r="V77" s="231">
        <v>0.22757820551149779</v>
      </c>
      <c r="W77" s="231">
        <v>0.21455201974153859</v>
      </c>
      <c r="DA77" s="73" t="s">
        <v>1328</v>
      </c>
    </row>
    <row r="78" spans="1:105" ht="12" customHeight="1" x14ac:dyDescent="0.25">
      <c r="A78" s="64" t="s">
        <v>70</v>
      </c>
      <c r="B78" s="231">
        <v>92.785596533418968</v>
      </c>
      <c r="C78" s="231">
        <v>90.227276715207651</v>
      </c>
      <c r="D78" s="231">
        <v>69.396291899820255</v>
      </c>
      <c r="E78" s="231">
        <v>83.346478245650303</v>
      </c>
      <c r="F78" s="231">
        <v>118.5278294599764</v>
      </c>
      <c r="G78" s="231">
        <v>59.276981782810033</v>
      </c>
      <c r="H78" s="231">
        <v>113.17940664042349</v>
      </c>
      <c r="I78" s="231">
        <v>57.93072177260936</v>
      </c>
      <c r="J78" s="231">
        <v>47.870224763974377</v>
      </c>
      <c r="K78" s="231">
        <v>27.288707247973111</v>
      </c>
      <c r="L78" s="231">
        <v>3.2101734421372909</v>
      </c>
      <c r="M78" s="231">
        <v>4.7753592150947197</v>
      </c>
      <c r="N78" s="231">
        <v>0.7409389106879043</v>
      </c>
      <c r="O78" s="231">
        <v>1.2233271114206281</v>
      </c>
      <c r="P78" s="231">
        <v>1.5624169376044641</v>
      </c>
      <c r="Q78" s="231">
        <v>0</v>
      </c>
      <c r="R78" s="231">
        <v>0</v>
      </c>
      <c r="S78" s="231">
        <v>0</v>
      </c>
      <c r="T78" s="231">
        <v>9.8086733345996061E-2</v>
      </c>
      <c r="U78" s="231">
        <v>0</v>
      </c>
      <c r="V78" s="231">
        <v>6.4027755048148643E-2</v>
      </c>
      <c r="W78" s="231">
        <v>5.5641429691786551E-2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1.577019843051862</v>
      </c>
      <c r="H79" s="231">
        <v>1.6663696888253381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1.243859079416288</v>
      </c>
      <c r="Q79" s="231">
        <v>3.790133006470247</v>
      </c>
      <c r="R79" s="231">
        <v>5.107571977715442</v>
      </c>
      <c r="S79" s="231">
        <v>3.994455323579166</v>
      </c>
      <c r="T79" s="231">
        <v>4.5849781568093917</v>
      </c>
      <c r="U79" s="231">
        <v>2.418785212921196</v>
      </c>
      <c r="V79" s="231">
        <v>1.577402695859617</v>
      </c>
      <c r="W79" s="231">
        <v>1.705965175954304</v>
      </c>
      <c r="DA79" s="73" t="s">
        <v>1330</v>
      </c>
    </row>
    <row r="80" spans="1:105" ht="12" customHeight="1" x14ac:dyDescent="0.25">
      <c r="A80" s="64" t="s">
        <v>162</v>
      </c>
      <c r="B80" s="231">
        <v>80.519492988955747</v>
      </c>
      <c r="C80" s="231">
        <v>67.048489354987396</v>
      </c>
      <c r="D80" s="231">
        <v>52.232518487908308</v>
      </c>
      <c r="E80" s="231">
        <v>69.600029482373401</v>
      </c>
      <c r="F80" s="231">
        <v>103.93887359223091</v>
      </c>
      <c r="G80" s="231">
        <v>85.491071914060711</v>
      </c>
      <c r="H80" s="231">
        <v>78.062872998557665</v>
      </c>
      <c r="I80" s="231">
        <v>110.1017836633356</v>
      </c>
      <c r="J80" s="231">
        <v>88.052987362191999</v>
      </c>
      <c r="K80" s="231">
        <v>118.96594696485209</v>
      </c>
      <c r="L80" s="231">
        <v>115.9402463662134</v>
      </c>
      <c r="M80" s="231">
        <v>93.831392877939066</v>
      </c>
      <c r="N80" s="231">
        <v>50.585868556679699</v>
      </c>
      <c r="O80" s="231">
        <v>41.156913646150642</v>
      </c>
      <c r="P80" s="231">
        <v>52.014072364033993</v>
      </c>
      <c r="Q80" s="231">
        <v>54.5698187452657</v>
      </c>
      <c r="R80" s="231">
        <v>54.00503317143297</v>
      </c>
      <c r="S80" s="231">
        <v>75.697872866921955</v>
      </c>
      <c r="T80" s="231">
        <v>68.59692780534111</v>
      </c>
      <c r="U80" s="231">
        <v>71.102187766062613</v>
      </c>
      <c r="V80" s="231">
        <v>51.961212296731148</v>
      </c>
      <c r="W80" s="231">
        <v>32.282628360181327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99.383552879840124</v>
      </c>
      <c r="C85" s="263">
        <v>93.341485586244858</v>
      </c>
      <c r="D85" s="263">
        <v>69.449873020989031</v>
      </c>
      <c r="E85" s="263">
        <v>86.747100447213199</v>
      </c>
      <c r="F85" s="263">
        <v>122.0843279275461</v>
      </c>
      <c r="G85" s="263">
        <v>79.787686516198903</v>
      </c>
      <c r="H85" s="263">
        <v>104.9126830933042</v>
      </c>
      <c r="I85" s="263">
        <v>92.722422648153398</v>
      </c>
      <c r="J85" s="263">
        <v>74.634414444356693</v>
      </c>
      <c r="K85" s="263">
        <v>79.786020212212961</v>
      </c>
      <c r="L85" s="263">
        <v>66.122399113675328</v>
      </c>
      <c r="M85" s="263">
        <v>54.538478737195632</v>
      </c>
      <c r="N85" s="263">
        <v>28.77037311582351</v>
      </c>
      <c r="O85" s="263">
        <v>23.870237329536589</v>
      </c>
      <c r="P85" s="263">
        <v>30.595893765830251</v>
      </c>
      <c r="Q85" s="263">
        <v>32.147776282538771</v>
      </c>
      <c r="R85" s="263">
        <v>32.1550509006005</v>
      </c>
      <c r="S85" s="263">
        <v>44.158155964243967</v>
      </c>
      <c r="T85" s="263">
        <v>40.809594964124081</v>
      </c>
      <c r="U85" s="263">
        <v>42.016164443242872</v>
      </c>
      <c r="V85" s="263">
        <v>31.608293303546951</v>
      </c>
      <c r="W85" s="263">
        <v>21.27861487252984</v>
      </c>
      <c r="DA85" s="70" t="s">
        <v>1336</v>
      </c>
    </row>
    <row r="86" spans="1:105" ht="12" customHeight="1" x14ac:dyDescent="0.25">
      <c r="A86" s="60" t="s">
        <v>1014</v>
      </c>
      <c r="B86" s="264">
        <v>99.383552879840124</v>
      </c>
      <c r="C86" s="264">
        <v>93.341485586244858</v>
      </c>
      <c r="D86" s="264">
        <v>69.449873020989031</v>
      </c>
      <c r="E86" s="264">
        <v>86.747100447213199</v>
      </c>
      <c r="F86" s="264">
        <v>122.0843279275461</v>
      </c>
      <c r="G86" s="264">
        <v>79.787686516198903</v>
      </c>
      <c r="H86" s="264">
        <v>104.9126830933042</v>
      </c>
      <c r="I86" s="264">
        <v>92.722422648153398</v>
      </c>
      <c r="J86" s="264">
        <v>74.634414444356693</v>
      </c>
      <c r="K86" s="264">
        <v>79.786020212212961</v>
      </c>
      <c r="L86" s="264">
        <v>66.122399113675328</v>
      </c>
      <c r="M86" s="264">
        <v>54.538478737195632</v>
      </c>
      <c r="N86" s="264">
        <v>28.77037311582351</v>
      </c>
      <c r="O86" s="264">
        <v>23.870237329536589</v>
      </c>
      <c r="P86" s="264">
        <v>30.595893765830251</v>
      </c>
      <c r="Q86" s="264">
        <v>32.147776282538771</v>
      </c>
      <c r="R86" s="264">
        <v>32.1550509006005</v>
      </c>
      <c r="S86" s="264">
        <v>44.158155964243967</v>
      </c>
      <c r="T86" s="264">
        <v>40.809594964124081</v>
      </c>
      <c r="U86" s="264">
        <v>42.016164443242872</v>
      </c>
      <c r="V86" s="264">
        <v>31.608293303546951</v>
      </c>
      <c r="W86" s="264">
        <v>21.27861487252984</v>
      </c>
      <c r="DA86" s="72" t="s">
        <v>1337</v>
      </c>
    </row>
    <row r="87" spans="1:105" ht="12" customHeight="1" x14ac:dyDescent="0.25">
      <c r="A87" s="59" t="s">
        <v>30</v>
      </c>
      <c r="B87" s="232">
        <v>0.60289935580194565</v>
      </c>
      <c r="C87" s="232">
        <v>0</v>
      </c>
      <c r="D87" s="232">
        <v>0</v>
      </c>
      <c r="E87" s="232">
        <v>0</v>
      </c>
      <c r="F87" s="232">
        <v>0.72086782977583141</v>
      </c>
      <c r="G87" s="232">
        <v>9.9541281408636287E-2</v>
      </c>
      <c r="H87" s="232">
        <v>0</v>
      </c>
      <c r="I87" s="232">
        <v>1.5604653918216149</v>
      </c>
      <c r="J87" s="232">
        <v>0</v>
      </c>
      <c r="K87" s="232">
        <v>0</v>
      </c>
      <c r="L87" s="232">
        <v>0.51912711173290405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3.965211261001393</v>
      </c>
      <c r="C88" s="297">
        <v>3.3030974654579279</v>
      </c>
      <c r="D88" s="297">
        <v>2.682505534758294</v>
      </c>
      <c r="E88" s="297">
        <v>2.8640662825083161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</v>
      </c>
      <c r="U88" s="297">
        <v>0</v>
      </c>
      <c r="V88" s="297">
        <v>0</v>
      </c>
      <c r="W88" s="297">
        <v>0</v>
      </c>
      <c r="DA88" s="122" t="s">
        <v>1339</v>
      </c>
    </row>
    <row r="89" spans="1:105" ht="12" customHeight="1" x14ac:dyDescent="0.25">
      <c r="A89" s="59" t="s">
        <v>160</v>
      </c>
      <c r="B89" s="297">
        <v>1.111968034725082</v>
      </c>
      <c r="C89" s="297">
        <v>4.8488484356190336</v>
      </c>
      <c r="D89" s="297">
        <v>0.51689820447605017</v>
      </c>
      <c r="E89" s="297">
        <v>0.56489903768312377</v>
      </c>
      <c r="F89" s="297">
        <v>0.57750726921963758</v>
      </c>
      <c r="G89" s="297">
        <v>0.54252742487601768</v>
      </c>
      <c r="H89" s="297">
        <v>0.56235196743767579</v>
      </c>
      <c r="I89" s="297">
        <v>1.6780521096854909E-3</v>
      </c>
      <c r="J89" s="297">
        <v>0.49644271163642739</v>
      </c>
      <c r="K89" s="297">
        <v>1.7997001982343059E-3</v>
      </c>
      <c r="L89" s="297">
        <v>0.56333890098754602</v>
      </c>
      <c r="M89" s="297">
        <v>0.50427405945849546</v>
      </c>
      <c r="N89" s="297">
        <v>0.23795054841948041</v>
      </c>
      <c r="O89" s="297">
        <v>0.32659422448112851</v>
      </c>
      <c r="P89" s="297">
        <v>0.42223118055978998</v>
      </c>
      <c r="Q89" s="297">
        <v>0.4373429670219201</v>
      </c>
      <c r="R89" s="297">
        <v>1.356233540131176E-3</v>
      </c>
      <c r="S89" s="297">
        <v>0.1068248202683937</v>
      </c>
      <c r="T89" s="297">
        <v>0.22402878947335089</v>
      </c>
      <c r="U89" s="297">
        <v>0.2148170388460349</v>
      </c>
      <c r="V89" s="297">
        <v>0.13766451091465531</v>
      </c>
      <c r="W89" s="297">
        <v>0.14024497860444199</v>
      </c>
      <c r="DA89" s="122" t="s">
        <v>1340</v>
      </c>
    </row>
    <row r="90" spans="1:105" ht="12" customHeight="1" x14ac:dyDescent="0.25">
      <c r="A90" s="59" t="s">
        <v>70</v>
      </c>
      <c r="B90" s="297">
        <v>50.167786632747813</v>
      </c>
      <c r="C90" s="297">
        <v>48.872247533572441</v>
      </c>
      <c r="D90" s="297">
        <v>37.799735853049008</v>
      </c>
      <c r="E90" s="297">
        <v>45.40328014014603</v>
      </c>
      <c r="F90" s="297">
        <v>64.353436364198217</v>
      </c>
      <c r="G90" s="297">
        <v>32.407103814015997</v>
      </c>
      <c r="H90" s="297">
        <v>61.755740319830281</v>
      </c>
      <c r="I90" s="297">
        <v>31.42832845104676</v>
      </c>
      <c r="J90" s="297">
        <v>26.110340646572212</v>
      </c>
      <c r="K90" s="297">
        <v>14.88642018456312</v>
      </c>
      <c r="L90" s="297">
        <v>1.7523183405891649</v>
      </c>
      <c r="M90" s="297">
        <v>2.616785684155754</v>
      </c>
      <c r="N90" s="297">
        <v>0.41188577937211762</v>
      </c>
      <c r="O90" s="297">
        <v>0.67959918106128858</v>
      </c>
      <c r="P90" s="297">
        <v>0.87993524972056925</v>
      </c>
      <c r="Q90" s="297">
        <v>0</v>
      </c>
      <c r="R90" s="297">
        <v>0</v>
      </c>
      <c r="S90" s="297">
        <v>0</v>
      </c>
      <c r="T90" s="297">
        <v>5.7950429646205413E-2</v>
      </c>
      <c r="U90" s="297">
        <v>0</v>
      </c>
      <c r="V90" s="297">
        <v>3.87310795594678E-2</v>
      </c>
      <c r="W90" s="297">
        <v>3.6370811731558719E-2</v>
      </c>
      <c r="DA90" s="122" t="s">
        <v>1341</v>
      </c>
    </row>
    <row r="91" spans="1:105" ht="12" customHeight="1" x14ac:dyDescent="0.25">
      <c r="A91" s="59" t="s">
        <v>162</v>
      </c>
      <c r="B91" s="297">
        <v>43.535687595563893</v>
      </c>
      <c r="C91" s="297">
        <v>36.317292151595453</v>
      </c>
      <c r="D91" s="297">
        <v>28.450733428705679</v>
      </c>
      <c r="E91" s="297">
        <v>37.914854986875731</v>
      </c>
      <c r="F91" s="297">
        <v>56.432516464352453</v>
      </c>
      <c r="G91" s="297">
        <v>46.738513995898252</v>
      </c>
      <c r="H91" s="297">
        <v>42.59459080603623</v>
      </c>
      <c r="I91" s="297">
        <v>59.73195075317534</v>
      </c>
      <c r="J91" s="297">
        <v>48.027631086148062</v>
      </c>
      <c r="K91" s="297">
        <v>64.897800327451606</v>
      </c>
      <c r="L91" s="297">
        <v>63.287614760365713</v>
      </c>
      <c r="M91" s="297">
        <v>51.417418993581393</v>
      </c>
      <c r="N91" s="297">
        <v>28.120536788031909</v>
      </c>
      <c r="O91" s="297">
        <v>22.864043923994171</v>
      </c>
      <c r="P91" s="297">
        <v>29.293727335549899</v>
      </c>
      <c r="Q91" s="297">
        <v>31.710433315516848</v>
      </c>
      <c r="R91" s="297">
        <v>32.153694667060371</v>
      </c>
      <c r="S91" s="297">
        <v>44.051331143975581</v>
      </c>
      <c r="T91" s="297">
        <v>40.527615745004518</v>
      </c>
      <c r="U91" s="297">
        <v>41.801347404396843</v>
      </c>
      <c r="V91" s="297">
        <v>31.431897713072829</v>
      </c>
      <c r="W91" s="297">
        <v>21.101999082193839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15.511454409935812</v>
      </c>
      <c r="C93" s="263">
        <f t="shared" si="4"/>
        <v>14.181752239539247</v>
      </c>
      <c r="D93" s="263">
        <f t="shared" si="4"/>
        <v>10.235372933787023</v>
      </c>
      <c r="E93" s="263">
        <f t="shared" si="4"/>
        <v>13.195662731435462</v>
      </c>
      <c r="F93" s="263">
        <f t="shared" si="4"/>
        <v>19.887026958681009</v>
      </c>
      <c r="G93" s="263">
        <f t="shared" si="4"/>
        <v>13.309196540677863</v>
      </c>
      <c r="H93" s="263">
        <f t="shared" si="4"/>
        <v>16.33570559671281</v>
      </c>
      <c r="I93" s="263">
        <f t="shared" si="4"/>
        <v>15.676693582138855</v>
      </c>
      <c r="J93" s="263">
        <f t="shared" si="4"/>
        <v>12.758052036428133</v>
      </c>
      <c r="K93" s="263">
        <f t="shared" si="4"/>
        <v>14.559443691530163</v>
      </c>
      <c r="L93" s="263">
        <f t="shared" si="4"/>
        <v>12.459173277734518</v>
      </c>
      <c r="M93" s="263">
        <f t="shared" si="4"/>
        <v>10.299391912721006</v>
      </c>
      <c r="N93" s="263">
        <f t="shared" si="4"/>
        <v>5.5202071595780753</v>
      </c>
      <c r="O93" s="263">
        <f t="shared" si="4"/>
        <v>4.5346960977947806</v>
      </c>
      <c r="P93" s="263">
        <f t="shared" si="4"/>
        <v>5.812074274849846</v>
      </c>
      <c r="Q93" s="263">
        <f t="shared" si="4"/>
        <v>6.1166752518243985</v>
      </c>
      <c r="R93" s="263">
        <f t="shared" si="4"/>
        <v>6.1330454233161618</v>
      </c>
      <c r="S93" s="263">
        <f t="shared" si="4"/>
        <v>8.5014387983953625</v>
      </c>
      <c r="T93" s="263">
        <f t="shared" si="4"/>
        <v>7.7455553423470427</v>
      </c>
      <c r="U93" s="263">
        <f t="shared" si="4"/>
        <v>7.9728547317453611</v>
      </c>
      <c r="V93" s="263">
        <f t="shared" si="4"/>
        <v>5.9695935858887976</v>
      </c>
      <c r="W93" s="263">
        <f t="shared" si="4"/>
        <v>3.8667565312319887</v>
      </c>
      <c r="DA93" s="70"/>
    </row>
    <row r="94" spans="1:105" ht="12" customHeight="1" x14ac:dyDescent="0.25">
      <c r="A94" s="60" t="s">
        <v>1024</v>
      </c>
      <c r="B94" s="264">
        <v>11.479760345711179</v>
      </c>
      <c r="C94" s="264">
        <v>10.401962222199851</v>
      </c>
      <c r="D94" s="264">
        <v>7.4387341025622407</v>
      </c>
      <c r="E94" s="264">
        <v>9.7028731823209071</v>
      </c>
      <c r="F94" s="264">
        <v>14.95499442045679</v>
      </c>
      <c r="G94" s="264">
        <v>10.07350680446519</v>
      </c>
      <c r="H94" s="264">
        <v>12.08184571058813</v>
      </c>
      <c r="I94" s="264">
        <v>11.927914447898351</v>
      </c>
      <c r="J94" s="264">
        <v>9.7567514992775521</v>
      </c>
      <c r="K94" s="264">
        <v>11.351424785785539</v>
      </c>
      <c r="L94" s="264">
        <v>9.8022346612416769</v>
      </c>
      <c r="M94" s="264">
        <v>8.1163687794746302</v>
      </c>
      <c r="N94" s="264">
        <v>4.3850172395271434</v>
      </c>
      <c r="O94" s="264">
        <v>3.5922339466169051</v>
      </c>
      <c r="P94" s="264">
        <v>4.5932016480885167</v>
      </c>
      <c r="Q94" s="264">
        <v>4.8201014568317317</v>
      </c>
      <c r="R94" s="264">
        <v>4.8364208075846458</v>
      </c>
      <c r="S94" s="264">
        <v>6.7494425541011944</v>
      </c>
      <c r="T94" s="264">
        <v>6.1299163501521727</v>
      </c>
      <c r="U94" s="264">
        <v>6.3522326951242833</v>
      </c>
      <c r="V94" s="264">
        <v>4.7888826390296124</v>
      </c>
      <c r="W94" s="264">
        <v>3.115325009983311</v>
      </c>
      <c r="DA94" s="72" t="s">
        <v>1344</v>
      </c>
    </row>
    <row r="95" spans="1:105" ht="12" customHeight="1" x14ac:dyDescent="0.25">
      <c r="A95" s="60" t="s">
        <v>1026</v>
      </c>
      <c r="B95" s="264">
        <v>4.0316940642246326</v>
      </c>
      <c r="C95" s="264">
        <v>3.779790017339395</v>
      </c>
      <c r="D95" s="264">
        <v>2.7966388312247821</v>
      </c>
      <c r="E95" s="264">
        <v>3.492789549114554</v>
      </c>
      <c r="F95" s="264">
        <v>4.9320325382242194</v>
      </c>
      <c r="G95" s="264">
        <v>3.2356897362126729</v>
      </c>
      <c r="H95" s="264">
        <v>4.2538598861246806</v>
      </c>
      <c r="I95" s="264">
        <v>3.7487791342405039</v>
      </c>
      <c r="J95" s="264">
        <v>3.001300537150581</v>
      </c>
      <c r="K95" s="264">
        <v>3.2080189057446238</v>
      </c>
      <c r="L95" s="264">
        <v>2.6569386164928419</v>
      </c>
      <c r="M95" s="264">
        <v>2.1830231332463761</v>
      </c>
      <c r="N95" s="264">
        <v>1.1351899200509321</v>
      </c>
      <c r="O95" s="264">
        <v>0.94246215117787524</v>
      </c>
      <c r="P95" s="264">
        <v>1.218872626761329</v>
      </c>
      <c r="Q95" s="264">
        <v>1.296573794992667</v>
      </c>
      <c r="R95" s="264">
        <v>1.296624615731516</v>
      </c>
      <c r="S95" s="264">
        <v>1.7519962442941679</v>
      </c>
      <c r="T95" s="264">
        <v>1.6156389921948699</v>
      </c>
      <c r="U95" s="264">
        <v>1.620622036621078</v>
      </c>
      <c r="V95" s="264">
        <v>1.180710946859185</v>
      </c>
      <c r="W95" s="264">
        <v>0.75143152124867751</v>
      </c>
      <c r="DA95" s="72" t="s">
        <v>1345</v>
      </c>
    </row>
    <row r="96" spans="1:105" ht="12" customHeight="1" x14ac:dyDescent="0.25">
      <c r="A96" s="64" t="s">
        <v>30</v>
      </c>
      <c r="B96" s="231">
        <v>2.4457827112001201E-2</v>
      </c>
      <c r="C96" s="231">
        <v>0</v>
      </c>
      <c r="D96" s="231">
        <v>0</v>
      </c>
      <c r="E96" s="231">
        <v>0</v>
      </c>
      <c r="F96" s="231">
        <v>2.9122031079398512E-2</v>
      </c>
      <c r="G96" s="231">
        <v>3.9936179588036264E-3</v>
      </c>
      <c r="H96" s="231">
        <v>0</v>
      </c>
      <c r="I96" s="231">
        <v>6.3089810786795708E-2</v>
      </c>
      <c r="J96" s="231">
        <v>0</v>
      </c>
      <c r="K96" s="231">
        <v>0</v>
      </c>
      <c r="L96" s="231">
        <v>2.085963135820771E-2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0.16085678405665901</v>
      </c>
      <c r="C98" s="231">
        <v>0.13375633297266459</v>
      </c>
      <c r="D98" s="231">
        <v>0.1080203435535901</v>
      </c>
      <c r="E98" s="231">
        <v>0.1153189066602144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DA98" s="73" t="s">
        <v>1348</v>
      </c>
    </row>
    <row r="99" spans="1:105" ht="12" customHeight="1" x14ac:dyDescent="0.25">
      <c r="A99" s="64" t="s">
        <v>160</v>
      </c>
      <c r="B99" s="231">
        <v>4.5109223762899317E-2</v>
      </c>
      <c r="C99" s="231">
        <v>0.19635030230593839</v>
      </c>
      <c r="D99" s="231">
        <v>2.081469018656389E-2</v>
      </c>
      <c r="E99" s="231">
        <v>2.2745122833530619E-2</v>
      </c>
      <c r="F99" s="231">
        <v>2.3330469120841201E-2</v>
      </c>
      <c r="G99" s="231">
        <v>2.1766318822377229E-2</v>
      </c>
      <c r="H99" s="231">
        <v>2.2605583761826101E-2</v>
      </c>
      <c r="I99" s="231">
        <v>6.7843856483645299E-5</v>
      </c>
      <c r="J99" s="231">
        <v>1.9963629221071241E-2</v>
      </c>
      <c r="K99" s="231">
        <v>7.2361953199969809E-5</v>
      </c>
      <c r="L99" s="231">
        <v>2.2636155074066151E-2</v>
      </c>
      <c r="M99" s="231">
        <v>2.018468359923601E-2</v>
      </c>
      <c r="N99" s="231">
        <v>9.3887925244814322E-3</v>
      </c>
      <c r="O99" s="231">
        <v>1.289483179900707E-2</v>
      </c>
      <c r="P99" s="231">
        <v>1.6444245490539591E-2</v>
      </c>
      <c r="Q99" s="231">
        <v>1.6507827003809861E-2</v>
      </c>
      <c r="R99" s="231">
        <v>4.996377702800083E-5</v>
      </c>
      <c r="S99" s="231">
        <v>4.0263751548383726E-3</v>
      </c>
      <c r="T99" s="231">
        <v>8.3171564432344292E-3</v>
      </c>
      <c r="U99" s="231">
        <v>8.0145443431896522E-3</v>
      </c>
      <c r="V99" s="231">
        <v>4.9916956266602289E-3</v>
      </c>
      <c r="W99" s="231">
        <v>4.7059795388923976E-3</v>
      </c>
      <c r="DA99" s="73" t="s">
        <v>1349</v>
      </c>
    </row>
    <row r="100" spans="1:105" ht="12" customHeight="1" x14ac:dyDescent="0.25">
      <c r="A100" s="64" t="s">
        <v>70</v>
      </c>
      <c r="B100" s="231">
        <v>2.035157344667295</v>
      </c>
      <c r="C100" s="231">
        <v>1.979043210980981</v>
      </c>
      <c r="D100" s="231">
        <v>1.5221368232700481</v>
      </c>
      <c r="E100" s="231">
        <v>1.8281199204522469</v>
      </c>
      <c r="F100" s="231">
        <v>2.5997869463075709</v>
      </c>
      <c r="G100" s="231">
        <v>1.300180085618619</v>
      </c>
      <c r="H100" s="231">
        <v>2.482474751416643</v>
      </c>
      <c r="I100" s="231">
        <v>1.27065124655355</v>
      </c>
      <c r="J100" s="231">
        <v>1.0499845143980651</v>
      </c>
      <c r="K100" s="231">
        <v>0.59854993724360261</v>
      </c>
      <c r="L100" s="231">
        <v>7.0411877516662974E-2</v>
      </c>
      <c r="M100" s="231">
        <v>0.1047426297089579</v>
      </c>
      <c r="N100" s="231">
        <v>1.6251738657445159E-2</v>
      </c>
      <c r="O100" s="231">
        <v>2.683243141990908E-2</v>
      </c>
      <c r="P100" s="231">
        <v>3.4270020615247553E-2</v>
      </c>
      <c r="Q100" s="231">
        <v>0</v>
      </c>
      <c r="R100" s="231">
        <v>0</v>
      </c>
      <c r="S100" s="231">
        <v>0</v>
      </c>
      <c r="T100" s="231">
        <v>2.1514323692646401E-3</v>
      </c>
      <c r="U100" s="231">
        <v>0</v>
      </c>
      <c r="V100" s="231">
        <v>1.4043834476169499E-3</v>
      </c>
      <c r="W100" s="231">
        <v>1.2204379616640451E-3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3.4590320439628661E-2</v>
      </c>
      <c r="H101" s="231">
        <v>3.6550118098581982E-2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2.728277917891489E-2</v>
      </c>
      <c r="Q101" s="231">
        <v>8.3132698539106278E-2</v>
      </c>
      <c r="R101" s="231">
        <v>0.1120293775351279</v>
      </c>
      <c r="S101" s="231">
        <v>8.7614299993205705E-2</v>
      </c>
      <c r="T101" s="231">
        <v>0.10056681553595349</v>
      </c>
      <c r="U101" s="231">
        <v>5.3053584555833769E-2</v>
      </c>
      <c r="V101" s="231">
        <v>3.4598717925151637E-2</v>
      </c>
      <c r="W101" s="231">
        <v>3.741860468978659E-2</v>
      </c>
      <c r="DA101" s="73" t="s">
        <v>1351</v>
      </c>
    </row>
    <row r="102" spans="1:105" ht="12" customHeight="1" x14ac:dyDescent="0.25">
      <c r="A102" s="64" t="s">
        <v>162</v>
      </c>
      <c r="B102" s="231">
        <v>1.7661128846257781</v>
      </c>
      <c r="C102" s="231">
        <v>1.4706401710798109</v>
      </c>
      <c r="D102" s="231">
        <v>1.14566697421458</v>
      </c>
      <c r="E102" s="231">
        <v>1.5266055991685621</v>
      </c>
      <c r="F102" s="231">
        <v>2.279793091716408</v>
      </c>
      <c r="G102" s="231">
        <v>1.875159393373244</v>
      </c>
      <c r="H102" s="231">
        <v>1.7122294328476291</v>
      </c>
      <c r="I102" s="231">
        <v>2.414970233043674</v>
      </c>
      <c r="J102" s="231">
        <v>1.9313523935314441</v>
      </c>
      <c r="K102" s="231">
        <v>2.6093966065478211</v>
      </c>
      <c r="L102" s="231">
        <v>2.543030952543905</v>
      </c>
      <c r="M102" s="231">
        <v>2.058095819938182</v>
      </c>
      <c r="N102" s="231">
        <v>1.109549388869006</v>
      </c>
      <c r="O102" s="231">
        <v>0.90273488795895906</v>
      </c>
      <c r="P102" s="231">
        <v>1.140875581476626</v>
      </c>
      <c r="Q102" s="231">
        <v>1.1969332694497501</v>
      </c>
      <c r="R102" s="231">
        <v>1.1845452744193601</v>
      </c>
      <c r="S102" s="231">
        <v>1.660355569146124</v>
      </c>
      <c r="T102" s="231">
        <v>1.504603587846417</v>
      </c>
      <c r="U102" s="231">
        <v>1.559553907722055</v>
      </c>
      <c r="V102" s="231">
        <v>1.1397161498597559</v>
      </c>
      <c r="W102" s="231">
        <v>0.70808649905833443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83.102650152692391</v>
      </c>
      <c r="C110" s="225">
        <v>85.826982905841248</v>
      </c>
      <c r="D110" s="225">
        <v>65.055902735946049</v>
      </c>
      <c r="E110" s="225">
        <v>59.000779925549047</v>
      </c>
      <c r="F110" s="225">
        <v>61.679387138434492</v>
      </c>
      <c r="G110" s="225">
        <v>51.71853770482516</v>
      </c>
      <c r="H110" s="225">
        <v>39.891581355208068</v>
      </c>
      <c r="I110" s="225">
        <v>40.658087675116469</v>
      </c>
      <c r="J110" s="225">
        <v>54.481587854042843</v>
      </c>
      <c r="K110" s="225">
        <v>41.882469544095557</v>
      </c>
      <c r="L110" s="225">
        <v>48.011404357234682</v>
      </c>
      <c r="M110" s="225">
        <v>46.347131541048277</v>
      </c>
      <c r="N110" s="225">
        <v>51.480624223512649</v>
      </c>
      <c r="O110" s="225">
        <v>51.339616245990094</v>
      </c>
      <c r="P110" s="225">
        <v>55.061534227210309</v>
      </c>
      <c r="Q110" s="225">
        <v>67.31877142847604</v>
      </c>
      <c r="R110" s="225">
        <v>72.023795400577754</v>
      </c>
      <c r="S110" s="225">
        <v>78.618776048509261</v>
      </c>
      <c r="T110" s="225">
        <v>83.882913033554388</v>
      </c>
      <c r="U110" s="225">
        <v>41.719436973669772</v>
      </c>
      <c r="V110" s="225">
        <v>35.367601440544703</v>
      </c>
      <c r="W110" s="225">
        <v>32.011687433013087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4.8653167697748421</v>
      </c>
      <c r="C115" s="262">
        <v>5.0662087201718311</v>
      </c>
      <c r="D115" s="262">
        <v>3.5853828933819201</v>
      </c>
      <c r="E115" s="262">
        <v>3.3653899627782708</v>
      </c>
      <c r="F115" s="262">
        <v>3.774655337314591</v>
      </c>
      <c r="G115" s="262">
        <v>3.2388968577915511</v>
      </c>
      <c r="H115" s="262">
        <v>2.319632774372161</v>
      </c>
      <c r="I115" s="262">
        <v>2.5787572893488071</v>
      </c>
      <c r="J115" s="262">
        <v>3.5224629637390001</v>
      </c>
      <c r="K115" s="262">
        <v>2.886436614777939</v>
      </c>
      <c r="L115" s="262">
        <v>3.4281863516201279</v>
      </c>
      <c r="M115" s="262">
        <v>3.3266322757428561</v>
      </c>
      <c r="N115" s="262">
        <v>3.7894810082380461</v>
      </c>
      <c r="O115" s="262">
        <v>3.7478195546164961</v>
      </c>
      <c r="P115" s="262">
        <v>3.994370977557975</v>
      </c>
      <c r="Q115" s="262">
        <v>4.8483281900525039</v>
      </c>
      <c r="R115" s="262">
        <v>5.1771485313765764</v>
      </c>
      <c r="S115" s="262">
        <v>5.7731337972550811</v>
      </c>
      <c r="T115" s="262">
        <v>6.0900103238782073</v>
      </c>
      <c r="U115" s="262">
        <v>3.0830902089870369</v>
      </c>
      <c r="V115" s="262">
        <v>2.658474836297108</v>
      </c>
      <c r="W115" s="262">
        <v>2.4095196314857481</v>
      </c>
      <c r="DA115" s="68" t="s">
        <v>1364</v>
      </c>
    </row>
    <row r="116" spans="1:105" ht="12" customHeight="1" x14ac:dyDescent="0.25">
      <c r="A116" s="37" t="s">
        <v>160</v>
      </c>
      <c r="B116" s="228">
        <v>0.12117269429777899</v>
      </c>
      <c r="C116" s="228">
        <v>0.59673503216267654</v>
      </c>
      <c r="D116" s="228">
        <v>6.3977545814459136E-2</v>
      </c>
      <c r="E116" s="228">
        <v>4.9405345735540583E-2</v>
      </c>
      <c r="F116" s="228">
        <v>3.8236975769125763E-2</v>
      </c>
      <c r="G116" s="228">
        <v>3.716479838205515E-2</v>
      </c>
      <c r="H116" s="228">
        <v>3.0225728945815631E-2</v>
      </c>
      <c r="I116" s="228">
        <v>7.2443097737530035E-5</v>
      </c>
      <c r="J116" s="228">
        <v>3.6037804093796387E-2</v>
      </c>
      <c r="K116" s="228">
        <v>8.0042412366077053E-5</v>
      </c>
      <c r="L116" s="228">
        <v>3.0245918360826209E-2</v>
      </c>
      <c r="M116" s="228">
        <v>3.2308930302038519E-2</v>
      </c>
      <c r="N116" s="228">
        <v>3.1796797672505282E-2</v>
      </c>
      <c r="O116" s="228">
        <v>5.278061832962784E-2</v>
      </c>
      <c r="P116" s="228">
        <v>5.6755630902289439E-2</v>
      </c>
      <c r="Q116" s="228">
        <v>6.5957353227111853E-2</v>
      </c>
      <c r="R116" s="228">
        <v>2.183614170662889E-4</v>
      </c>
      <c r="S116" s="228">
        <v>1.396602658807883E-2</v>
      </c>
      <c r="T116" s="228">
        <v>3.3479327186031679E-2</v>
      </c>
      <c r="U116" s="228">
        <v>1.5762988315710259E-2</v>
      </c>
      <c r="V116" s="228">
        <v>1.159273719163832E-2</v>
      </c>
      <c r="W116" s="228">
        <v>1.5908066407556501E-2</v>
      </c>
      <c r="DA116" s="69" t="s">
        <v>1365</v>
      </c>
    </row>
    <row r="117" spans="1:105" ht="12" customHeight="1" x14ac:dyDescent="0.25">
      <c r="A117" s="37" t="s">
        <v>162</v>
      </c>
      <c r="B117" s="228">
        <v>4.7441440754770632</v>
      </c>
      <c r="C117" s="228">
        <v>4.4694736880091543</v>
      </c>
      <c r="D117" s="228">
        <v>3.5214053475674612</v>
      </c>
      <c r="E117" s="228">
        <v>3.315984617042731</v>
      </c>
      <c r="F117" s="228">
        <v>3.736418361545466</v>
      </c>
      <c r="G117" s="228">
        <v>3.2017320594094949</v>
      </c>
      <c r="H117" s="228">
        <v>2.2894070454263451</v>
      </c>
      <c r="I117" s="228">
        <v>2.5786848462510701</v>
      </c>
      <c r="J117" s="228">
        <v>3.4864251596452029</v>
      </c>
      <c r="K117" s="228">
        <v>2.8863565723655729</v>
      </c>
      <c r="L117" s="228">
        <v>3.397940433259302</v>
      </c>
      <c r="M117" s="228">
        <v>3.2943233454408172</v>
      </c>
      <c r="N117" s="228">
        <v>3.7576842105655399</v>
      </c>
      <c r="O117" s="228">
        <v>3.6950389362868679</v>
      </c>
      <c r="P117" s="228">
        <v>3.937615346655686</v>
      </c>
      <c r="Q117" s="228">
        <v>4.7823708368253923</v>
      </c>
      <c r="R117" s="228">
        <v>5.1769301699595101</v>
      </c>
      <c r="S117" s="228">
        <v>5.7591677706670019</v>
      </c>
      <c r="T117" s="228">
        <v>6.0565309966921754</v>
      </c>
      <c r="U117" s="228">
        <v>3.0673272206713271</v>
      </c>
      <c r="V117" s="228">
        <v>2.6468820991054689</v>
      </c>
      <c r="W117" s="228">
        <v>2.3936115650781922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39.674577748768897</v>
      </c>
      <c r="C121" s="263">
        <f t="shared" si="5"/>
        <v>41.10776232407482</v>
      </c>
      <c r="D121" s="263">
        <f t="shared" si="5"/>
        <v>31.364838306806671</v>
      </c>
      <c r="E121" s="263">
        <f t="shared" si="5"/>
        <v>28.235712156781862</v>
      </c>
      <c r="F121" s="263">
        <f t="shared" si="5"/>
        <v>29.084773402529279</v>
      </c>
      <c r="G121" s="263">
        <f t="shared" si="5"/>
        <v>24.291481577525769</v>
      </c>
      <c r="H121" s="263">
        <f t="shared" si="5"/>
        <v>19.056139894960189</v>
      </c>
      <c r="I121" s="263">
        <f t="shared" si="5"/>
        <v>19.00467581192876</v>
      </c>
      <c r="J121" s="263">
        <f t="shared" si="5"/>
        <v>25.31393966317707</v>
      </c>
      <c r="K121" s="263">
        <f t="shared" si="5"/>
        <v>19.128177245314511</v>
      </c>
      <c r="L121" s="263">
        <f t="shared" si="5"/>
        <v>21.722118921778719</v>
      </c>
      <c r="M121" s="263">
        <f t="shared" si="5"/>
        <v>20.910673483126281</v>
      </c>
      <c r="N121" s="263">
        <f t="shared" si="5"/>
        <v>22.93855962742364</v>
      </c>
      <c r="O121" s="263">
        <f t="shared" si="5"/>
        <v>22.945440043833742</v>
      </c>
      <c r="P121" s="263">
        <f t="shared" si="5"/>
        <v>24.73291605219422</v>
      </c>
      <c r="Q121" s="263">
        <f t="shared" si="5"/>
        <v>30.433778359560119</v>
      </c>
      <c r="R121" s="263">
        <f t="shared" si="5"/>
        <v>32.546438118218788</v>
      </c>
      <c r="S121" s="263">
        <f t="shared" si="5"/>
        <v>35.111012386923399</v>
      </c>
      <c r="T121" s="263">
        <f t="shared" si="5"/>
        <v>37.564808361468948</v>
      </c>
      <c r="U121" s="263">
        <f t="shared" si="5"/>
        <v>18.41186268365048</v>
      </c>
      <c r="V121" s="263">
        <f t="shared" si="5"/>
        <v>15.34679090512471</v>
      </c>
      <c r="W121" s="263">
        <f t="shared" si="5"/>
        <v>13.595187433986849</v>
      </c>
      <c r="DA121" s="70"/>
    </row>
    <row r="122" spans="1:105" ht="12" customHeight="1" x14ac:dyDescent="0.25">
      <c r="A122" s="60" t="s">
        <v>1054</v>
      </c>
      <c r="B122" s="264">
        <v>39.674577748768897</v>
      </c>
      <c r="C122" s="264">
        <v>41.10776232407482</v>
      </c>
      <c r="D122" s="264">
        <v>31.364838306806671</v>
      </c>
      <c r="E122" s="264">
        <v>28.235712156781862</v>
      </c>
      <c r="F122" s="264">
        <v>29.084773402529279</v>
      </c>
      <c r="G122" s="264">
        <v>24.291481577525769</v>
      </c>
      <c r="H122" s="264">
        <v>19.056139894960189</v>
      </c>
      <c r="I122" s="264">
        <v>19.00467581192876</v>
      </c>
      <c r="J122" s="264">
        <v>25.31393966317707</v>
      </c>
      <c r="K122" s="264">
        <v>19.128177245314511</v>
      </c>
      <c r="L122" s="264">
        <v>21.722118921778719</v>
      </c>
      <c r="M122" s="264">
        <v>20.910673483126281</v>
      </c>
      <c r="N122" s="264">
        <v>22.93855962742364</v>
      </c>
      <c r="O122" s="264">
        <v>22.945440043833742</v>
      </c>
      <c r="P122" s="264">
        <v>24.73291605219422</v>
      </c>
      <c r="Q122" s="264">
        <v>30.433778359560119</v>
      </c>
      <c r="R122" s="264">
        <v>32.546438118218788</v>
      </c>
      <c r="S122" s="264">
        <v>35.111012386923399</v>
      </c>
      <c r="T122" s="264">
        <v>37.564808361468948</v>
      </c>
      <c r="U122" s="264">
        <v>18.41186268365048</v>
      </c>
      <c r="V122" s="264">
        <v>15.34679090512471</v>
      </c>
      <c r="W122" s="264">
        <v>13.595187433986849</v>
      </c>
      <c r="DA122" s="72" t="s">
        <v>1370</v>
      </c>
    </row>
    <row r="123" spans="1:105" ht="12" customHeight="1" x14ac:dyDescent="0.25">
      <c r="A123" s="64" t="s">
        <v>30</v>
      </c>
      <c r="B123" s="231">
        <v>0.24068144751644399</v>
      </c>
      <c r="C123" s="231">
        <v>0</v>
      </c>
      <c r="D123" s="231">
        <v>0</v>
      </c>
      <c r="E123" s="231">
        <v>0</v>
      </c>
      <c r="F123" s="231">
        <v>0.17173602736827981</v>
      </c>
      <c r="G123" s="231">
        <v>2.9981520165003259E-2</v>
      </c>
      <c r="H123" s="231">
        <v>0</v>
      </c>
      <c r="I123" s="231">
        <v>0.31983783469331922</v>
      </c>
      <c r="J123" s="231">
        <v>0</v>
      </c>
      <c r="K123" s="231">
        <v>0</v>
      </c>
      <c r="L123" s="231">
        <v>0.17054040699877529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1.5829388053282769</v>
      </c>
      <c r="C125" s="231">
        <v>1.454690212936872</v>
      </c>
      <c r="D125" s="231">
        <v>1.2114687715754391</v>
      </c>
      <c r="E125" s="231">
        <v>0.93223808904205352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1373</v>
      </c>
    </row>
    <row r="126" spans="1:105" ht="12" customHeight="1" x14ac:dyDescent="0.25">
      <c r="A126" s="64" t="s">
        <v>160</v>
      </c>
      <c r="B126" s="231">
        <v>0.44390506245219091</v>
      </c>
      <c r="C126" s="231">
        <v>2.1354417897358009</v>
      </c>
      <c r="D126" s="231">
        <v>0.23344072349232811</v>
      </c>
      <c r="E126" s="231">
        <v>0.18387158237490309</v>
      </c>
      <c r="F126" s="231">
        <v>0.13758250832600741</v>
      </c>
      <c r="G126" s="231">
        <v>0.1634075501018854</v>
      </c>
      <c r="H126" s="231">
        <v>0.1012668912715506</v>
      </c>
      <c r="I126" s="231">
        <v>3.4393877369996609E-4</v>
      </c>
      <c r="J126" s="231">
        <v>0.16837970716522119</v>
      </c>
      <c r="K126" s="231">
        <v>4.3146636827718298E-4</v>
      </c>
      <c r="L126" s="231">
        <v>0.18506458877086909</v>
      </c>
      <c r="M126" s="231">
        <v>0.19334441384327869</v>
      </c>
      <c r="N126" s="231">
        <v>0.18971748546063899</v>
      </c>
      <c r="O126" s="231">
        <v>0.3139410845832421</v>
      </c>
      <c r="P126" s="231">
        <v>0.33368059494442082</v>
      </c>
      <c r="Q126" s="231">
        <v>0.3874793322001025</v>
      </c>
      <c r="R126" s="231">
        <v>1.2541355126725641E-3</v>
      </c>
      <c r="S126" s="231">
        <v>8.0690873851093733E-2</v>
      </c>
      <c r="T126" s="231">
        <v>0.1933800740213715</v>
      </c>
      <c r="U126" s="231">
        <v>9.1053118237548455E-2</v>
      </c>
      <c r="V126" s="231">
        <v>6.4881679337488438E-2</v>
      </c>
      <c r="W126" s="231">
        <v>8.5142387672843114E-2</v>
      </c>
      <c r="DA126" s="73" t="s">
        <v>1374</v>
      </c>
    </row>
    <row r="127" spans="1:105" ht="12" customHeight="1" x14ac:dyDescent="0.25">
      <c r="A127" s="64" t="s">
        <v>70</v>
      </c>
      <c r="B127" s="231">
        <v>20.027315320987579</v>
      </c>
      <c r="C127" s="231">
        <v>21.52342790813162</v>
      </c>
      <c r="D127" s="231">
        <v>17.071055014205431</v>
      </c>
      <c r="E127" s="231">
        <v>14.77852219154005</v>
      </c>
      <c r="F127" s="231">
        <v>15.33124804878805</v>
      </c>
      <c r="G127" s="231">
        <v>9.7609175081904933</v>
      </c>
      <c r="H127" s="231">
        <v>11.12081436979317</v>
      </c>
      <c r="I127" s="231">
        <v>6.4416478394814218</v>
      </c>
      <c r="J127" s="231">
        <v>8.8559090686656425</v>
      </c>
      <c r="K127" s="231">
        <v>3.5689220126681258</v>
      </c>
      <c r="L127" s="231">
        <v>0.57566071245620398</v>
      </c>
      <c r="M127" s="231">
        <v>1.0033054145197779</v>
      </c>
      <c r="N127" s="231">
        <v>0.32839568926615009</v>
      </c>
      <c r="O127" s="231">
        <v>0.65326967836993166</v>
      </c>
      <c r="P127" s="231">
        <v>0.69539468224504963</v>
      </c>
      <c r="Q127" s="231">
        <v>0</v>
      </c>
      <c r="R127" s="231">
        <v>0</v>
      </c>
      <c r="S127" s="231">
        <v>0</v>
      </c>
      <c r="T127" s="231">
        <v>5.0022402928202807E-2</v>
      </c>
      <c r="U127" s="231">
        <v>0</v>
      </c>
      <c r="V127" s="231">
        <v>1.8254069023860699E-2</v>
      </c>
      <c r="W127" s="231">
        <v>2.2080631928780368E-2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0.25968192262570061</v>
      </c>
      <c r="H128" s="231">
        <v>0.16373462744641981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0.55361214312903417</v>
      </c>
      <c r="Q128" s="231">
        <v>1.9513290578154849</v>
      </c>
      <c r="R128" s="231">
        <v>2.8120376237902609</v>
      </c>
      <c r="S128" s="231">
        <v>1.7558409627598239</v>
      </c>
      <c r="T128" s="231">
        <v>2.338253267828807</v>
      </c>
      <c r="U128" s="231">
        <v>0.60274097947851313</v>
      </c>
      <c r="V128" s="231">
        <v>0.44971149881785483</v>
      </c>
      <c r="W128" s="231">
        <v>0.67699175492473862</v>
      </c>
      <c r="DA128" s="73" t="s">
        <v>1376</v>
      </c>
    </row>
    <row r="129" spans="1:105" ht="12" customHeight="1" x14ac:dyDescent="0.25">
      <c r="A129" s="64" t="s">
        <v>162</v>
      </c>
      <c r="B129" s="231">
        <v>17.37973711248441</v>
      </c>
      <c r="C129" s="231">
        <v>15.99420241327052</v>
      </c>
      <c r="D129" s="231">
        <v>12.84887379753347</v>
      </c>
      <c r="E129" s="231">
        <v>12.341080293824859</v>
      </c>
      <c r="F129" s="231">
        <v>13.444206818046929</v>
      </c>
      <c r="G129" s="231">
        <v>14.077493076442691</v>
      </c>
      <c r="H129" s="231">
        <v>7.6703240064490492</v>
      </c>
      <c r="I129" s="231">
        <v>12.24284619898031</v>
      </c>
      <c r="J129" s="231">
        <v>16.289650887346209</v>
      </c>
      <c r="K129" s="231">
        <v>15.558823766278101</v>
      </c>
      <c r="L129" s="231">
        <v>20.790853213552872</v>
      </c>
      <c r="M129" s="231">
        <v>19.714023654763221</v>
      </c>
      <c r="N129" s="231">
        <v>22.420446452696851</v>
      </c>
      <c r="O129" s="231">
        <v>21.978229280880569</v>
      </c>
      <c r="P129" s="231">
        <v>23.150228631875709</v>
      </c>
      <c r="Q129" s="231">
        <v>28.094969969544529</v>
      </c>
      <c r="R129" s="231">
        <v>29.73314635891586</v>
      </c>
      <c r="S129" s="231">
        <v>33.274480550312482</v>
      </c>
      <c r="T129" s="231">
        <v>34.983152616690568</v>
      </c>
      <c r="U129" s="231">
        <v>17.718068585934422</v>
      </c>
      <c r="V129" s="231">
        <v>14.81394365794551</v>
      </c>
      <c r="W129" s="231">
        <v>12.810972659460489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24.085181489480089</v>
      </c>
      <c r="C134" s="263">
        <v>25.000087726858041</v>
      </c>
      <c r="D134" s="263">
        <v>19.18177472758903</v>
      </c>
      <c r="E134" s="263">
        <v>17.269984789849719</v>
      </c>
      <c r="F134" s="263">
        <v>17.73006505155249</v>
      </c>
      <c r="G134" s="263">
        <v>14.751414489229081</v>
      </c>
      <c r="H134" s="263">
        <v>11.574184639563869</v>
      </c>
      <c r="I134" s="263">
        <v>11.576200570880619</v>
      </c>
      <c r="J134" s="263">
        <v>15.502439505363339</v>
      </c>
      <c r="K134" s="263">
        <v>11.71585887838493</v>
      </c>
      <c r="L134" s="263">
        <v>13.31312253995358</v>
      </c>
      <c r="M134" s="263">
        <v>12.86540207049795</v>
      </c>
      <c r="N134" s="263">
        <v>14.317057618648869</v>
      </c>
      <c r="O134" s="263">
        <v>14.311984939690049</v>
      </c>
      <c r="P134" s="263">
        <v>15.289412740939749</v>
      </c>
      <c r="Q134" s="263">
        <v>18.58318848208533</v>
      </c>
      <c r="R134" s="263">
        <v>19.876918925852809</v>
      </c>
      <c r="S134" s="263">
        <v>21.793740280801831</v>
      </c>
      <c r="T134" s="263">
        <v>23.367367932956771</v>
      </c>
      <c r="U134" s="263">
        <v>11.75555268516958</v>
      </c>
      <c r="V134" s="263">
        <v>10.11779075827684</v>
      </c>
      <c r="W134" s="263">
        <v>9.4809052313297251</v>
      </c>
      <c r="DA134" s="70" t="s">
        <v>1382</v>
      </c>
    </row>
    <row r="135" spans="1:105" ht="12" customHeight="1" x14ac:dyDescent="0.25">
      <c r="A135" s="60" t="s">
        <v>1014</v>
      </c>
      <c r="B135" s="264">
        <v>24.085181489480089</v>
      </c>
      <c r="C135" s="264">
        <v>25.000087726858041</v>
      </c>
      <c r="D135" s="264">
        <v>19.18177472758903</v>
      </c>
      <c r="E135" s="264">
        <v>17.269984789849719</v>
      </c>
      <c r="F135" s="264">
        <v>17.73006505155249</v>
      </c>
      <c r="G135" s="264">
        <v>14.751414489229081</v>
      </c>
      <c r="H135" s="264">
        <v>11.574184639563869</v>
      </c>
      <c r="I135" s="264">
        <v>11.576200570880619</v>
      </c>
      <c r="J135" s="264">
        <v>15.502439505363339</v>
      </c>
      <c r="K135" s="264">
        <v>11.71585887838493</v>
      </c>
      <c r="L135" s="264">
        <v>13.31312253995358</v>
      </c>
      <c r="M135" s="264">
        <v>12.86540207049795</v>
      </c>
      <c r="N135" s="264">
        <v>14.317057618648869</v>
      </c>
      <c r="O135" s="264">
        <v>14.311984939690049</v>
      </c>
      <c r="P135" s="264">
        <v>15.289412740939749</v>
      </c>
      <c r="Q135" s="264">
        <v>18.58318848208533</v>
      </c>
      <c r="R135" s="264">
        <v>19.876918925852809</v>
      </c>
      <c r="S135" s="264">
        <v>21.793740280801831</v>
      </c>
      <c r="T135" s="264">
        <v>23.367367932956771</v>
      </c>
      <c r="U135" s="264">
        <v>11.75555268516958</v>
      </c>
      <c r="V135" s="264">
        <v>10.11779075827684</v>
      </c>
      <c r="W135" s="264">
        <v>9.4809052313297251</v>
      </c>
      <c r="DA135" s="72" t="s">
        <v>1383</v>
      </c>
    </row>
    <row r="136" spans="1:105" ht="12" customHeight="1" x14ac:dyDescent="0.25">
      <c r="A136" s="59" t="s">
        <v>30</v>
      </c>
      <c r="B136" s="232">
        <v>0.1461100955199002</v>
      </c>
      <c r="C136" s="232">
        <v>0</v>
      </c>
      <c r="D136" s="232">
        <v>0</v>
      </c>
      <c r="E136" s="232">
        <v>0</v>
      </c>
      <c r="F136" s="232">
        <v>0.1046902066175289</v>
      </c>
      <c r="G136" s="232">
        <v>1.8403525217511721E-2</v>
      </c>
      <c r="H136" s="232">
        <v>0</v>
      </c>
      <c r="I136" s="232">
        <v>0.19482084099756411</v>
      </c>
      <c r="J136" s="232">
        <v>0</v>
      </c>
      <c r="K136" s="232">
        <v>0</v>
      </c>
      <c r="L136" s="232">
        <v>0.10452135652898541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0.9609520901392673</v>
      </c>
      <c r="C137" s="297">
        <v>0.88468408112608432</v>
      </c>
      <c r="D137" s="297">
        <v>0.74089720592712427</v>
      </c>
      <c r="E137" s="297">
        <v>0.57019059866028121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1385</v>
      </c>
    </row>
    <row r="138" spans="1:105" ht="12" customHeight="1" x14ac:dyDescent="0.25">
      <c r="A138" s="59" t="s">
        <v>160</v>
      </c>
      <c r="B138" s="297">
        <v>0.26948072543990131</v>
      </c>
      <c r="C138" s="297">
        <v>1.2986898108955951</v>
      </c>
      <c r="D138" s="297">
        <v>0.14276519861106651</v>
      </c>
      <c r="E138" s="297">
        <v>0.1124625231079029</v>
      </c>
      <c r="F138" s="297">
        <v>8.387023645725715E-2</v>
      </c>
      <c r="G138" s="297">
        <v>0.10030428585613151</v>
      </c>
      <c r="H138" s="297">
        <v>6.2039834571355798E-2</v>
      </c>
      <c r="I138" s="297">
        <v>2.095012968310904E-4</v>
      </c>
      <c r="J138" s="297">
        <v>0.10311694896139401</v>
      </c>
      <c r="K138" s="297">
        <v>2.6426977420145829E-4</v>
      </c>
      <c r="L138" s="297">
        <v>0.1134229840553212</v>
      </c>
      <c r="M138" s="297">
        <v>0.1189561696415835</v>
      </c>
      <c r="N138" s="297">
        <v>0.11841180155696721</v>
      </c>
      <c r="O138" s="297">
        <v>0.1958175596511508</v>
      </c>
      <c r="P138" s="297">
        <v>0.21099781693197739</v>
      </c>
      <c r="Q138" s="297">
        <v>0.2528083658432424</v>
      </c>
      <c r="R138" s="297">
        <v>8.3836732851218373E-4</v>
      </c>
      <c r="S138" s="297">
        <v>5.2722137907159003E-2</v>
      </c>
      <c r="T138" s="297">
        <v>0.12827775320487211</v>
      </c>
      <c r="U138" s="297">
        <v>6.0102892572165882E-2</v>
      </c>
      <c r="V138" s="297">
        <v>4.4066305728651889E-2</v>
      </c>
      <c r="W138" s="297">
        <v>6.2487589501660799E-2</v>
      </c>
      <c r="DA138" s="122" t="s">
        <v>1386</v>
      </c>
    </row>
    <row r="139" spans="1:105" ht="12" customHeight="1" x14ac:dyDescent="0.25">
      <c r="A139" s="59" t="s">
        <v>70</v>
      </c>
      <c r="B139" s="297">
        <v>12.15794979111023</v>
      </c>
      <c r="C139" s="297">
        <v>13.08968320007201</v>
      </c>
      <c r="D139" s="297">
        <v>10.44013453669567</v>
      </c>
      <c r="E139" s="297">
        <v>9.0390797316245965</v>
      </c>
      <c r="F139" s="297">
        <v>9.3459220556575158</v>
      </c>
      <c r="G139" s="297">
        <v>5.9915338021358764</v>
      </c>
      <c r="H139" s="297">
        <v>6.813021266256162</v>
      </c>
      <c r="I139" s="297">
        <v>3.9237610856803551</v>
      </c>
      <c r="J139" s="297">
        <v>5.4234226844466296</v>
      </c>
      <c r="K139" s="297">
        <v>2.1859368047534939</v>
      </c>
      <c r="L139" s="297">
        <v>0.35281280035174711</v>
      </c>
      <c r="M139" s="297">
        <v>0.61728894421887115</v>
      </c>
      <c r="N139" s="297">
        <v>0.2049675342002916</v>
      </c>
      <c r="O139" s="297">
        <v>0.40747032005163869</v>
      </c>
      <c r="P139" s="297">
        <v>0.43972218367763022</v>
      </c>
      <c r="Q139" s="297">
        <v>0</v>
      </c>
      <c r="R139" s="297">
        <v>0</v>
      </c>
      <c r="S139" s="297">
        <v>0</v>
      </c>
      <c r="T139" s="297">
        <v>3.3182123287580932E-2</v>
      </c>
      <c r="U139" s="297">
        <v>0</v>
      </c>
      <c r="V139" s="297">
        <v>1.23977892466878E-2</v>
      </c>
      <c r="W139" s="297">
        <v>1.6205388427731171E-2</v>
      </c>
      <c r="DA139" s="122" t="s">
        <v>1387</v>
      </c>
    </row>
    <row r="140" spans="1:105" ht="12" customHeight="1" x14ac:dyDescent="0.25">
      <c r="A140" s="59" t="s">
        <v>162</v>
      </c>
      <c r="B140" s="297">
        <v>10.550688787270801</v>
      </c>
      <c r="C140" s="297">
        <v>9.7270306347643523</v>
      </c>
      <c r="D140" s="297">
        <v>7.8579777863551712</v>
      </c>
      <c r="E140" s="297">
        <v>7.5482519364569391</v>
      </c>
      <c r="F140" s="297">
        <v>8.1955825528201931</v>
      </c>
      <c r="G140" s="297">
        <v>8.6411728760195619</v>
      </c>
      <c r="H140" s="297">
        <v>4.6991235387363508</v>
      </c>
      <c r="I140" s="297">
        <v>7.4574091429058704</v>
      </c>
      <c r="J140" s="297">
        <v>9.9758998719553205</v>
      </c>
      <c r="K140" s="297">
        <v>9.5296578038572335</v>
      </c>
      <c r="L140" s="297">
        <v>12.74236539901753</v>
      </c>
      <c r="M140" s="297">
        <v>12.1291569566375</v>
      </c>
      <c r="N140" s="297">
        <v>13.99367828289162</v>
      </c>
      <c r="O140" s="297">
        <v>13.70869705998726</v>
      </c>
      <c r="P140" s="297">
        <v>14.638692740330139</v>
      </c>
      <c r="Q140" s="297">
        <v>18.33038011624209</v>
      </c>
      <c r="R140" s="297">
        <v>19.87608055852429</v>
      </c>
      <c r="S140" s="297">
        <v>21.741018142894671</v>
      </c>
      <c r="T140" s="297">
        <v>23.20590805646432</v>
      </c>
      <c r="U140" s="297">
        <v>11.69544979259741</v>
      </c>
      <c r="V140" s="297">
        <v>10.0613266633015</v>
      </c>
      <c r="W140" s="297">
        <v>9.4022122534003323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14.477574144668568</v>
      </c>
      <c r="C142" s="263">
        <f t="shared" si="6"/>
        <v>14.652924134736564</v>
      </c>
      <c r="D142" s="263">
        <f t="shared" si="6"/>
        <v>10.923906808168439</v>
      </c>
      <c r="E142" s="263">
        <f t="shared" si="6"/>
        <v>10.129693016139193</v>
      </c>
      <c r="F142" s="263">
        <f t="shared" si="6"/>
        <v>11.08989334703813</v>
      </c>
      <c r="G142" s="263">
        <f t="shared" si="6"/>
        <v>9.4367447802787563</v>
      </c>
      <c r="H142" s="263">
        <f t="shared" si="6"/>
        <v>6.9416240463118566</v>
      </c>
      <c r="I142" s="263">
        <f t="shared" si="6"/>
        <v>7.4984540029582982</v>
      </c>
      <c r="J142" s="263">
        <f t="shared" si="6"/>
        <v>10.142745721763436</v>
      </c>
      <c r="K142" s="263">
        <f t="shared" si="6"/>
        <v>8.1519968056181877</v>
      </c>
      <c r="L142" s="263">
        <f t="shared" si="6"/>
        <v>9.5479765438822533</v>
      </c>
      <c r="M142" s="263">
        <f t="shared" si="6"/>
        <v>9.244423711681188</v>
      </c>
      <c r="N142" s="263">
        <f t="shared" si="6"/>
        <v>10.435525969202091</v>
      </c>
      <c r="O142" s="263">
        <f t="shared" si="6"/>
        <v>10.334371707849801</v>
      </c>
      <c r="P142" s="263">
        <f t="shared" si="6"/>
        <v>11.044834456518375</v>
      </c>
      <c r="Q142" s="263">
        <f t="shared" si="6"/>
        <v>13.453476396778068</v>
      </c>
      <c r="R142" s="263">
        <f t="shared" si="6"/>
        <v>14.423289825129579</v>
      </c>
      <c r="S142" s="263">
        <f t="shared" si="6"/>
        <v>15.940889583528966</v>
      </c>
      <c r="T142" s="263">
        <f t="shared" si="6"/>
        <v>16.860726415250451</v>
      </c>
      <c r="U142" s="263">
        <f t="shared" si="6"/>
        <v>8.468931395862672</v>
      </c>
      <c r="V142" s="263">
        <f t="shared" si="6"/>
        <v>7.2445449408460414</v>
      </c>
      <c r="W142" s="263">
        <f t="shared" si="6"/>
        <v>6.5260751362107712</v>
      </c>
      <c r="DA142" s="70"/>
    </row>
    <row r="143" spans="1:105" ht="12" customHeight="1" x14ac:dyDescent="0.25">
      <c r="A143" s="60" t="s">
        <v>1024</v>
      </c>
      <c r="B143" s="264">
        <v>10.015572887005151</v>
      </c>
      <c r="C143" s="264">
        <v>10.029739778465951</v>
      </c>
      <c r="D143" s="264">
        <v>7.3964603698576079</v>
      </c>
      <c r="E143" s="264">
        <v>6.9541637401283793</v>
      </c>
      <c r="F143" s="264">
        <v>7.818874400781846</v>
      </c>
      <c r="G143" s="264">
        <v>6.7048033835542258</v>
      </c>
      <c r="H143" s="264">
        <v>4.798475334914146</v>
      </c>
      <c r="I143" s="264">
        <v>5.3610931994915774</v>
      </c>
      <c r="J143" s="264">
        <v>7.2958135797567909</v>
      </c>
      <c r="K143" s="264">
        <v>6.0007464138468363</v>
      </c>
      <c r="L143" s="264">
        <v>7.1049985098917476</v>
      </c>
      <c r="M143" s="264">
        <v>6.892704886313382</v>
      </c>
      <c r="N143" s="264">
        <v>7.8557409352018874</v>
      </c>
      <c r="O143" s="264">
        <v>7.7538128678403817</v>
      </c>
      <c r="P143" s="264">
        <v>8.2632471330339143</v>
      </c>
      <c r="Q143" s="264">
        <v>10.0307416124105</v>
      </c>
      <c r="R143" s="264">
        <v>10.762954767865789</v>
      </c>
      <c r="S143" s="264">
        <v>11.992129689464329</v>
      </c>
      <c r="T143" s="264">
        <v>12.636000364877789</v>
      </c>
      <c r="U143" s="264">
        <v>6.3982413189424756</v>
      </c>
      <c r="V143" s="264">
        <v>5.5185681515432554</v>
      </c>
      <c r="W143" s="264">
        <v>4.9970924256007896</v>
      </c>
      <c r="DA143" s="72" t="s">
        <v>1390</v>
      </c>
    </row>
    <row r="144" spans="1:105" ht="12" customHeight="1" x14ac:dyDescent="0.25">
      <c r="A144" s="60" t="s">
        <v>1026</v>
      </c>
      <c r="B144" s="264">
        <v>4.4620012576634167</v>
      </c>
      <c r="C144" s="264">
        <v>4.6231843562706132</v>
      </c>
      <c r="D144" s="264">
        <v>3.5274464383108319</v>
      </c>
      <c r="E144" s="264">
        <v>3.1755292760108138</v>
      </c>
      <c r="F144" s="264">
        <v>3.2710189462562842</v>
      </c>
      <c r="G144" s="264">
        <v>2.731941396724531</v>
      </c>
      <c r="H144" s="264">
        <v>2.1431487113977101</v>
      </c>
      <c r="I144" s="264">
        <v>2.1373608034667209</v>
      </c>
      <c r="J144" s="264">
        <v>2.8469321420066458</v>
      </c>
      <c r="K144" s="264">
        <v>2.151250391771351</v>
      </c>
      <c r="L144" s="264">
        <v>2.4429780339905052</v>
      </c>
      <c r="M144" s="264">
        <v>2.3517188253678061</v>
      </c>
      <c r="N144" s="264">
        <v>2.5797850340002042</v>
      </c>
      <c r="O144" s="264">
        <v>2.5805588400094188</v>
      </c>
      <c r="P144" s="264">
        <v>2.781587323484461</v>
      </c>
      <c r="Q144" s="264">
        <v>3.4227347843675688</v>
      </c>
      <c r="R144" s="264">
        <v>3.6603350572637909</v>
      </c>
      <c r="S144" s="264">
        <v>3.9487598940646369</v>
      </c>
      <c r="T144" s="264">
        <v>4.224726050372662</v>
      </c>
      <c r="U144" s="264">
        <v>2.0706900769201959</v>
      </c>
      <c r="V144" s="264">
        <v>1.725976789302786</v>
      </c>
      <c r="W144" s="264">
        <v>1.528982710609982</v>
      </c>
      <c r="DA144" s="72" t="s">
        <v>1391</v>
      </c>
    </row>
    <row r="145" spans="1:105" ht="12" customHeight="1" x14ac:dyDescent="0.25">
      <c r="A145" s="64" t="s">
        <v>30</v>
      </c>
      <c r="B145" s="231">
        <v>2.706823821327118E-2</v>
      </c>
      <c r="C145" s="231">
        <v>0</v>
      </c>
      <c r="D145" s="231">
        <v>0</v>
      </c>
      <c r="E145" s="231">
        <v>0</v>
      </c>
      <c r="F145" s="231">
        <v>1.9314291760223219E-2</v>
      </c>
      <c r="G145" s="231">
        <v>3.3718715679855391E-3</v>
      </c>
      <c r="H145" s="231">
        <v>0</v>
      </c>
      <c r="I145" s="231">
        <v>3.5970561040040733E-2</v>
      </c>
      <c r="J145" s="231">
        <v>0</v>
      </c>
      <c r="K145" s="231">
        <v>0</v>
      </c>
      <c r="L145" s="231">
        <v>1.917982631924995E-2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0.1780252076003043</v>
      </c>
      <c r="C147" s="231">
        <v>0.16360173007352019</v>
      </c>
      <c r="D147" s="231">
        <v>0.1362478314607217</v>
      </c>
      <c r="E147" s="231">
        <v>0.1048441536564672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1394</v>
      </c>
    </row>
    <row r="148" spans="1:105" ht="12" customHeight="1" x14ac:dyDescent="0.25">
      <c r="A148" s="64" t="s">
        <v>160</v>
      </c>
      <c r="B148" s="231">
        <v>4.9923781407006762E-2</v>
      </c>
      <c r="C148" s="231">
        <v>0.24016245394732211</v>
      </c>
      <c r="D148" s="231">
        <v>2.6253910209414821E-2</v>
      </c>
      <c r="E148" s="231">
        <v>2.0679116914630251E-2</v>
      </c>
      <c r="F148" s="231">
        <v>1.547321635205509E-2</v>
      </c>
      <c r="G148" s="231">
        <v>1.8377629591506739E-2</v>
      </c>
      <c r="H148" s="231">
        <v>1.1388980597968531E-2</v>
      </c>
      <c r="I148" s="231">
        <v>3.8681073067150208E-5</v>
      </c>
      <c r="J148" s="231">
        <v>1.8936823219486629E-2</v>
      </c>
      <c r="K148" s="231">
        <v>4.8524863707011861E-5</v>
      </c>
      <c r="L148" s="231">
        <v>2.081328837507802E-2</v>
      </c>
      <c r="M148" s="231">
        <v>2.1744478874956018E-2</v>
      </c>
      <c r="N148" s="231">
        <v>2.133657638618168E-2</v>
      </c>
      <c r="O148" s="231">
        <v>3.53073830580619E-2</v>
      </c>
      <c r="P148" s="231">
        <v>3.752738702672348E-2</v>
      </c>
      <c r="Q148" s="231">
        <v>4.3577861837460541E-2</v>
      </c>
      <c r="R148" s="231">
        <v>1.4104634635964019E-4</v>
      </c>
      <c r="S148" s="231">
        <v>9.0748988656019717E-3</v>
      </c>
      <c r="T148" s="231">
        <v>2.1748489396769401E-2</v>
      </c>
      <c r="U148" s="231">
        <v>1.0240288646870949E-2</v>
      </c>
      <c r="V148" s="231">
        <v>7.2969178559731734E-3</v>
      </c>
      <c r="W148" s="231">
        <v>9.5755383531077511E-3</v>
      </c>
      <c r="DA148" s="73" t="s">
        <v>1395</v>
      </c>
    </row>
    <row r="149" spans="1:105" ht="12" customHeight="1" x14ac:dyDescent="0.25">
      <c r="A149" s="64" t="s">
        <v>70</v>
      </c>
      <c r="B149" s="231">
        <v>2.2523719525317771</v>
      </c>
      <c r="C149" s="231">
        <v>2.4206322497859771</v>
      </c>
      <c r="D149" s="231">
        <v>1.919896146730625</v>
      </c>
      <c r="E149" s="231">
        <v>1.6620664502750651</v>
      </c>
      <c r="F149" s="231">
        <v>1.7242287620153629</v>
      </c>
      <c r="G149" s="231">
        <v>1.097761555857927</v>
      </c>
      <c r="H149" s="231">
        <v>1.250702351981509</v>
      </c>
      <c r="I149" s="231">
        <v>0.72445990334661636</v>
      </c>
      <c r="J149" s="231">
        <v>0.99597978464597781</v>
      </c>
      <c r="K149" s="231">
        <v>0.40137880256386499</v>
      </c>
      <c r="L149" s="231">
        <v>6.4741680156802747E-2</v>
      </c>
      <c r="M149" s="231">
        <v>0.1128367401855128</v>
      </c>
      <c r="N149" s="231">
        <v>3.6933020126780652E-2</v>
      </c>
      <c r="O149" s="231">
        <v>7.3469972256238011E-2</v>
      </c>
      <c r="P149" s="231">
        <v>7.8207560680242996E-2</v>
      </c>
      <c r="Q149" s="231">
        <v>0</v>
      </c>
      <c r="R149" s="231">
        <v>0</v>
      </c>
      <c r="S149" s="231">
        <v>0</v>
      </c>
      <c r="T149" s="231">
        <v>5.625769382861621E-3</v>
      </c>
      <c r="U149" s="231">
        <v>0</v>
      </c>
      <c r="V149" s="231">
        <v>2.0529438134844059E-3</v>
      </c>
      <c r="W149" s="231">
        <v>2.483298198158596E-3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2.9205126584725499E-2</v>
      </c>
      <c r="H150" s="231">
        <v>1.8414414343997539E-2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6.2261987879030159E-2</v>
      </c>
      <c r="Q150" s="231">
        <v>0.21945621614985009</v>
      </c>
      <c r="R150" s="231">
        <v>0.31625580222686372</v>
      </c>
      <c r="S150" s="231">
        <v>0.1974706481743056</v>
      </c>
      <c r="T150" s="231">
        <v>0.26297164617237712</v>
      </c>
      <c r="U150" s="231">
        <v>6.7787262299517648E-2</v>
      </c>
      <c r="V150" s="231">
        <v>5.0576802254013439E-2</v>
      </c>
      <c r="W150" s="231">
        <v>7.6137875518931725E-2</v>
      </c>
      <c r="DA150" s="73" t="s">
        <v>1397</v>
      </c>
    </row>
    <row r="151" spans="1:105" ht="12" customHeight="1" x14ac:dyDescent="0.25">
      <c r="A151" s="64" t="s">
        <v>162</v>
      </c>
      <c r="B151" s="231">
        <v>1.954612077911057</v>
      </c>
      <c r="C151" s="231">
        <v>1.798787922463795</v>
      </c>
      <c r="D151" s="231">
        <v>1.4450485499100709</v>
      </c>
      <c r="E151" s="231">
        <v>1.3879395551646521</v>
      </c>
      <c r="F151" s="231">
        <v>1.5120026761286429</v>
      </c>
      <c r="G151" s="231">
        <v>1.5832252131223861</v>
      </c>
      <c r="H151" s="231">
        <v>0.86264296447423539</v>
      </c>
      <c r="I151" s="231">
        <v>1.376891658006997</v>
      </c>
      <c r="J151" s="231">
        <v>1.8320155341411819</v>
      </c>
      <c r="K151" s="231">
        <v>1.7498230643437791</v>
      </c>
      <c r="L151" s="231">
        <v>2.3382432391393748</v>
      </c>
      <c r="M151" s="231">
        <v>2.2171376063073369</v>
      </c>
      <c r="N151" s="231">
        <v>2.5215154374872419</v>
      </c>
      <c r="O151" s="231">
        <v>2.47178148469512</v>
      </c>
      <c r="P151" s="231">
        <v>2.603590387898465</v>
      </c>
      <c r="Q151" s="231">
        <v>3.1597007063802591</v>
      </c>
      <c r="R151" s="231">
        <v>3.343938208690568</v>
      </c>
      <c r="S151" s="231">
        <v>3.7422143470247291</v>
      </c>
      <c r="T151" s="231">
        <v>3.9343801454206542</v>
      </c>
      <c r="U151" s="231">
        <v>1.9926625259738071</v>
      </c>
      <c r="V151" s="231">
        <v>1.666050125379315</v>
      </c>
      <c r="W151" s="231">
        <v>1.440785998539784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0.99999999999999989</v>
      </c>
      <c r="L160" s="234">
        <f t="shared" si="7"/>
        <v>0.99999999999999989</v>
      </c>
      <c r="M160" s="234">
        <f t="shared" si="7"/>
        <v>0.99999999999999989</v>
      </c>
      <c r="N160" s="234">
        <f t="shared" si="7"/>
        <v>1</v>
      </c>
      <c r="O160" s="234">
        <f t="shared" si="7"/>
        <v>1</v>
      </c>
      <c r="P160" s="234">
        <f t="shared" si="7"/>
        <v>0.99999999999999989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0.99999999999999989</v>
      </c>
      <c r="U160" s="234">
        <f t="shared" si="7"/>
        <v>1.0000000000000002</v>
      </c>
      <c r="V160" s="234">
        <f t="shared" si="7"/>
        <v>1</v>
      </c>
      <c r="W160" s="234">
        <f t="shared" si="7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6.1437559490190134E-3</v>
      </c>
      <c r="C165" s="270">
        <f t="shared" si="12"/>
        <v>6.969402279515609E-3</v>
      </c>
      <c r="D165" s="270">
        <f t="shared" si="12"/>
        <v>6.0294019365825348E-3</v>
      </c>
      <c r="E165" s="270">
        <f t="shared" si="12"/>
        <v>6.531960710155214E-3</v>
      </c>
      <c r="F165" s="270">
        <f t="shared" si="12"/>
        <v>8.3524851041609522E-3</v>
      </c>
      <c r="G165" s="270">
        <f t="shared" si="12"/>
        <v>7.0648310923623866E-3</v>
      </c>
      <c r="H165" s="270">
        <f t="shared" si="12"/>
        <v>7.7714087945321194E-3</v>
      </c>
      <c r="I165" s="270">
        <f t="shared" si="12"/>
        <v>7.9464014372481774E-3</v>
      </c>
      <c r="J165" s="270">
        <f t="shared" si="12"/>
        <v>8.0100055477309567E-3</v>
      </c>
      <c r="K165" s="270">
        <f t="shared" si="12"/>
        <v>8.3230397082443702E-3</v>
      </c>
      <c r="L165" s="270">
        <f t="shared" si="12"/>
        <v>7.1164891858511341E-3</v>
      </c>
      <c r="M165" s="270">
        <f t="shared" si="12"/>
        <v>7.7030531084817458E-3</v>
      </c>
      <c r="N165" s="270">
        <f t="shared" si="12"/>
        <v>7.0189044301922285E-3</v>
      </c>
      <c r="O165" s="270">
        <f t="shared" si="12"/>
        <v>7.7237438952546351E-3</v>
      </c>
      <c r="P165" s="270">
        <f t="shared" si="12"/>
        <v>5.9302015119514617E-3</v>
      </c>
      <c r="Q165" s="270">
        <f t="shared" si="12"/>
        <v>5.4600427339792142E-3</v>
      </c>
      <c r="R165" s="270">
        <f t="shared" si="12"/>
        <v>5.302450923333089E-3</v>
      </c>
      <c r="S165" s="270">
        <f t="shared" si="12"/>
        <v>4.7437117472397348E-3</v>
      </c>
      <c r="T165" s="270">
        <f t="shared" si="12"/>
        <v>3.6763550846525958E-3</v>
      </c>
      <c r="U165" s="270">
        <f t="shared" si="12"/>
        <v>5.9673359133916555E-3</v>
      </c>
      <c r="V165" s="270">
        <f t="shared" si="12"/>
        <v>9.5023314632363704E-3</v>
      </c>
      <c r="W165" s="270">
        <f t="shared" si="12"/>
        <v>1.0015969422479693E-2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0.11513594042981554</v>
      </c>
      <c r="C167" s="271">
        <f t="shared" si="14"/>
        <v>0.12996070449193173</v>
      </c>
      <c r="D167" s="271">
        <f t="shared" si="14"/>
        <v>0.12121531993985475</v>
      </c>
      <c r="E167" s="271">
        <f t="shared" si="14"/>
        <v>0.1259455071836045</v>
      </c>
      <c r="F167" s="271">
        <f t="shared" si="14"/>
        <v>0.14790397871870686</v>
      </c>
      <c r="G167" s="271">
        <f t="shared" si="14"/>
        <v>0.12176835355514631</v>
      </c>
      <c r="H167" s="271">
        <f t="shared" si="14"/>
        <v>0.14672064097549758</v>
      </c>
      <c r="I167" s="271">
        <f t="shared" si="14"/>
        <v>0.13458487737504263</v>
      </c>
      <c r="J167" s="271">
        <f t="shared" si="14"/>
        <v>0.13228843754729172</v>
      </c>
      <c r="K167" s="271">
        <f t="shared" si="14"/>
        <v>0.1267562242254188</v>
      </c>
      <c r="L167" s="271">
        <f t="shared" si="14"/>
        <v>0.10362852681083155</v>
      </c>
      <c r="M167" s="271">
        <f t="shared" si="14"/>
        <v>0.11127609612142579</v>
      </c>
      <c r="N167" s="271">
        <f t="shared" si="14"/>
        <v>9.7640839154484044E-2</v>
      </c>
      <c r="O167" s="271">
        <f t="shared" si="14"/>
        <v>0.10867292289718304</v>
      </c>
      <c r="P167" s="271">
        <f t="shared" si="14"/>
        <v>8.4386338263955113E-2</v>
      </c>
      <c r="Q167" s="271">
        <f t="shared" si="14"/>
        <v>7.8765433971796472E-2</v>
      </c>
      <c r="R167" s="271">
        <f t="shared" si="14"/>
        <v>7.6606437077192419E-2</v>
      </c>
      <c r="S167" s="271">
        <f t="shared" si="14"/>
        <v>6.6301871212561037E-2</v>
      </c>
      <c r="T167" s="271">
        <f t="shared" si="14"/>
        <v>5.2114234800727223E-2</v>
      </c>
      <c r="U167" s="271">
        <f t="shared" si="14"/>
        <v>8.1896953396186634E-2</v>
      </c>
      <c r="V167" s="271">
        <f t="shared" si="14"/>
        <v>0.12606396506406398</v>
      </c>
      <c r="W167" s="271">
        <f t="shared" si="14"/>
        <v>0.12987437946524419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6.8264538950090131E-2</v>
      </c>
      <c r="C168" s="271">
        <f t="shared" si="15"/>
        <v>7.7192728415238832E-2</v>
      </c>
      <c r="D168" s="271">
        <f t="shared" si="15"/>
        <v>7.2401886832941784E-2</v>
      </c>
      <c r="E168" s="271">
        <f t="shared" si="15"/>
        <v>7.5235450823836647E-2</v>
      </c>
      <c r="F168" s="271">
        <f t="shared" si="15"/>
        <v>8.8058470991510068E-2</v>
      </c>
      <c r="G168" s="271">
        <f t="shared" si="15"/>
        <v>7.2220540597803182E-2</v>
      </c>
      <c r="H168" s="271">
        <f t="shared" si="15"/>
        <v>8.7034878696046064E-2</v>
      </c>
      <c r="I168" s="271">
        <f t="shared" si="15"/>
        <v>8.00660639648101E-2</v>
      </c>
      <c r="J168" s="271">
        <f t="shared" si="15"/>
        <v>7.9124108646267385E-2</v>
      </c>
      <c r="K168" s="271">
        <f t="shared" si="15"/>
        <v>7.5825708575124925E-2</v>
      </c>
      <c r="L168" s="271">
        <f t="shared" si="15"/>
        <v>6.2030274865530859E-2</v>
      </c>
      <c r="M168" s="271">
        <f t="shared" si="15"/>
        <v>6.6865771916013492E-2</v>
      </c>
      <c r="N168" s="271">
        <f t="shared" si="15"/>
        <v>5.9520390374104594E-2</v>
      </c>
      <c r="O168" s="271">
        <f t="shared" si="15"/>
        <v>6.6202054373635036E-2</v>
      </c>
      <c r="P168" s="271">
        <f t="shared" si="15"/>
        <v>5.0948835522661814E-2</v>
      </c>
      <c r="Q168" s="271">
        <f t="shared" si="15"/>
        <v>4.6972823643000552E-2</v>
      </c>
      <c r="R168" s="271">
        <f t="shared" si="15"/>
        <v>4.5693823822182088E-2</v>
      </c>
      <c r="S168" s="271">
        <f t="shared" si="15"/>
        <v>4.0193964387279624E-2</v>
      </c>
      <c r="T168" s="271">
        <f t="shared" si="15"/>
        <v>3.1661510005416747E-2</v>
      </c>
      <c r="U168" s="271">
        <f t="shared" si="15"/>
        <v>5.1069277054728121E-2</v>
      </c>
      <c r="V168" s="271">
        <f t="shared" si="15"/>
        <v>8.1171901430705642E-2</v>
      </c>
      <c r="W168" s="271">
        <f t="shared" si="15"/>
        <v>8.8457514117018729E-2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6.8264538950090131E-2</v>
      </c>
      <c r="C169" s="320">
        <f t="shared" si="16"/>
        <v>7.7192728415238832E-2</v>
      </c>
      <c r="D169" s="320">
        <f t="shared" si="16"/>
        <v>7.2401886832941784E-2</v>
      </c>
      <c r="E169" s="320">
        <f t="shared" si="16"/>
        <v>7.5235450823836647E-2</v>
      </c>
      <c r="F169" s="320">
        <f t="shared" si="16"/>
        <v>8.8058470991510068E-2</v>
      </c>
      <c r="G169" s="320">
        <f t="shared" si="16"/>
        <v>7.2220540597803182E-2</v>
      </c>
      <c r="H169" s="320">
        <f t="shared" si="16"/>
        <v>8.7034878696046064E-2</v>
      </c>
      <c r="I169" s="320">
        <f t="shared" si="16"/>
        <v>8.00660639648101E-2</v>
      </c>
      <c r="J169" s="320">
        <f t="shared" si="16"/>
        <v>7.9124108646267385E-2</v>
      </c>
      <c r="K169" s="320">
        <f t="shared" si="16"/>
        <v>7.5825708575124925E-2</v>
      </c>
      <c r="L169" s="320">
        <f t="shared" si="16"/>
        <v>6.2030274865530859E-2</v>
      </c>
      <c r="M169" s="320">
        <f t="shared" si="16"/>
        <v>6.6865771916013492E-2</v>
      </c>
      <c r="N169" s="320">
        <f t="shared" si="16"/>
        <v>5.9520390374104594E-2</v>
      </c>
      <c r="O169" s="320">
        <f t="shared" si="16"/>
        <v>6.6202054373635036E-2</v>
      </c>
      <c r="P169" s="320">
        <f t="shared" si="16"/>
        <v>5.0948835522661814E-2</v>
      </c>
      <c r="Q169" s="320">
        <f t="shared" si="16"/>
        <v>4.6972823643000552E-2</v>
      </c>
      <c r="R169" s="320">
        <f t="shared" si="16"/>
        <v>4.5693823822182088E-2</v>
      </c>
      <c r="S169" s="320">
        <f t="shared" si="16"/>
        <v>4.0193964387279624E-2</v>
      </c>
      <c r="T169" s="320">
        <f t="shared" si="16"/>
        <v>3.1661510005416747E-2</v>
      </c>
      <c r="U169" s="320">
        <f t="shared" si="16"/>
        <v>5.1069277054728121E-2</v>
      </c>
      <c r="V169" s="320">
        <f t="shared" si="16"/>
        <v>8.1171901430705642E-2</v>
      </c>
      <c r="W169" s="320">
        <f t="shared" si="16"/>
        <v>8.8457514117018729E-2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8.7086043256392829E-3</v>
      </c>
      <c r="C171" s="271">
        <f t="shared" si="18"/>
        <v>9.609354873369504E-3</v>
      </c>
      <c r="D171" s="271">
        <f t="shared" si="18"/>
        <v>8.7640593876168217E-3</v>
      </c>
      <c r="E171" s="271">
        <f t="shared" si="18"/>
        <v>9.3706823426290276E-3</v>
      </c>
      <c r="F171" s="271">
        <f t="shared" si="18"/>
        <v>1.1673516332943805E-2</v>
      </c>
      <c r="G171" s="271">
        <f t="shared" si="18"/>
        <v>9.7862870371016042E-3</v>
      </c>
      <c r="H171" s="271">
        <f t="shared" si="18"/>
        <v>1.1078874409388387E-2</v>
      </c>
      <c r="I171" s="271">
        <f t="shared" si="18"/>
        <v>1.0980510399418268E-2</v>
      </c>
      <c r="J171" s="271">
        <f t="shared" si="18"/>
        <v>1.0955622684675323E-2</v>
      </c>
      <c r="K171" s="271">
        <f t="shared" si="18"/>
        <v>1.1146119162218176E-2</v>
      </c>
      <c r="L171" s="271">
        <f t="shared" si="18"/>
        <v>9.3905459067852321E-3</v>
      </c>
      <c r="M171" s="271">
        <f t="shared" si="18"/>
        <v>1.0140276901789855E-2</v>
      </c>
      <c r="N171" s="271">
        <f t="shared" si="18"/>
        <v>9.1493884742785431E-3</v>
      </c>
      <c r="O171" s="271">
        <f t="shared" si="18"/>
        <v>1.0084024398577371E-2</v>
      </c>
      <c r="P171" s="271">
        <f t="shared" si="18"/>
        <v>7.7656407574686996E-3</v>
      </c>
      <c r="Q171" s="271">
        <f t="shared" si="18"/>
        <v>7.1771381335958753E-3</v>
      </c>
      <c r="R171" s="271">
        <f t="shared" si="18"/>
        <v>6.9973658405282817E-3</v>
      </c>
      <c r="S171" s="271">
        <f t="shared" si="18"/>
        <v>6.2005460771721302E-3</v>
      </c>
      <c r="T171" s="271">
        <f t="shared" si="18"/>
        <v>4.8196453136184194E-3</v>
      </c>
      <c r="U171" s="271">
        <f t="shared" si="18"/>
        <v>7.7569122737840617E-3</v>
      </c>
      <c r="V171" s="271">
        <f t="shared" si="18"/>
        <v>1.2245944699202682E-2</v>
      </c>
      <c r="W171" s="271">
        <f t="shared" si="18"/>
        <v>1.2823881826183664E-2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5.8330067259805066E-3</v>
      </c>
      <c r="C172" s="320">
        <f t="shared" si="19"/>
        <v>6.3634988140726153E-3</v>
      </c>
      <c r="D172" s="320">
        <f t="shared" si="19"/>
        <v>5.7366251932229745E-3</v>
      </c>
      <c r="E172" s="320">
        <f t="shared" si="19"/>
        <v>6.2251085383680507E-3</v>
      </c>
      <c r="F172" s="320">
        <f t="shared" si="19"/>
        <v>7.9795149238637477E-3</v>
      </c>
      <c r="G172" s="320">
        <f t="shared" si="19"/>
        <v>6.7450404559697297E-3</v>
      </c>
      <c r="H172" s="320">
        <f t="shared" si="19"/>
        <v>7.4144276568409075E-3</v>
      </c>
      <c r="I172" s="320">
        <f t="shared" si="19"/>
        <v>7.6191625102597369E-3</v>
      </c>
      <c r="J172" s="320">
        <f t="shared" si="19"/>
        <v>7.6516299257375475E-3</v>
      </c>
      <c r="K172" s="320">
        <f t="shared" si="19"/>
        <v>7.9802971542187254E-3</v>
      </c>
      <c r="L172" s="320">
        <f t="shared" si="19"/>
        <v>6.8023537068435218E-3</v>
      </c>
      <c r="M172" s="320">
        <f t="shared" si="19"/>
        <v>7.3610815114397189E-3</v>
      </c>
      <c r="N172" s="320">
        <f t="shared" si="19"/>
        <v>6.7107428033165916E-3</v>
      </c>
      <c r="O172" s="320">
        <f t="shared" si="19"/>
        <v>7.369845011459447E-3</v>
      </c>
      <c r="P172" s="320">
        <f t="shared" si="19"/>
        <v>5.6580351666345842E-3</v>
      </c>
      <c r="Q172" s="320">
        <f t="shared" si="19"/>
        <v>5.2099184103727185E-3</v>
      </c>
      <c r="R172" s="320">
        <f t="shared" si="19"/>
        <v>5.0840685177703264E-3</v>
      </c>
      <c r="S172" s="320">
        <f t="shared" si="19"/>
        <v>4.544612221939962E-3</v>
      </c>
      <c r="T172" s="320">
        <f t="shared" si="19"/>
        <v>3.5180572261664716E-3</v>
      </c>
      <c r="U172" s="320">
        <f t="shared" si="19"/>
        <v>5.7114807453987242E-3</v>
      </c>
      <c r="V172" s="320">
        <f t="shared" si="19"/>
        <v>9.0974123296541105E-3</v>
      </c>
      <c r="W172" s="320">
        <f t="shared" si="19"/>
        <v>9.5801817925257413E-3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2.8755975996587763E-3</v>
      </c>
      <c r="C173" s="320">
        <f t="shared" si="20"/>
        <v>3.2458560592968882E-3</v>
      </c>
      <c r="D173" s="320">
        <f t="shared" si="20"/>
        <v>3.0274341943938485E-3</v>
      </c>
      <c r="E173" s="320">
        <f t="shared" si="20"/>
        <v>3.1455738042609769E-3</v>
      </c>
      <c r="F173" s="320">
        <f t="shared" si="20"/>
        <v>3.6940014090800569E-3</v>
      </c>
      <c r="G173" s="320">
        <f t="shared" si="20"/>
        <v>3.0412465811318749E-3</v>
      </c>
      <c r="H173" s="320">
        <f t="shared" si="20"/>
        <v>3.6644467525474797E-3</v>
      </c>
      <c r="I173" s="320">
        <f t="shared" si="20"/>
        <v>3.3613478891585313E-3</v>
      </c>
      <c r="J173" s="320">
        <f t="shared" si="20"/>
        <v>3.3039927589377763E-3</v>
      </c>
      <c r="K173" s="320">
        <f t="shared" si="20"/>
        <v>3.1658220079994505E-3</v>
      </c>
      <c r="L173" s="320">
        <f t="shared" si="20"/>
        <v>2.5881921999417116E-3</v>
      </c>
      <c r="M173" s="320">
        <f t="shared" si="20"/>
        <v>2.7791953903501354E-3</v>
      </c>
      <c r="N173" s="320">
        <f t="shared" si="20"/>
        <v>2.4386456709619515E-3</v>
      </c>
      <c r="O173" s="320">
        <f t="shared" si="20"/>
        <v>2.7141793871179229E-3</v>
      </c>
      <c r="P173" s="320">
        <f t="shared" si="20"/>
        <v>2.1076055908341149E-3</v>
      </c>
      <c r="Q173" s="320">
        <f t="shared" si="20"/>
        <v>1.9672197232231568E-3</v>
      </c>
      <c r="R173" s="320">
        <f t="shared" si="20"/>
        <v>1.9132973227579558E-3</v>
      </c>
      <c r="S173" s="320">
        <f t="shared" si="20"/>
        <v>1.6559338552321683E-3</v>
      </c>
      <c r="T173" s="320">
        <f t="shared" si="20"/>
        <v>1.3015880874519483E-3</v>
      </c>
      <c r="U173" s="320">
        <f t="shared" si="20"/>
        <v>2.045431528385338E-3</v>
      </c>
      <c r="V173" s="320">
        <f t="shared" si="20"/>
        <v>3.1485323695485718E-3</v>
      </c>
      <c r="W173" s="320">
        <f t="shared" si="20"/>
        <v>3.2437000336579215E-3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0.80174716034543603</v>
      </c>
      <c r="C176" s="312">
        <f t="shared" si="23"/>
        <v>0.77626780993994438</v>
      </c>
      <c r="D176" s="312">
        <f t="shared" si="23"/>
        <v>0.79158933190300418</v>
      </c>
      <c r="E176" s="312">
        <f t="shared" si="23"/>
        <v>0.7829163989397746</v>
      </c>
      <c r="F176" s="312">
        <f t="shared" si="23"/>
        <v>0.74401154885267839</v>
      </c>
      <c r="G176" s="312">
        <f t="shared" si="23"/>
        <v>0.78915998771758644</v>
      </c>
      <c r="H176" s="312">
        <f t="shared" si="23"/>
        <v>0.74739419712453581</v>
      </c>
      <c r="I176" s="312">
        <f t="shared" si="23"/>
        <v>0.76642214682348075</v>
      </c>
      <c r="J176" s="312">
        <f t="shared" si="23"/>
        <v>0.76962182557403469</v>
      </c>
      <c r="K176" s="312">
        <f t="shared" si="23"/>
        <v>0.77794890832899366</v>
      </c>
      <c r="L176" s="312">
        <f t="shared" si="23"/>
        <v>0.81783416323100111</v>
      </c>
      <c r="M176" s="312">
        <f t="shared" si="23"/>
        <v>0.80401480195228903</v>
      </c>
      <c r="N176" s="312">
        <f t="shared" si="23"/>
        <v>0.82667047756694056</v>
      </c>
      <c r="O176" s="312">
        <f t="shared" si="23"/>
        <v>0.80731725443534985</v>
      </c>
      <c r="P176" s="312">
        <f t="shared" si="23"/>
        <v>0.85096898394396281</v>
      </c>
      <c r="Q176" s="312">
        <f t="shared" si="23"/>
        <v>0.8616245615176279</v>
      </c>
      <c r="R176" s="312">
        <f t="shared" si="23"/>
        <v>0.8653999223367641</v>
      </c>
      <c r="S176" s="312">
        <f t="shared" si="23"/>
        <v>0.88255990657574757</v>
      </c>
      <c r="T176" s="312">
        <f t="shared" si="23"/>
        <v>0.90772825479558494</v>
      </c>
      <c r="U176" s="312">
        <f t="shared" si="23"/>
        <v>0.85330952136190963</v>
      </c>
      <c r="V176" s="312">
        <f t="shared" si="23"/>
        <v>0.77101585734279132</v>
      </c>
      <c r="W176" s="312">
        <f t="shared" si="23"/>
        <v>0.7588282551690736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0.99999999999999989</v>
      </c>
      <c r="C178" s="234">
        <f t="shared" si="24"/>
        <v>0.99999999999999989</v>
      </c>
      <c r="D178" s="234">
        <f t="shared" si="24"/>
        <v>0.99999999999999989</v>
      </c>
      <c r="E178" s="234">
        <f t="shared" si="24"/>
        <v>1</v>
      </c>
      <c r="F178" s="234">
        <f t="shared" si="24"/>
        <v>0.99999999999999989</v>
      </c>
      <c r="G178" s="234">
        <f t="shared" si="24"/>
        <v>0.99999999999999989</v>
      </c>
      <c r="H178" s="234">
        <f t="shared" si="24"/>
        <v>1.0000000000000002</v>
      </c>
      <c r="I178" s="234">
        <f t="shared" si="24"/>
        <v>1</v>
      </c>
      <c r="J178" s="234">
        <f t="shared" si="24"/>
        <v>0.99999999999999989</v>
      </c>
      <c r="K178" s="234">
        <f t="shared" si="24"/>
        <v>1</v>
      </c>
      <c r="L178" s="234">
        <f t="shared" si="24"/>
        <v>1</v>
      </c>
      <c r="M178" s="234">
        <f t="shared" si="24"/>
        <v>1.0000000000000002</v>
      </c>
      <c r="N178" s="234">
        <f t="shared" si="24"/>
        <v>1.0000000000000002</v>
      </c>
      <c r="O178" s="234">
        <f t="shared" si="24"/>
        <v>0.99999999999999989</v>
      </c>
      <c r="P178" s="234">
        <f t="shared" si="24"/>
        <v>0.99999999999999978</v>
      </c>
      <c r="Q178" s="234">
        <f t="shared" si="24"/>
        <v>1</v>
      </c>
      <c r="R178" s="234">
        <f t="shared" si="24"/>
        <v>1</v>
      </c>
      <c r="S178" s="234">
        <f t="shared" si="24"/>
        <v>1</v>
      </c>
      <c r="T178" s="234">
        <f t="shared" si="24"/>
        <v>1.0000000000000002</v>
      </c>
      <c r="U178" s="234">
        <f t="shared" si="24"/>
        <v>0.99999999999999989</v>
      </c>
      <c r="V178" s="234">
        <f t="shared" si="24"/>
        <v>0.99999999999999989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3.4919910766358885E-2</v>
      </c>
      <c r="C183" s="270">
        <f t="shared" si="29"/>
        <v>3.5111296671048349E-2</v>
      </c>
      <c r="D183" s="270">
        <f t="shared" si="29"/>
        <v>3.2630487351426096E-2</v>
      </c>
      <c r="E183" s="270">
        <f t="shared" si="29"/>
        <v>3.3921884950068128E-2</v>
      </c>
      <c r="F183" s="270">
        <f t="shared" si="29"/>
        <v>3.6743606740139545E-2</v>
      </c>
      <c r="G183" s="270">
        <f t="shared" si="29"/>
        <v>3.771841823919736E-2</v>
      </c>
      <c r="H183" s="270">
        <f t="shared" si="29"/>
        <v>3.4668979599715037E-2</v>
      </c>
      <c r="I183" s="270">
        <f t="shared" si="29"/>
        <v>3.8288049538250213E-2</v>
      </c>
      <c r="J183" s="270">
        <f t="shared" si="29"/>
        <v>3.9124096671013991E-2</v>
      </c>
      <c r="K183" s="270">
        <f t="shared" si="29"/>
        <v>4.2130482498955804E-2</v>
      </c>
      <c r="L183" s="270">
        <f t="shared" si="29"/>
        <v>4.3884377950285221E-2</v>
      </c>
      <c r="M183" s="270">
        <f t="shared" si="29"/>
        <v>4.4151133490817361E-2</v>
      </c>
      <c r="N183" s="270">
        <f t="shared" si="29"/>
        <v>4.5478537702405897E-2</v>
      </c>
      <c r="O183" s="270">
        <f t="shared" si="29"/>
        <v>4.5026647036760868E-2</v>
      </c>
      <c r="P183" s="270">
        <f t="shared" si="29"/>
        <v>4.4694696099645499E-2</v>
      </c>
      <c r="Q183" s="270">
        <f t="shared" si="29"/>
        <v>4.4315725329510822E-2</v>
      </c>
      <c r="R183" s="270">
        <f t="shared" si="29"/>
        <v>4.4242865042547694E-2</v>
      </c>
      <c r="S183" s="270">
        <f t="shared" si="29"/>
        <v>4.5360234009572883E-2</v>
      </c>
      <c r="T183" s="270">
        <f t="shared" si="29"/>
        <v>4.4754877922448789E-2</v>
      </c>
      <c r="U183" s="270">
        <f t="shared" si="29"/>
        <v>4.5702054808123671E-2</v>
      </c>
      <c r="V183" s="270">
        <f t="shared" si="29"/>
        <v>4.6633729160991427E-2</v>
      </c>
      <c r="W183" s="270">
        <f t="shared" si="29"/>
        <v>4.6720204408805886E-2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0.59386861639968436</v>
      </c>
      <c r="C184" s="271">
        <f t="shared" si="30"/>
        <v>0.59416037525671928</v>
      </c>
      <c r="D184" s="271">
        <f t="shared" si="30"/>
        <v>0.59531541632068752</v>
      </c>
      <c r="E184" s="271">
        <f t="shared" si="30"/>
        <v>0.59355283779008761</v>
      </c>
      <c r="F184" s="271">
        <f t="shared" si="30"/>
        <v>0.5904542112286093</v>
      </c>
      <c r="G184" s="271">
        <f t="shared" si="30"/>
        <v>0.58996522824298658</v>
      </c>
      <c r="H184" s="271">
        <f t="shared" si="30"/>
        <v>0.59398135605376334</v>
      </c>
      <c r="I184" s="271">
        <f t="shared" si="30"/>
        <v>0.58847673537093248</v>
      </c>
      <c r="J184" s="271">
        <f t="shared" si="30"/>
        <v>0.58637262439032278</v>
      </c>
      <c r="K184" s="271">
        <f t="shared" si="30"/>
        <v>0.5822695154693156</v>
      </c>
      <c r="L184" s="271">
        <f t="shared" si="30"/>
        <v>0.57991423607602166</v>
      </c>
      <c r="M184" s="271">
        <f t="shared" si="30"/>
        <v>0.57879016060764421</v>
      </c>
      <c r="N184" s="271">
        <f t="shared" si="30"/>
        <v>0.57412830600730425</v>
      </c>
      <c r="O184" s="271">
        <f t="shared" si="30"/>
        <v>0.57491466130746594</v>
      </c>
      <c r="P184" s="271">
        <f t="shared" si="30"/>
        <v>0.57716365176561246</v>
      </c>
      <c r="Q184" s="271">
        <f t="shared" si="30"/>
        <v>0.58014664262424642</v>
      </c>
      <c r="R184" s="271">
        <f t="shared" si="30"/>
        <v>0.58005896355864939</v>
      </c>
      <c r="S184" s="271">
        <f t="shared" si="30"/>
        <v>0.57533801906626325</v>
      </c>
      <c r="T184" s="271">
        <f t="shared" si="30"/>
        <v>0.57573095909321659</v>
      </c>
      <c r="U184" s="271">
        <f t="shared" si="30"/>
        <v>0.56919788808695182</v>
      </c>
      <c r="V184" s="271">
        <f t="shared" si="30"/>
        <v>0.56143725343186035</v>
      </c>
      <c r="W184" s="271">
        <f t="shared" si="30"/>
        <v>0.54976301895846702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0.59386861639968436</v>
      </c>
      <c r="C185" s="320">
        <f t="shared" si="31"/>
        <v>0.59416037525671928</v>
      </c>
      <c r="D185" s="320">
        <f t="shared" si="31"/>
        <v>0.59531541632068752</v>
      </c>
      <c r="E185" s="320">
        <f t="shared" si="31"/>
        <v>0.59355283779008761</v>
      </c>
      <c r="F185" s="320">
        <f t="shared" si="31"/>
        <v>0.5904542112286093</v>
      </c>
      <c r="G185" s="320">
        <f t="shared" si="31"/>
        <v>0.58996522824298658</v>
      </c>
      <c r="H185" s="320">
        <f t="shared" si="31"/>
        <v>0.59398135605376334</v>
      </c>
      <c r="I185" s="320">
        <f t="shared" si="31"/>
        <v>0.58847673537093248</v>
      </c>
      <c r="J185" s="320">
        <f t="shared" si="31"/>
        <v>0.58637262439032278</v>
      </c>
      <c r="K185" s="320">
        <f t="shared" si="31"/>
        <v>0.5822695154693156</v>
      </c>
      <c r="L185" s="320">
        <f t="shared" si="31"/>
        <v>0.57991423607602166</v>
      </c>
      <c r="M185" s="320">
        <f t="shared" si="31"/>
        <v>0.57879016060764421</v>
      </c>
      <c r="N185" s="320">
        <f t="shared" si="31"/>
        <v>0.57412830600730425</v>
      </c>
      <c r="O185" s="320">
        <f t="shared" si="31"/>
        <v>0.57491466130746594</v>
      </c>
      <c r="P185" s="320">
        <f t="shared" si="31"/>
        <v>0.57716365176561246</v>
      </c>
      <c r="Q185" s="320">
        <f t="shared" si="31"/>
        <v>0.58014664262424642</v>
      </c>
      <c r="R185" s="320">
        <f t="shared" si="31"/>
        <v>0.58005896355864939</v>
      </c>
      <c r="S185" s="320">
        <f t="shared" si="31"/>
        <v>0.57533801906626325</v>
      </c>
      <c r="T185" s="320">
        <f t="shared" si="31"/>
        <v>0.57573095909321659</v>
      </c>
      <c r="U185" s="320">
        <f t="shared" si="31"/>
        <v>0.56919788808695182</v>
      </c>
      <c r="V185" s="320">
        <f t="shared" si="31"/>
        <v>0.56143725343186035</v>
      </c>
      <c r="W185" s="320">
        <f t="shared" si="31"/>
        <v>0.54976301895846702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0.32109589363575214</v>
      </c>
      <c r="C187" s="271">
        <f t="shared" si="33"/>
        <v>0.32183120217450151</v>
      </c>
      <c r="D187" s="271">
        <f t="shared" si="33"/>
        <v>0.32426466703227663</v>
      </c>
      <c r="E187" s="271">
        <f t="shared" si="33"/>
        <v>0.32333994596308502</v>
      </c>
      <c r="F187" s="271">
        <f t="shared" si="33"/>
        <v>0.32058089379848081</v>
      </c>
      <c r="G187" s="271">
        <f t="shared" si="33"/>
        <v>0.31908974311400945</v>
      </c>
      <c r="H187" s="271">
        <f t="shared" si="33"/>
        <v>0.32131799913642267</v>
      </c>
      <c r="I187" s="271">
        <f t="shared" si="33"/>
        <v>0.31925789217047296</v>
      </c>
      <c r="J187" s="271">
        <f t="shared" si="33"/>
        <v>0.31983114857187739</v>
      </c>
      <c r="K187" s="271">
        <f t="shared" si="33"/>
        <v>0.31763720388704109</v>
      </c>
      <c r="L187" s="271">
        <f t="shared" si="33"/>
        <v>0.3165543451659108</v>
      </c>
      <c r="M187" s="271">
        <f t="shared" si="33"/>
        <v>0.31716353434120687</v>
      </c>
      <c r="N187" s="271">
        <f t="shared" si="33"/>
        <v>0.31915625076278292</v>
      </c>
      <c r="O187" s="271">
        <f t="shared" si="33"/>
        <v>0.31938434892606576</v>
      </c>
      <c r="P187" s="271">
        <f t="shared" si="33"/>
        <v>0.31777609242633204</v>
      </c>
      <c r="Q187" s="271">
        <f t="shared" si="33"/>
        <v>0.31550693389281065</v>
      </c>
      <c r="R187" s="271">
        <f t="shared" si="33"/>
        <v>0.31551826767226593</v>
      </c>
      <c r="S187" s="271">
        <f t="shared" si="33"/>
        <v>0.31806674118332973</v>
      </c>
      <c r="T187" s="271">
        <f t="shared" si="33"/>
        <v>0.31897376852471926</v>
      </c>
      <c r="U187" s="271">
        <f t="shared" si="33"/>
        <v>0.32367963191641347</v>
      </c>
      <c r="V187" s="271">
        <f t="shared" si="33"/>
        <v>0.32966748164487097</v>
      </c>
      <c r="W187" s="271">
        <f t="shared" si="33"/>
        <v>0.34146555032740195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0.32109589363575214</v>
      </c>
      <c r="C188" s="320">
        <f t="shared" si="34"/>
        <v>0.32183120217450151</v>
      </c>
      <c r="D188" s="320">
        <f t="shared" si="34"/>
        <v>0.32426466703227663</v>
      </c>
      <c r="E188" s="320">
        <f t="shared" si="34"/>
        <v>0.32333994596308502</v>
      </c>
      <c r="F188" s="320">
        <f t="shared" si="34"/>
        <v>0.32058089379848081</v>
      </c>
      <c r="G188" s="320">
        <f t="shared" si="34"/>
        <v>0.31908974311400945</v>
      </c>
      <c r="H188" s="320">
        <f t="shared" si="34"/>
        <v>0.32131799913642267</v>
      </c>
      <c r="I188" s="320">
        <f t="shared" si="34"/>
        <v>0.31925789217047296</v>
      </c>
      <c r="J188" s="320">
        <f t="shared" si="34"/>
        <v>0.31983114857187739</v>
      </c>
      <c r="K188" s="320">
        <f t="shared" si="34"/>
        <v>0.31763720388704109</v>
      </c>
      <c r="L188" s="320">
        <f t="shared" si="34"/>
        <v>0.3165543451659108</v>
      </c>
      <c r="M188" s="320">
        <f t="shared" si="34"/>
        <v>0.31716353434120687</v>
      </c>
      <c r="N188" s="320">
        <f t="shared" si="34"/>
        <v>0.31915625076278292</v>
      </c>
      <c r="O188" s="320">
        <f t="shared" si="34"/>
        <v>0.31938434892606576</v>
      </c>
      <c r="P188" s="320">
        <f t="shared" si="34"/>
        <v>0.31777609242633204</v>
      </c>
      <c r="Q188" s="320">
        <f t="shared" si="34"/>
        <v>0.31550693389281065</v>
      </c>
      <c r="R188" s="320">
        <f t="shared" si="34"/>
        <v>0.31551826767226593</v>
      </c>
      <c r="S188" s="320">
        <f t="shared" si="34"/>
        <v>0.31806674118332973</v>
      </c>
      <c r="T188" s="320">
        <f t="shared" si="34"/>
        <v>0.31897376852471926</v>
      </c>
      <c r="U188" s="320">
        <f t="shared" si="34"/>
        <v>0.32367963191641347</v>
      </c>
      <c r="V188" s="320">
        <f t="shared" si="34"/>
        <v>0.32966748164487097</v>
      </c>
      <c r="W188" s="320">
        <f t="shared" si="34"/>
        <v>0.34146555032740195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5.011557919820446E-2</v>
      </c>
      <c r="C190" s="271">
        <f t="shared" si="36"/>
        <v>4.8897125897730855E-2</v>
      </c>
      <c r="D190" s="271">
        <f t="shared" si="36"/>
        <v>4.7789429295609677E-2</v>
      </c>
      <c r="E190" s="271">
        <f t="shared" si="36"/>
        <v>4.918533129675929E-2</v>
      </c>
      <c r="F190" s="271">
        <f t="shared" si="36"/>
        <v>5.222128823277037E-2</v>
      </c>
      <c r="G190" s="271">
        <f t="shared" si="36"/>
        <v>5.3226610403806482E-2</v>
      </c>
      <c r="H190" s="271">
        <f t="shared" si="36"/>
        <v>5.0031665210099122E-2</v>
      </c>
      <c r="I190" s="271">
        <f t="shared" si="36"/>
        <v>5.3977322920344413E-2</v>
      </c>
      <c r="J190" s="271">
        <f t="shared" si="36"/>
        <v>5.4672130366785789E-2</v>
      </c>
      <c r="K190" s="271">
        <f t="shared" si="36"/>
        <v>5.7962798144687543E-2</v>
      </c>
      <c r="L190" s="271">
        <f t="shared" si="36"/>
        <v>5.9647040807782367E-2</v>
      </c>
      <c r="M190" s="271">
        <f t="shared" si="36"/>
        <v>5.9895171560331736E-2</v>
      </c>
      <c r="N190" s="271">
        <f t="shared" si="36"/>
        <v>6.1236905527506942E-2</v>
      </c>
      <c r="O190" s="271">
        <f t="shared" si="36"/>
        <v>6.0674342729707335E-2</v>
      </c>
      <c r="P190" s="271">
        <f t="shared" si="36"/>
        <v>6.0365559708409872E-2</v>
      </c>
      <c r="Q190" s="271">
        <f t="shared" si="36"/>
        <v>6.0030698153432191E-2</v>
      </c>
      <c r="R190" s="271">
        <f t="shared" si="36"/>
        <v>6.0179903726536983E-2</v>
      </c>
      <c r="S190" s="271">
        <f t="shared" si="36"/>
        <v>6.1235005740834292E-2</v>
      </c>
      <c r="T190" s="271">
        <f t="shared" si="36"/>
        <v>6.0540394459615447E-2</v>
      </c>
      <c r="U190" s="271">
        <f t="shared" si="36"/>
        <v>6.1420425188510978E-2</v>
      </c>
      <c r="V190" s="271">
        <f t="shared" si="36"/>
        <v>6.2261535762277172E-2</v>
      </c>
      <c r="W190" s="271">
        <f t="shared" si="36"/>
        <v>6.2051226305325162E-2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3.7089677317001267E-2</v>
      </c>
      <c r="C191" s="320">
        <f t="shared" si="37"/>
        <v>3.5864824583825276E-2</v>
      </c>
      <c r="D191" s="320">
        <f t="shared" si="37"/>
        <v>3.4731793335028842E-2</v>
      </c>
      <c r="E191" s="320">
        <f t="shared" si="37"/>
        <v>3.6166355697011626E-2</v>
      </c>
      <c r="F191" s="320">
        <f t="shared" si="37"/>
        <v>3.927027784357888E-2</v>
      </c>
      <c r="G191" s="320">
        <f t="shared" si="37"/>
        <v>4.028632535725208E-2</v>
      </c>
      <c r="H191" s="320">
        <f t="shared" si="37"/>
        <v>3.7003290499668058E-2</v>
      </c>
      <c r="I191" s="320">
        <f t="shared" si="37"/>
        <v>4.1069686445488897E-2</v>
      </c>
      <c r="J191" s="320">
        <f t="shared" si="37"/>
        <v>4.1810645418418994E-2</v>
      </c>
      <c r="K191" s="320">
        <f t="shared" si="37"/>
        <v>4.5191310702060228E-2</v>
      </c>
      <c r="L191" s="320">
        <f t="shared" si="37"/>
        <v>4.6927214014383933E-2</v>
      </c>
      <c r="M191" s="320">
        <f t="shared" si="37"/>
        <v>4.7200000214878877E-2</v>
      </c>
      <c r="N191" s="320">
        <f t="shared" si="37"/>
        <v>4.8643987203903602E-2</v>
      </c>
      <c r="O191" s="320">
        <f t="shared" si="37"/>
        <v>4.8064176505304368E-2</v>
      </c>
      <c r="P191" s="320">
        <f t="shared" si="37"/>
        <v>4.7706064174071007E-2</v>
      </c>
      <c r="Q191" s="320">
        <f t="shared" si="37"/>
        <v>4.7305773759638438E-2</v>
      </c>
      <c r="R191" s="320">
        <f t="shared" si="37"/>
        <v>4.745690248354454E-2</v>
      </c>
      <c r="S191" s="320">
        <f t="shared" si="37"/>
        <v>4.8615553596154604E-2</v>
      </c>
      <c r="T191" s="320">
        <f t="shared" si="37"/>
        <v>4.7912323576556677E-2</v>
      </c>
      <c r="U191" s="320">
        <f t="shared" si="37"/>
        <v>4.8935650549032907E-2</v>
      </c>
      <c r="V191" s="320">
        <f t="shared" si="37"/>
        <v>4.9946982721923064E-2</v>
      </c>
      <c r="W191" s="320">
        <f t="shared" si="37"/>
        <v>4.9992735681117041E-2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1.3025901881203188E-2</v>
      </c>
      <c r="C192" s="320">
        <f t="shared" si="38"/>
        <v>1.3032301313905578E-2</v>
      </c>
      <c r="D192" s="320">
        <f t="shared" si="38"/>
        <v>1.3057635960580837E-2</v>
      </c>
      <c r="E192" s="320">
        <f t="shared" si="38"/>
        <v>1.301897559974766E-2</v>
      </c>
      <c r="F192" s="320">
        <f t="shared" si="38"/>
        <v>1.295101038919149E-2</v>
      </c>
      <c r="G192" s="320">
        <f t="shared" si="38"/>
        <v>1.29402850465544E-2</v>
      </c>
      <c r="H192" s="320">
        <f t="shared" si="38"/>
        <v>1.3028374710431065E-2</v>
      </c>
      <c r="I192" s="320">
        <f t="shared" si="38"/>
        <v>1.2907636474855514E-2</v>
      </c>
      <c r="J192" s="320">
        <f t="shared" si="38"/>
        <v>1.2861484948366796E-2</v>
      </c>
      <c r="K192" s="320">
        <f t="shared" si="38"/>
        <v>1.2771487442627322E-2</v>
      </c>
      <c r="L192" s="320">
        <f t="shared" si="38"/>
        <v>1.2719826793398439E-2</v>
      </c>
      <c r="M192" s="320">
        <f t="shared" si="38"/>
        <v>1.2695171345452859E-2</v>
      </c>
      <c r="N192" s="320">
        <f t="shared" si="38"/>
        <v>1.259291832360334E-2</v>
      </c>
      <c r="O192" s="320">
        <f t="shared" si="38"/>
        <v>1.2610166224402961E-2</v>
      </c>
      <c r="P192" s="320">
        <f t="shared" si="38"/>
        <v>1.2659495534338859E-2</v>
      </c>
      <c r="Q192" s="320">
        <f t="shared" si="38"/>
        <v>1.2724924393793757E-2</v>
      </c>
      <c r="R192" s="320">
        <f t="shared" si="38"/>
        <v>1.2723001242992443E-2</v>
      </c>
      <c r="S192" s="320">
        <f t="shared" si="38"/>
        <v>1.2619452144679692E-2</v>
      </c>
      <c r="T192" s="320">
        <f t="shared" si="38"/>
        <v>1.262807088305877E-2</v>
      </c>
      <c r="U192" s="320">
        <f t="shared" si="38"/>
        <v>1.248477463947807E-2</v>
      </c>
      <c r="V192" s="320">
        <f t="shared" si="38"/>
        <v>1.2314553040354111E-2</v>
      </c>
      <c r="W192" s="320">
        <f t="shared" si="38"/>
        <v>1.2058490624208119E-2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0.99999999999999989</v>
      </c>
      <c r="C197" s="234">
        <f t="shared" si="42"/>
        <v>1</v>
      </c>
      <c r="D197" s="234">
        <f t="shared" si="42"/>
        <v>1.0000000000000002</v>
      </c>
      <c r="E197" s="234">
        <f t="shared" si="42"/>
        <v>1</v>
      </c>
      <c r="F197" s="234">
        <f t="shared" si="42"/>
        <v>1</v>
      </c>
      <c r="G197" s="234">
        <f t="shared" si="42"/>
        <v>0.99999999999999989</v>
      </c>
      <c r="H197" s="234">
        <f t="shared" si="42"/>
        <v>1.0000000000000002</v>
      </c>
      <c r="I197" s="234">
        <f t="shared" si="42"/>
        <v>1.0000000000000004</v>
      </c>
      <c r="J197" s="234">
        <f t="shared" si="42"/>
        <v>1</v>
      </c>
      <c r="K197" s="234">
        <f t="shared" si="42"/>
        <v>1.0000000000000002</v>
      </c>
      <c r="L197" s="234">
        <f t="shared" si="42"/>
        <v>1</v>
      </c>
      <c r="M197" s="234">
        <f t="shared" si="42"/>
        <v>1</v>
      </c>
      <c r="N197" s="234">
        <f t="shared" si="42"/>
        <v>0.99999999999999989</v>
      </c>
      <c r="O197" s="234">
        <f t="shared" si="42"/>
        <v>1</v>
      </c>
      <c r="P197" s="234">
        <f t="shared" si="42"/>
        <v>1.0000000000000002</v>
      </c>
      <c r="Q197" s="234">
        <f t="shared" si="42"/>
        <v>0.99999999999999967</v>
      </c>
      <c r="R197" s="234">
        <f t="shared" si="42"/>
        <v>1</v>
      </c>
      <c r="S197" s="234">
        <f t="shared" si="42"/>
        <v>1.0000000000000002</v>
      </c>
      <c r="T197" s="234">
        <f t="shared" si="42"/>
        <v>0.99999999999999989</v>
      </c>
      <c r="U197" s="234">
        <f t="shared" si="42"/>
        <v>0.99999999999999989</v>
      </c>
      <c r="V197" s="234">
        <f t="shared" si="42"/>
        <v>0.99999999999999989</v>
      </c>
      <c r="W197" s="234">
        <f t="shared" si="42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5.8545867801271481E-2</v>
      </c>
      <c r="C202" s="270">
        <f t="shared" si="47"/>
        <v>5.9028158146137433E-2</v>
      </c>
      <c r="D202" s="270">
        <f t="shared" si="47"/>
        <v>5.5112337890914381E-2</v>
      </c>
      <c r="E202" s="270">
        <f t="shared" si="47"/>
        <v>5.7039753830795709E-2</v>
      </c>
      <c r="F202" s="270">
        <f t="shared" si="47"/>
        <v>6.1198003294725946E-2</v>
      </c>
      <c r="G202" s="270">
        <f t="shared" si="47"/>
        <v>6.2625453106911283E-2</v>
      </c>
      <c r="H202" s="270">
        <f t="shared" si="47"/>
        <v>5.8148428705229058E-2</v>
      </c>
      <c r="I202" s="270">
        <f t="shared" si="47"/>
        <v>6.3425444648422466E-2</v>
      </c>
      <c r="J202" s="270">
        <f t="shared" si="47"/>
        <v>6.4654190571239264E-2</v>
      </c>
      <c r="K202" s="270">
        <f t="shared" si="47"/>
        <v>6.8917536291382767E-2</v>
      </c>
      <c r="L202" s="270">
        <f t="shared" si="47"/>
        <v>7.1403584159136252E-2</v>
      </c>
      <c r="M202" s="270">
        <f t="shared" si="47"/>
        <v>7.1776443657501368E-2</v>
      </c>
      <c r="N202" s="270">
        <f t="shared" si="47"/>
        <v>7.3609849635569949E-2</v>
      </c>
      <c r="O202" s="270">
        <f t="shared" si="47"/>
        <v>7.3000536986078876E-2</v>
      </c>
      <c r="P202" s="270">
        <f t="shared" si="47"/>
        <v>7.2543764601169375E-2</v>
      </c>
      <c r="Q202" s="270">
        <f t="shared" si="47"/>
        <v>7.2020449678046952E-2</v>
      </c>
      <c r="R202" s="270">
        <f t="shared" si="47"/>
        <v>7.1881084613531029E-2</v>
      </c>
      <c r="S202" s="270">
        <f t="shared" si="47"/>
        <v>7.3431997894408185E-2</v>
      </c>
      <c r="T202" s="270">
        <f t="shared" si="47"/>
        <v>7.2601321337542421E-2</v>
      </c>
      <c r="U202" s="270">
        <f t="shared" si="47"/>
        <v>7.390057087618071E-2</v>
      </c>
      <c r="V202" s="270">
        <f t="shared" si="47"/>
        <v>7.5166953030902636E-2</v>
      </c>
      <c r="W202" s="270">
        <f t="shared" si="47"/>
        <v>7.5269997451020129E-2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0.47741651651145933</v>
      </c>
      <c r="C203" s="271">
        <f t="shared" si="48"/>
        <v>0.47896082248601435</v>
      </c>
      <c r="D203" s="271">
        <f t="shared" si="48"/>
        <v>0.48212132931446228</v>
      </c>
      <c r="E203" s="271">
        <f t="shared" si="48"/>
        <v>0.47856506629931822</v>
      </c>
      <c r="F203" s="271">
        <f t="shared" si="48"/>
        <v>0.47154770421519937</v>
      </c>
      <c r="G203" s="271">
        <f t="shared" si="48"/>
        <v>0.46968616390829354</v>
      </c>
      <c r="H203" s="271">
        <f t="shared" si="48"/>
        <v>0.47769828238389211</v>
      </c>
      <c r="I203" s="271">
        <f t="shared" si="48"/>
        <v>0.46742670151601806</v>
      </c>
      <c r="J203" s="271">
        <f t="shared" si="48"/>
        <v>0.46463292756799912</v>
      </c>
      <c r="K203" s="271">
        <f t="shared" si="48"/>
        <v>0.45671082563972482</v>
      </c>
      <c r="L203" s="271">
        <f t="shared" si="48"/>
        <v>0.45243664942922013</v>
      </c>
      <c r="M203" s="271">
        <f t="shared" si="48"/>
        <v>0.45117513830616074</v>
      </c>
      <c r="N203" s="271">
        <f t="shared" si="48"/>
        <v>0.44557656348205182</v>
      </c>
      <c r="O203" s="271">
        <f t="shared" si="48"/>
        <v>0.4469343894954787</v>
      </c>
      <c r="P203" s="271">
        <f t="shared" si="48"/>
        <v>0.44918683068536269</v>
      </c>
      <c r="Q203" s="271">
        <f t="shared" si="48"/>
        <v>0.4520845778044984</v>
      </c>
      <c r="R203" s="271">
        <f t="shared" si="48"/>
        <v>0.45188451868169266</v>
      </c>
      <c r="S203" s="271">
        <f t="shared" si="48"/>
        <v>0.44659830833870073</v>
      </c>
      <c r="T203" s="271">
        <f t="shared" si="48"/>
        <v>0.44782431848119625</v>
      </c>
      <c r="U203" s="271">
        <f t="shared" si="48"/>
        <v>0.44132577089356906</v>
      </c>
      <c r="V203" s="271">
        <f t="shared" si="48"/>
        <v>0.4339222983759215</v>
      </c>
      <c r="W203" s="271">
        <f t="shared" si="48"/>
        <v>0.42469449517260915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0.47741651651145933</v>
      </c>
      <c r="C204" s="320">
        <f t="shared" si="49"/>
        <v>0.47896082248601435</v>
      </c>
      <c r="D204" s="320">
        <f t="shared" si="49"/>
        <v>0.48212132931446228</v>
      </c>
      <c r="E204" s="320">
        <f t="shared" si="49"/>
        <v>0.47856506629931822</v>
      </c>
      <c r="F204" s="320">
        <f t="shared" si="49"/>
        <v>0.47154770421519937</v>
      </c>
      <c r="G204" s="320">
        <f t="shared" si="49"/>
        <v>0.46968616390829354</v>
      </c>
      <c r="H204" s="320">
        <f t="shared" si="49"/>
        <v>0.47769828238389211</v>
      </c>
      <c r="I204" s="320">
        <f t="shared" si="49"/>
        <v>0.46742670151601806</v>
      </c>
      <c r="J204" s="320">
        <f t="shared" si="49"/>
        <v>0.46463292756799912</v>
      </c>
      <c r="K204" s="320">
        <f t="shared" si="49"/>
        <v>0.45671082563972482</v>
      </c>
      <c r="L204" s="320">
        <f t="shared" si="49"/>
        <v>0.45243664942922013</v>
      </c>
      <c r="M204" s="320">
        <f t="shared" si="49"/>
        <v>0.45117513830616074</v>
      </c>
      <c r="N204" s="320">
        <f t="shared" si="49"/>
        <v>0.44557656348205182</v>
      </c>
      <c r="O204" s="320">
        <f t="shared" si="49"/>
        <v>0.4469343894954787</v>
      </c>
      <c r="P204" s="320">
        <f t="shared" si="49"/>
        <v>0.44918683068536269</v>
      </c>
      <c r="Q204" s="320">
        <f t="shared" si="49"/>
        <v>0.4520845778044984</v>
      </c>
      <c r="R204" s="320">
        <f t="shared" si="49"/>
        <v>0.45188451868169266</v>
      </c>
      <c r="S204" s="320">
        <f t="shared" si="49"/>
        <v>0.44659830833870073</v>
      </c>
      <c r="T204" s="320">
        <f t="shared" si="49"/>
        <v>0.44782431848119625</v>
      </c>
      <c r="U204" s="320">
        <f t="shared" si="49"/>
        <v>0.44132577089356906</v>
      </c>
      <c r="V204" s="320">
        <f t="shared" si="49"/>
        <v>0.4339222983759215</v>
      </c>
      <c r="W204" s="320">
        <f t="shared" si="49"/>
        <v>0.42469449517260915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0.28982446943901424</v>
      </c>
      <c r="C206" s="271">
        <f t="shared" si="51"/>
        <v>0.29128470884599361</v>
      </c>
      <c r="D206" s="271">
        <f t="shared" si="51"/>
        <v>0.29485064261494465</v>
      </c>
      <c r="E206" s="271">
        <f t="shared" si="51"/>
        <v>0.29270773728147476</v>
      </c>
      <c r="F206" s="271">
        <f t="shared" si="51"/>
        <v>0.28745527272764182</v>
      </c>
      <c r="G206" s="271">
        <f t="shared" si="51"/>
        <v>0.28522489505446369</v>
      </c>
      <c r="H206" s="271">
        <f t="shared" si="51"/>
        <v>0.2901410334301725</v>
      </c>
      <c r="I206" s="271">
        <f t="shared" si="51"/>
        <v>0.2847207341226104</v>
      </c>
      <c r="J206" s="271">
        <f t="shared" si="51"/>
        <v>0.28454456112576332</v>
      </c>
      <c r="K206" s="271">
        <f t="shared" si="51"/>
        <v>0.27973180678971188</v>
      </c>
      <c r="L206" s="271">
        <f t="shared" si="51"/>
        <v>0.27729083783710379</v>
      </c>
      <c r="M206" s="271">
        <f t="shared" si="51"/>
        <v>0.27758788176790283</v>
      </c>
      <c r="N206" s="271">
        <f t="shared" si="51"/>
        <v>0.27810575016512457</v>
      </c>
      <c r="O206" s="271">
        <f t="shared" si="51"/>
        <v>0.27877078143933137</v>
      </c>
      <c r="P206" s="271">
        <f t="shared" si="51"/>
        <v>0.27767865453672785</v>
      </c>
      <c r="Q206" s="271">
        <f t="shared" si="51"/>
        <v>0.27604764745044924</v>
      </c>
      <c r="R206" s="271">
        <f t="shared" si="51"/>
        <v>0.27597711027727045</v>
      </c>
      <c r="S206" s="271">
        <f t="shared" si="51"/>
        <v>0.27720782968377278</v>
      </c>
      <c r="T206" s="271">
        <f t="shared" si="51"/>
        <v>0.27857124994704802</v>
      </c>
      <c r="U206" s="271">
        <f t="shared" si="51"/>
        <v>0.28177639819513423</v>
      </c>
      <c r="V206" s="271">
        <f t="shared" si="51"/>
        <v>0.28607511807905667</v>
      </c>
      <c r="W206" s="271">
        <f t="shared" si="51"/>
        <v>0.29617011759124684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0.28982446943901424</v>
      </c>
      <c r="C207" s="320">
        <f t="shared" si="52"/>
        <v>0.29128470884599361</v>
      </c>
      <c r="D207" s="320">
        <f t="shared" si="52"/>
        <v>0.29485064261494465</v>
      </c>
      <c r="E207" s="320">
        <f t="shared" si="52"/>
        <v>0.29270773728147476</v>
      </c>
      <c r="F207" s="320">
        <f t="shared" si="52"/>
        <v>0.28745527272764182</v>
      </c>
      <c r="G207" s="320">
        <f t="shared" si="52"/>
        <v>0.28522489505446369</v>
      </c>
      <c r="H207" s="320">
        <f t="shared" si="52"/>
        <v>0.2901410334301725</v>
      </c>
      <c r="I207" s="320">
        <f t="shared" si="52"/>
        <v>0.2847207341226104</v>
      </c>
      <c r="J207" s="320">
        <f t="shared" si="52"/>
        <v>0.28454456112576332</v>
      </c>
      <c r="K207" s="320">
        <f t="shared" si="52"/>
        <v>0.27973180678971188</v>
      </c>
      <c r="L207" s="320">
        <f t="shared" si="52"/>
        <v>0.27729083783710379</v>
      </c>
      <c r="M207" s="320">
        <f t="shared" si="52"/>
        <v>0.27758788176790283</v>
      </c>
      <c r="N207" s="320">
        <f t="shared" si="52"/>
        <v>0.27810575016512457</v>
      </c>
      <c r="O207" s="320">
        <f t="shared" si="52"/>
        <v>0.27877078143933137</v>
      </c>
      <c r="P207" s="320">
        <f t="shared" si="52"/>
        <v>0.27767865453672785</v>
      </c>
      <c r="Q207" s="320">
        <f t="shared" si="52"/>
        <v>0.27604764745044924</v>
      </c>
      <c r="R207" s="320">
        <f t="shared" si="52"/>
        <v>0.27597711027727045</v>
      </c>
      <c r="S207" s="320">
        <f t="shared" si="52"/>
        <v>0.27720782968377278</v>
      </c>
      <c r="T207" s="320">
        <f t="shared" si="52"/>
        <v>0.27857124994704802</v>
      </c>
      <c r="U207" s="320">
        <f t="shared" si="52"/>
        <v>0.28177639819513423</v>
      </c>
      <c r="V207" s="320">
        <f t="shared" si="52"/>
        <v>0.28607511807905667</v>
      </c>
      <c r="W207" s="320">
        <f t="shared" si="52"/>
        <v>0.29617011759124684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0.17421314624825496</v>
      </c>
      <c r="C209" s="271">
        <f t="shared" si="54"/>
        <v>0.17072631052185464</v>
      </c>
      <c r="D209" s="271">
        <f t="shared" si="54"/>
        <v>0.16791569017967886</v>
      </c>
      <c r="E209" s="271">
        <f t="shared" si="54"/>
        <v>0.17168744258841132</v>
      </c>
      <c r="F209" s="271">
        <f t="shared" si="54"/>
        <v>0.17979901976243284</v>
      </c>
      <c r="G209" s="271">
        <f t="shared" si="54"/>
        <v>0.18246348793033143</v>
      </c>
      <c r="H209" s="271">
        <f t="shared" si="54"/>
        <v>0.17401225548070656</v>
      </c>
      <c r="I209" s="271">
        <f t="shared" si="54"/>
        <v>0.18442711971294942</v>
      </c>
      <c r="J209" s="271">
        <f t="shared" si="54"/>
        <v>0.18616832073499831</v>
      </c>
      <c r="K209" s="271">
        <f t="shared" si="54"/>
        <v>0.1946398312791808</v>
      </c>
      <c r="L209" s="271">
        <f t="shared" si="54"/>
        <v>0.1988689285745398</v>
      </c>
      <c r="M209" s="271">
        <f t="shared" si="54"/>
        <v>0.19946053626843502</v>
      </c>
      <c r="N209" s="271">
        <f t="shared" si="54"/>
        <v>0.20270783671725356</v>
      </c>
      <c r="O209" s="271">
        <f t="shared" si="54"/>
        <v>0.20129429207911098</v>
      </c>
      <c r="P209" s="271">
        <f t="shared" si="54"/>
        <v>0.20059075017674025</v>
      </c>
      <c r="Q209" s="271">
        <f t="shared" si="54"/>
        <v>0.19984732506700512</v>
      </c>
      <c r="R209" s="271">
        <f t="shared" si="54"/>
        <v>0.20025728642750587</v>
      </c>
      <c r="S209" s="271">
        <f t="shared" si="54"/>
        <v>0.2027618640831185</v>
      </c>
      <c r="T209" s="271">
        <f t="shared" si="54"/>
        <v>0.20100311023421319</v>
      </c>
      <c r="U209" s="271">
        <f t="shared" si="54"/>
        <v>0.20299726003511592</v>
      </c>
      <c r="V209" s="271">
        <f t="shared" si="54"/>
        <v>0.2048356305141191</v>
      </c>
      <c r="W209" s="271">
        <f t="shared" si="54"/>
        <v>0.20386538978512408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0.12052049926930836</v>
      </c>
      <c r="C210" s="320">
        <f t="shared" si="55"/>
        <v>0.11685998317649521</v>
      </c>
      <c r="D210" s="320">
        <f t="shared" si="55"/>
        <v>0.11369391644412247</v>
      </c>
      <c r="E210" s="320">
        <f t="shared" si="55"/>
        <v>0.11786562396130335</v>
      </c>
      <c r="F210" s="320">
        <f t="shared" si="55"/>
        <v>0.1267664087393249</v>
      </c>
      <c r="G210" s="320">
        <f t="shared" si="55"/>
        <v>0.12964023503179384</v>
      </c>
      <c r="H210" s="320">
        <f t="shared" si="55"/>
        <v>0.1202879197038319</v>
      </c>
      <c r="I210" s="320">
        <f t="shared" si="55"/>
        <v>0.13185797724502102</v>
      </c>
      <c r="J210" s="320">
        <f t="shared" si="55"/>
        <v>0.13391338004506048</v>
      </c>
      <c r="K210" s="320">
        <f t="shared" si="55"/>
        <v>0.1432758497568776</v>
      </c>
      <c r="L210" s="320">
        <f t="shared" si="55"/>
        <v>0.14798564226586966</v>
      </c>
      <c r="M210" s="320">
        <f t="shared" si="55"/>
        <v>0.14871912580412269</v>
      </c>
      <c r="N210" s="320">
        <f t="shared" si="55"/>
        <v>0.15259606995235209</v>
      </c>
      <c r="O210" s="320">
        <f t="shared" si="55"/>
        <v>0.15102981741601929</v>
      </c>
      <c r="P210" s="320">
        <f t="shared" si="55"/>
        <v>0.15007295472254353</v>
      </c>
      <c r="Q210" s="320">
        <f t="shared" si="55"/>
        <v>0.1490036344924659</v>
      </c>
      <c r="R210" s="320">
        <f t="shared" si="55"/>
        <v>0.14943609550156325</v>
      </c>
      <c r="S210" s="320">
        <f t="shared" si="55"/>
        <v>0.15253518678623235</v>
      </c>
      <c r="T210" s="320">
        <f t="shared" si="55"/>
        <v>0.15063854971063304</v>
      </c>
      <c r="U210" s="320">
        <f t="shared" si="55"/>
        <v>0.15336355864487272</v>
      </c>
      <c r="V210" s="320">
        <f t="shared" si="55"/>
        <v>0.15603456063652879</v>
      </c>
      <c r="W210" s="320">
        <f t="shared" si="55"/>
        <v>0.15610212476482502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5.3692646978946615E-2</v>
      </c>
      <c r="C211" s="320">
        <f t="shared" si="56"/>
        <v>5.3866327345359434E-2</v>
      </c>
      <c r="D211" s="320">
        <f t="shared" si="56"/>
        <v>5.4221773735556408E-2</v>
      </c>
      <c r="E211" s="320">
        <f t="shared" si="56"/>
        <v>5.382181862710797E-2</v>
      </c>
      <c r="F211" s="320">
        <f t="shared" si="56"/>
        <v>5.3032611023107953E-2</v>
      </c>
      <c r="G211" s="320">
        <f t="shared" si="56"/>
        <v>5.2823252898537586E-2</v>
      </c>
      <c r="H211" s="320">
        <f t="shared" si="56"/>
        <v>5.3724335776874639E-2</v>
      </c>
      <c r="I211" s="320">
        <f t="shared" si="56"/>
        <v>5.2569142467928383E-2</v>
      </c>
      <c r="J211" s="320">
        <f t="shared" si="56"/>
        <v>5.2254940689937829E-2</v>
      </c>
      <c r="K211" s="320">
        <f t="shared" si="56"/>
        <v>5.1363981522303211E-2</v>
      </c>
      <c r="L211" s="320">
        <f t="shared" si="56"/>
        <v>5.0883286308670138E-2</v>
      </c>
      <c r="M211" s="320">
        <f t="shared" si="56"/>
        <v>5.0741410464312305E-2</v>
      </c>
      <c r="N211" s="320">
        <f t="shared" si="56"/>
        <v>5.0111766764901498E-2</v>
      </c>
      <c r="O211" s="320">
        <f t="shared" si="56"/>
        <v>5.0264474663091675E-2</v>
      </c>
      <c r="P211" s="320">
        <f t="shared" si="56"/>
        <v>5.0517795454196698E-2</v>
      </c>
      <c r="Q211" s="320">
        <f t="shared" si="56"/>
        <v>5.084369057453924E-2</v>
      </c>
      <c r="R211" s="320">
        <f t="shared" si="56"/>
        <v>5.082119092594263E-2</v>
      </c>
      <c r="S211" s="320">
        <f t="shared" si="56"/>
        <v>5.0226677296886152E-2</v>
      </c>
      <c r="T211" s="320">
        <f t="shared" si="56"/>
        <v>5.0364560523580175E-2</v>
      </c>
      <c r="U211" s="320">
        <f t="shared" si="56"/>
        <v>4.9633701390243173E-2</v>
      </c>
      <c r="V211" s="320">
        <f t="shared" si="56"/>
        <v>4.8801069877590315E-2</v>
      </c>
      <c r="W211" s="320">
        <f t="shared" si="56"/>
        <v>4.7763265020299095E-2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2.170055028593048</v>
      </c>
      <c r="C217" s="322">
        <f>IF(C$5=0,0,(C$5-C$16-C$59)/(CHI_fec!C$5-CHI_fec!C$16))</f>
        <v>2.1983824185459504</v>
      </c>
      <c r="D217" s="322">
        <f>IF(D$5=0,0,(D$5-D$16-D$59)/(CHI_fec!D$5-CHI_fec!D$16))</f>
        <v>2.0876424029551242</v>
      </c>
      <c r="E217" s="322">
        <f>IF(E$5=0,0,(E$5-E$16-E$59)/(CHI_fec!E$5-CHI_fec!E$16))</f>
        <v>2.1062673278754054</v>
      </c>
      <c r="F217" s="322">
        <f>IF(F$5=0,0,(F$5-F$16-F$59)/(CHI_fec!F$5-CHI_fec!F$16))</f>
        <v>2.2666754356504719</v>
      </c>
      <c r="G217" s="322">
        <f>IF(G$5=0,0,(G$5-G$16-G$59)/(CHI_fec!G$5-CHI_fec!G$16))</f>
        <v>2.0848195824648954</v>
      </c>
      <c r="H217" s="322">
        <f>IF(H$5=0,0,(H$5-H$16-H$59)/(CHI_fec!H$5-CHI_fec!H$16))</f>
        <v>2.2591238403453362</v>
      </c>
      <c r="I217" s="322">
        <f>IF(I$5=0,0,(I$5-I$16-I$59)/(CHI_fec!I$5-CHI_fec!I$16))</f>
        <v>2.0272979162882074</v>
      </c>
      <c r="J217" s="322">
        <f>IF(J$5=0,0,(J$5-J$16-J$59)/(CHI_fec!J$5-CHI_fec!J$16))</f>
        <v>2.0469357061954532</v>
      </c>
      <c r="K217" s="322">
        <f>IF(K$5=0,0,(K$5-K$16-K$59)/(CHI_fec!K$5-CHI_fec!K$16))</f>
        <v>1.9604549934391395</v>
      </c>
      <c r="L217" s="322">
        <f>IF(L$5=0,0,(L$5-L$16-L$59)/(CHI_fec!L$5-CHI_fec!L$16))</f>
        <v>1.839971982984085</v>
      </c>
      <c r="M217" s="322">
        <f>IF(M$5=0,0,(M$5-M$16-M$59)/(CHI_fec!M$5-CHI_fec!M$16))</f>
        <v>1.863553102144718</v>
      </c>
      <c r="N217" s="322">
        <f>IF(N$5=0,0,(N$5-N$16-N$59)/(CHI_fec!N$5-CHI_fec!N$16))</f>
        <v>1.8525962403508256</v>
      </c>
      <c r="O217" s="322">
        <f>IF(O$5=0,0,(O$5-O$16-O$59)/(CHI_fec!O$5-CHI_fec!O$16))</f>
        <v>1.8493687125628253</v>
      </c>
      <c r="P217" s="322">
        <f>IF(P$5=0,0,(P$5-P$16-P$59)/(CHI_fec!P$5-CHI_fec!P$16))</f>
        <v>1.8480765140017412</v>
      </c>
      <c r="Q217" s="322">
        <f>IF(Q$5=0,0,(Q$5-Q$16-Q$59)/(CHI_fec!Q$5-CHI_fec!Q$16))</f>
        <v>1.7988493350174695</v>
      </c>
      <c r="R217" s="322">
        <f>IF(R$5=0,0,(R$5-R$16-R$59)/(CHI_fec!R$5-CHI_fec!R$16))</f>
        <v>1.7846329620157364</v>
      </c>
      <c r="S217" s="322">
        <f>IF(S$5=0,0,(S$5-S$16-S$59)/(CHI_fec!S$5-CHI_fec!S$16))</f>
        <v>1.8144567459371381</v>
      </c>
      <c r="T217" s="322">
        <f>IF(T$5=0,0,(T$5-T$16-T$59)/(CHI_fec!T$5-CHI_fec!T$16))</f>
        <v>1.7730452252782409</v>
      </c>
      <c r="U217" s="322">
        <f>IF(U$5=0,0,(U$5-U$16-U$59)/(CHI_fec!U$5-CHI_fec!U$16))</f>
        <v>1.7776413001934952</v>
      </c>
      <c r="V217" s="322">
        <f>IF(V$5=0,0,(V$5-V$16-V$59)/(CHI_fec!V$5-CHI_fec!V$16))</f>
        <v>1.7536206718304634</v>
      </c>
      <c r="W217" s="322">
        <f>IF(W$5=0,0,(W$5-W$16-W$59)/(CHI_fec!W$5-CHI_fec!W$16))</f>
        <v>1.6160873359287189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2.2514581431735352</v>
      </c>
      <c r="C222" s="277">
        <f>IF(C$10=0,0,C$10/CHI_fec!C$10)</f>
        <v>2.3016728614699384</v>
      </c>
      <c r="D222" s="277">
        <f>IF(D$10=0,0,D$10/CHI_fec!D$10)</f>
        <v>2.1408970000241547</v>
      </c>
      <c r="E222" s="277">
        <f>IF(E$10=0,0,E$10/CHI_fec!E$10)</f>
        <v>2.1899258236683661</v>
      </c>
      <c r="F222" s="277">
        <f>IF(F$10=0,0,F$10/CHI_fec!F$10)</f>
        <v>2.3117956826116917</v>
      </c>
      <c r="G222" s="277">
        <f>IF(G$10=0,0,G$10/CHI_fec!G$10)</f>
        <v>2.2635972659740262</v>
      </c>
      <c r="H222" s="277">
        <f>IF(H$10=0,0,H$10/CHI_fec!H$10)</f>
        <v>2.2797325820746575</v>
      </c>
      <c r="I222" s="277">
        <f>IF(I$10=0,0,I$10/CHI_fec!I$10)</f>
        <v>2.2431637801969231</v>
      </c>
      <c r="J222" s="277">
        <f>IF(J$10=0,0,J$10/CHI_fec!J$10)</f>
        <v>2.2734680701178149</v>
      </c>
      <c r="K222" s="277">
        <f>IF(K$10=0,0,K$10/CHI_fec!K$10)</f>
        <v>2.2846638705202125</v>
      </c>
      <c r="L222" s="277">
        <f>IF(L$10=0,0,L$10/CHI_fec!L$10)</f>
        <v>2.266927172632514</v>
      </c>
      <c r="M222" s="277">
        <f>IF(M$10=0,0,M$10/CHI_fec!M$10)</f>
        <v>2.2823355734825248</v>
      </c>
      <c r="N222" s="277">
        <f>IF(N$10=0,0,N$10/CHI_fec!N$10)</f>
        <v>2.2983376133626652</v>
      </c>
      <c r="O222" s="277">
        <f>IF(O$10=0,0,O$10/CHI_fec!O$10)</f>
        <v>2.2932751745937661</v>
      </c>
      <c r="P222" s="277">
        <f>IF(P$10=0,0,P$10/CHI_fec!P$10)</f>
        <v>2.2891337925585331</v>
      </c>
      <c r="Q222" s="277">
        <f>IF(Q$10=0,0,Q$10/CHI_fec!Q$10)</f>
        <v>2.2644143663459513</v>
      </c>
      <c r="R222" s="277">
        <f>IF(R$10=0,0,R$10/CHI_fec!R$10)</f>
        <v>2.254759652335836</v>
      </c>
      <c r="S222" s="277">
        <f>IF(S$10=0,0,S$10/CHI_fec!S$10)</f>
        <v>2.2846016994644263</v>
      </c>
      <c r="T222" s="277">
        <f>IF(T$10=0,0,T$10/CHI_fec!T$10)</f>
        <v>2.2598411411120294</v>
      </c>
      <c r="U222" s="277">
        <f>IF(U$10=0,0,U$10/CHI_fec!U$10)</f>
        <v>2.2772470651272343</v>
      </c>
      <c r="V222" s="277">
        <f>IF(V$10=0,0,V$10/CHI_fec!V$10)</f>
        <v>2.2846162451970935</v>
      </c>
      <c r="W222" s="277">
        <f>IF(W$10=0,0,W$10/CHI_fec!W$10)</f>
        <v>2.2279273296847206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2.6920009800813967</v>
      </c>
      <c r="C224" s="278">
        <f>IF(C$25=0,0,C$25/CHI_fec!C$25)</f>
        <v>2.7240194502126887</v>
      </c>
      <c r="D224" s="278">
        <f>IF(D$25=0,0,D$25/CHI_fec!D$25)</f>
        <v>2.6764093039088102</v>
      </c>
      <c r="E224" s="278">
        <f>IF(E$25=0,0,E$25/CHI_fec!E$25)</f>
        <v>2.6603538576899353</v>
      </c>
      <c r="F224" s="278">
        <f>IF(F$25=0,0,F$25/CHI_fec!F$25)</f>
        <v>2.6892502873335444</v>
      </c>
      <c r="G224" s="278">
        <f>IF(G$25=0,0,G$25/CHI_fec!G$25)</f>
        <v>2.5769259219383533</v>
      </c>
      <c r="H224" s="278">
        <f>IF(H$25=0,0,H$25/CHI_fec!H$25)</f>
        <v>2.7370698250151797</v>
      </c>
      <c r="I224" s="278">
        <f>IF(I$25=0,0,I$25/CHI_fec!I$25)</f>
        <v>2.530681061283214</v>
      </c>
      <c r="J224" s="278">
        <f>IF(J$25=0,0,J$25/CHI_fec!J$25)</f>
        <v>2.5120185063487037</v>
      </c>
      <c r="K224" s="278">
        <f>IF(K$25=0,0,K$25/CHI_fec!K$25)</f>
        <v>2.3894469841299308</v>
      </c>
      <c r="L224" s="278">
        <f>IF(L$25=0,0,L$25/CHI_fec!L$25)</f>
        <v>2.2870685034906049</v>
      </c>
      <c r="M224" s="278">
        <f>IF(M$25=0,0,M$25/CHI_fec!M$25)</f>
        <v>2.2857957541501728</v>
      </c>
      <c r="N224" s="278">
        <f>IF(N$25=0,0,N$25/CHI_fec!N$25)</f>
        <v>2.2260750378661847</v>
      </c>
      <c r="O224" s="278">
        <f>IF(O$25=0,0,O$25/CHI_fec!O$25)</f>
        <v>2.2377718099683759</v>
      </c>
      <c r="P224" s="278">
        <f>IF(P$25=0,0,P$25/CHI_fec!P$25)</f>
        <v>2.2487746779351521</v>
      </c>
      <c r="Q224" s="278">
        <f>IF(Q$25=0,0,Q$25/CHI_fec!Q$25)</f>
        <v>2.2337455612326962</v>
      </c>
      <c r="R224" s="278">
        <f>IF(R$25=0,0,R$25/CHI_fec!R$25)</f>
        <v>2.2095731809792238</v>
      </c>
      <c r="S224" s="278">
        <f>IF(S$25=0,0,S$25/CHI_fec!S$25)</f>
        <v>2.1958130355261507</v>
      </c>
      <c r="T224" s="278">
        <f>IF(T$25=0,0,T$25/CHI_fec!T$25)</f>
        <v>2.1778687408790565</v>
      </c>
      <c r="U224" s="278">
        <f>IF(U$25=0,0,U$25/CHI_fec!U$25)</f>
        <v>2.1281028856953021</v>
      </c>
      <c r="V224" s="278">
        <f>IF(V$25=0,0,V$25/CHI_fec!V$25)</f>
        <v>2.04575332605001</v>
      </c>
      <c r="W224" s="278">
        <f>IF(W$25=0,0,W$25/CHI_fec!W$25)</f>
        <v>1.8819445838629976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2.7520847738445791</v>
      </c>
      <c r="C225" s="278">
        <f>IF(C$36=0,0,C$36/CHI_fec!C$36)</f>
        <v>2.791091131776593</v>
      </c>
      <c r="D225" s="278">
        <f>IF(D$36=0,0,D$36/CHI_fec!D$36)</f>
        <v>2.7686376154493781</v>
      </c>
      <c r="E225" s="278">
        <f>IF(E$36=0,0,E$36/CHI_fec!E$36)</f>
        <v>2.7500369835677767</v>
      </c>
      <c r="F225" s="278">
        <f>IF(F$36=0,0,F$36/CHI_fec!F$36)</f>
        <v>2.7558748840064222</v>
      </c>
      <c r="G225" s="278">
        <f>IF(G$36=0,0,G$36/CHI_fec!G$36)</f>
        <v>2.6437473441130637</v>
      </c>
      <c r="H225" s="278">
        <f>IF(H$36=0,0,H$36/CHI_fec!H$36)</f>
        <v>2.8025755060524444</v>
      </c>
      <c r="I225" s="278">
        <f>IF(I$36=0,0,I$36/CHI_fec!I$36)</f>
        <v>2.6010508483168939</v>
      </c>
      <c r="J225" s="278">
        <f>IF(J$36=0,0,J$36/CHI_fec!J$36)</f>
        <v>2.5970025946395965</v>
      </c>
      <c r="K225" s="278">
        <f>IF(K$36=0,0,K$36/CHI_fec!K$36)</f>
        <v>2.4699900807915323</v>
      </c>
      <c r="L225" s="278">
        <f>IF(L$36=0,0,L$36/CHI_fec!L$36)</f>
        <v>2.3696730129175396</v>
      </c>
      <c r="M225" s="278">
        <f>IF(M$36=0,0,M$36/CHI_fec!M$36)</f>
        <v>2.3784136705335848</v>
      </c>
      <c r="N225" s="278">
        <f>IF(N$36=0,0,N$36/CHI_fec!N$36)</f>
        <v>2.3572431091197603</v>
      </c>
      <c r="O225" s="278">
        <f>IF(O$36=0,0,O$36/CHI_fec!O$36)</f>
        <v>2.368868821993213</v>
      </c>
      <c r="P225" s="278">
        <f>IF(P$36=0,0,P$36/CHI_fec!P$36)</f>
        <v>2.3686925182211596</v>
      </c>
      <c r="Q225" s="278">
        <f>IF(Q$36=0,0,Q$36/CHI_fec!Q$36)</f>
        <v>2.3470294027702461</v>
      </c>
      <c r="R225" s="278">
        <f>IF(R$36=0,0,R$36/CHI_fec!R$36)</f>
        <v>2.3390612725304321</v>
      </c>
      <c r="S225" s="278">
        <f>IF(S$36=0,0,S$36/CHI_fec!S$36)</f>
        <v>2.3434495445144181</v>
      </c>
      <c r="T225" s="278">
        <f>IF(T$36=0,0,T$36/CHI_fec!T$36)</f>
        <v>2.3433120326924346</v>
      </c>
      <c r="U225" s="278">
        <f>IF(U$36=0,0,U$36/CHI_fec!U$36)</f>
        <v>2.3440502298376247</v>
      </c>
      <c r="V225" s="278">
        <f>IF(V$36=0,0,V$36/CHI_fec!V$36)</f>
        <v>2.3452386338677824</v>
      </c>
      <c r="W225" s="278">
        <f>IF(W$36=0,0,W$36/CHI_fec!W$36)</f>
        <v>2.3405921177899116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2.3683223055401328</v>
      </c>
      <c r="C226" s="278">
        <f>IF(C$44=0,0,C$44/CHI_fec!C$44)</f>
        <v>2.3717609168099947</v>
      </c>
      <c r="D226" s="278">
        <f>IF(D$44=0,0,D$44/CHI_fec!D$44)</f>
        <v>2.2907866463115676</v>
      </c>
      <c r="E226" s="278">
        <f>IF(E$44=0,0,E$44/CHI_fec!E$44)</f>
        <v>2.3209363566048795</v>
      </c>
      <c r="F226" s="278">
        <f>IF(F$44=0,0,F$44/CHI_fec!F$44)</f>
        <v>2.4147415332109903</v>
      </c>
      <c r="G226" s="278">
        <f>IF(G$44=0,0,G$44/CHI_fec!G$44)</f>
        <v>2.3472118836151052</v>
      </c>
      <c r="H226" s="278">
        <f>IF(H$44=0,0,H$44/CHI_fec!H$44)</f>
        <v>2.4071266461710694</v>
      </c>
      <c r="I226" s="278">
        <f>IF(I$44=0,0,I$44/CHI_fec!I$44)</f>
        <v>2.3239768969959465</v>
      </c>
      <c r="J226" s="278">
        <f>IF(J$44=0,0,J$44/CHI_fec!J$44)</f>
        <v>2.3358592024651323</v>
      </c>
      <c r="K226" s="278">
        <f>IF(K$44=0,0,K$44/CHI_fec!K$44)</f>
        <v>2.3134668539985923</v>
      </c>
      <c r="L226" s="278">
        <f>IF(L$44=0,0,L$44/CHI_fec!L$44)</f>
        <v>2.268494261616266</v>
      </c>
      <c r="M226" s="278">
        <f>IF(M$44=0,0,M$44/CHI_fec!M$44)</f>
        <v>2.2789921738866692</v>
      </c>
      <c r="N226" s="278">
        <f>IF(N$44=0,0,N$44/CHI_fec!N$44)</f>
        <v>2.2749942423723803</v>
      </c>
      <c r="O226" s="278">
        <f>IF(O$44=0,0,O$44/CHI_fec!O$44)</f>
        <v>2.2719222677702224</v>
      </c>
      <c r="P226" s="278">
        <f>IF(P$44=0,0,P$44/CHI_fec!P$44)</f>
        <v>2.2718137473463629</v>
      </c>
      <c r="Q226" s="278">
        <f>IF(Q$44=0,0,Q$44/CHI_fec!Q$44)</f>
        <v>2.2498633619465491</v>
      </c>
      <c r="R226" s="278">
        <f>IF(R$44=0,0,R$44/CHI_fec!R$44)</f>
        <v>2.2422030336283227</v>
      </c>
      <c r="S226" s="278">
        <f>IF(S$44=0,0,S$44/CHI_fec!S$44)</f>
        <v>2.2591471630670954</v>
      </c>
      <c r="T226" s="278">
        <f>IF(T$44=0,0,T$44/CHI_fec!T$44)</f>
        <v>2.2346774562466987</v>
      </c>
      <c r="U226" s="278">
        <f>IF(U$44=0,0,U$44/CHI_fec!U$44)</f>
        <v>2.2337191207346159</v>
      </c>
      <c r="V226" s="278">
        <f>IF(V$44=0,0,V$44/CHI_fec!V$44)</f>
        <v>2.2161854806365304</v>
      </c>
      <c r="W226" s="278">
        <f>IF(W$44=0,0,W$44/CHI_fec!W$44)</f>
        <v>2.1260853005506837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2.2029341201432207</v>
      </c>
      <c r="C229" s="322">
        <f>IF(C$61=0,0,(C$61-C$108)/CHI_fec!C$61)</f>
        <v>2.2315512228543937</v>
      </c>
      <c r="D229" s="322">
        <f>IF(D$61=0,0,(D$61-D$108)/CHI_fec!D$61)</f>
        <v>2.1040366995877808</v>
      </c>
      <c r="E229" s="322">
        <f>IF(E$61=0,0,(E$61-E$108)/CHI_fec!E$61)</f>
        <v>2.1288716603226692</v>
      </c>
      <c r="F229" s="322">
        <f>IF(F$61=0,0,(F$61-F$108)/CHI_fec!F$61)</f>
        <v>2.3207160253972927</v>
      </c>
      <c r="G229" s="322">
        <f>IF(G$61=0,0,(G$61-G$108)/CHI_fec!G$61)</f>
        <v>2.1174642852438685</v>
      </c>
      <c r="H229" s="322">
        <f>IF(H$61=0,0,(H$61-H$108)/CHI_fec!H$61)</f>
        <v>2.3034955538598156</v>
      </c>
      <c r="I229" s="322">
        <f>IF(I$61=0,0,(I$61-I$108)/CHI_fec!I$61)</f>
        <v>2.0549510523527625</v>
      </c>
      <c r="J229" s="322">
        <f>IF(J$61=0,0,(J$61-J$108)/CHI_fec!J$61)</f>
        <v>2.0804700190956154</v>
      </c>
      <c r="K229" s="322">
        <f>IF(K$61=0,0,(K$61-K$108)/CHI_fec!K$61)</f>
        <v>1.9953395083123777</v>
      </c>
      <c r="L229" s="322">
        <f>IF(L$61=0,0,(L$61-L$108)/CHI_fec!L$61)</f>
        <v>1.8655143519867841</v>
      </c>
      <c r="M229" s="322">
        <f>IF(M$61=0,0,(M$61-M$108)/CHI_fec!M$61)</f>
        <v>1.8934064649313715</v>
      </c>
      <c r="N229" s="322">
        <f>IF(N$61=0,0,(N$61-N$108)/CHI_fec!N$61)</f>
        <v>1.8867160522129962</v>
      </c>
      <c r="O229" s="322">
        <f>IF(O$61=0,0,(O$61-O$108)/CHI_fec!O$61)</f>
        <v>1.8809744346880175</v>
      </c>
      <c r="P229" s="322">
        <f>IF(P$61=0,0,(P$61-P$108)/CHI_fec!P$61)</f>
        <v>1.8785368891086849</v>
      </c>
      <c r="Q229" s="322">
        <f>IF(Q$61=0,0,(Q$61-Q$108)/CHI_fec!Q$61)</f>
        <v>1.8220977221166197</v>
      </c>
      <c r="R229" s="322">
        <f>IF(R$61=0,0,(R$61-R$108)/CHI_fec!R$61)</f>
        <v>1.8075875600023914</v>
      </c>
      <c r="S229" s="322">
        <f>IF(S$61=0,0,(S$61-S$108)/CHI_fec!S$61)</f>
        <v>1.8442400758617186</v>
      </c>
      <c r="T229" s="322">
        <f>IF(T$61=0,0,(T$61-T$108)/CHI_fec!T$61)</f>
        <v>1.7959189456320781</v>
      </c>
      <c r="U229" s="322">
        <f>IF(U$61=0,0,(U$61-U$108)/CHI_fec!U$61)</f>
        <v>1.8054089529163628</v>
      </c>
      <c r="V229" s="322">
        <f>IF(V$61=0,0,(V$61-V$108)/CHI_fec!V$61)</f>
        <v>1.7833170368930507</v>
      </c>
      <c r="W229" s="322">
        <f>IF(W$61=0,0,(W$61-W$108)/CHI_fec!W$61)</f>
        <v>1.6321342751079653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2.2514581431735357</v>
      </c>
      <c r="C234" s="277">
        <f>IF(C$66=0,0,C$66/CHI_fec!C$66)</f>
        <v>2.301672861469938</v>
      </c>
      <c r="D234" s="277">
        <f>IF(D$66=0,0,D$66/CHI_fec!D$66)</f>
        <v>2.1408970000241543</v>
      </c>
      <c r="E234" s="277">
        <f>IF(E$66=0,0,E$66/CHI_fec!E$66)</f>
        <v>2.1899258236683661</v>
      </c>
      <c r="F234" s="277">
        <f>IF(F$66=0,0,F$66/CHI_fec!F$66)</f>
        <v>2.3117956826116917</v>
      </c>
      <c r="G234" s="277">
        <f>IF(G$66=0,0,G$66/CHI_fec!G$66)</f>
        <v>2.2635972659740262</v>
      </c>
      <c r="H234" s="277">
        <f>IF(H$66=0,0,H$66/CHI_fec!H$66)</f>
        <v>2.2797325820746588</v>
      </c>
      <c r="I234" s="277">
        <f>IF(I$66=0,0,I$66/CHI_fec!I$66)</f>
        <v>2.2431637801969244</v>
      </c>
      <c r="J234" s="277">
        <f>IF(J$66=0,0,J$66/CHI_fec!J$66)</f>
        <v>2.2734680701178154</v>
      </c>
      <c r="K234" s="277">
        <f>IF(K$66=0,0,K$66/CHI_fec!K$66)</f>
        <v>2.2846638705202142</v>
      </c>
      <c r="L234" s="277">
        <f>IF(L$66=0,0,L$66/CHI_fec!L$66)</f>
        <v>2.2669271726325135</v>
      </c>
      <c r="M234" s="277">
        <f>IF(M$66=0,0,M$66/CHI_fec!M$66)</f>
        <v>2.2823355734825248</v>
      </c>
      <c r="N234" s="277">
        <f>IF(N$66=0,0,N$66/CHI_fec!N$66)</f>
        <v>2.2983376133626656</v>
      </c>
      <c r="O234" s="277">
        <f>IF(O$66=0,0,O$66/CHI_fec!O$66)</f>
        <v>2.2932751745937656</v>
      </c>
      <c r="P234" s="277">
        <f>IF(P$66=0,0,P$66/CHI_fec!P$66)</f>
        <v>2.289133792558534</v>
      </c>
      <c r="Q234" s="277">
        <f>IF(Q$66=0,0,Q$66/CHI_fec!Q$66)</f>
        <v>2.2644143663459504</v>
      </c>
      <c r="R234" s="277">
        <f>IF(R$66=0,0,R$66/CHI_fec!R$66)</f>
        <v>2.2547596523358351</v>
      </c>
      <c r="S234" s="277">
        <f>IF(S$66=0,0,S$66/CHI_fec!S$66)</f>
        <v>2.2846016994644267</v>
      </c>
      <c r="T234" s="277">
        <f>IF(T$66=0,0,T$66/CHI_fec!T$66)</f>
        <v>2.2598411411120294</v>
      </c>
      <c r="U234" s="277">
        <f>IF(U$66=0,0,U$66/CHI_fec!U$66)</f>
        <v>2.2772470651272343</v>
      </c>
      <c r="V234" s="277">
        <f>IF(V$66=0,0,V$66/CHI_fec!V$66)</f>
        <v>2.2846162451970935</v>
      </c>
      <c r="W234" s="277">
        <f>IF(W$66=0,0,W$66/CHI_fec!W$66)</f>
        <v>2.2279273296847197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2.690818707937527</v>
      </c>
      <c r="C235" s="278">
        <f>IF(C$72=0,0,C$72/CHI_fec!C$72)</f>
        <v>2.7228275174468943</v>
      </c>
      <c r="D235" s="278">
        <f>IF(D$72=0,0,D$72/CHI_fec!D$72)</f>
        <v>2.6749575522161182</v>
      </c>
      <c r="E235" s="278">
        <f>IF(E$72=0,0,E$72/CHI_fec!E$72)</f>
        <v>2.6590197189345655</v>
      </c>
      <c r="F235" s="278">
        <f>IF(F$72=0,0,F$72/CHI_fec!F$72)</f>
        <v>2.6883976773069866</v>
      </c>
      <c r="G235" s="278">
        <f>IF(G$72=0,0,G$72/CHI_fec!G$72)</f>
        <v>2.5757893887507217</v>
      </c>
      <c r="H235" s="278">
        <f>IF(H$72=0,0,H$72/CHI_fec!H$72)</f>
        <v>2.7360550419778114</v>
      </c>
      <c r="I235" s="278">
        <f>IF(I$72=0,0,I$72/CHI_fec!I$72)</f>
        <v>2.5294792599638374</v>
      </c>
      <c r="J235" s="278">
        <f>IF(J$72=0,0,J$72/CHI_fec!J$72)</f>
        <v>2.5109289802235364</v>
      </c>
      <c r="K235" s="278">
        <f>IF(K$72=0,0,K$72/CHI_fec!K$72)</f>
        <v>2.3884302795779457</v>
      </c>
      <c r="L235" s="278">
        <f>IF(L$72=0,0,L$72/CHI_fec!L$72)</f>
        <v>2.2859370619543804</v>
      </c>
      <c r="M235" s="278">
        <f>IF(M$72=0,0,M$72/CHI_fec!M$72)</f>
        <v>2.2847431290695477</v>
      </c>
      <c r="N235" s="278">
        <f>IF(N$72=0,0,N$72/CHI_fec!N$72)</f>
        <v>2.2251303588517617</v>
      </c>
      <c r="O235" s="278">
        <f>IF(O$72=0,0,O$72/CHI_fec!O$72)</f>
        <v>2.236781109404022</v>
      </c>
      <c r="P235" s="278">
        <f>IF(P$72=0,0,P$72/CHI_fec!P$72)</f>
        <v>2.247758434287372</v>
      </c>
      <c r="Q235" s="278">
        <f>IF(Q$72=0,0,Q$72/CHI_fec!Q$72)</f>
        <v>2.2326122802287922</v>
      </c>
      <c r="R235" s="278">
        <f>IF(R$72=0,0,R$72/CHI_fec!R$72)</f>
        <v>2.2084544162816493</v>
      </c>
      <c r="S235" s="278">
        <f>IF(S$72=0,0,S$72/CHI_fec!S$72)</f>
        <v>2.1948191301845221</v>
      </c>
      <c r="T235" s="278">
        <f>IF(T$72=0,0,T$72/CHI_fec!T$72)</f>
        <v>2.1767724596397269</v>
      </c>
      <c r="U235" s="278">
        <f>IF(U$72=0,0,U$72/CHI_fec!U$72)</f>
        <v>2.1271274316264179</v>
      </c>
      <c r="V235" s="278">
        <f>IF(V$72=0,0,V$72/CHI_fec!V$72)</f>
        <v>2.0448707621429421</v>
      </c>
      <c r="W235" s="278">
        <f>IF(W$72=0,0,W$72/CHI_fec!W$72)</f>
        <v>1.8809674249484447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2.7520847738445791</v>
      </c>
      <c r="C236" s="278">
        <f>IF(C$85=0,0,C$85/CHI_fec!C$85)</f>
        <v>2.791091131776593</v>
      </c>
      <c r="D236" s="278">
        <f>IF(D$85=0,0,D$85/CHI_fec!D$85)</f>
        <v>2.7686376154493781</v>
      </c>
      <c r="E236" s="278">
        <f>IF(E$85=0,0,E$85/CHI_fec!E$85)</f>
        <v>2.7500369835677771</v>
      </c>
      <c r="F236" s="278">
        <f>IF(F$85=0,0,F$85/CHI_fec!F$85)</f>
        <v>2.7558748840064213</v>
      </c>
      <c r="G236" s="278">
        <f>IF(G$85=0,0,G$85/CHI_fec!G$85)</f>
        <v>2.6437473441130632</v>
      </c>
      <c r="H236" s="278">
        <f>IF(H$85=0,0,H$85/CHI_fec!H$85)</f>
        <v>2.8025755060524449</v>
      </c>
      <c r="I236" s="278">
        <f>IF(I$85=0,0,I$85/CHI_fec!I$85)</f>
        <v>2.6010508483168935</v>
      </c>
      <c r="J236" s="278">
        <f>IF(J$85=0,0,J$85/CHI_fec!J$85)</f>
        <v>2.5970025946395969</v>
      </c>
      <c r="K236" s="278">
        <f>IF(K$85=0,0,K$85/CHI_fec!K$85)</f>
        <v>2.4699900807915323</v>
      </c>
      <c r="L236" s="278">
        <f>IF(L$85=0,0,L$85/CHI_fec!L$85)</f>
        <v>2.3696730129175387</v>
      </c>
      <c r="M236" s="278">
        <f>IF(M$85=0,0,M$85/CHI_fec!M$85)</f>
        <v>2.3784136705335843</v>
      </c>
      <c r="N236" s="278">
        <f>IF(N$85=0,0,N$85/CHI_fec!N$85)</f>
        <v>2.3572431091197594</v>
      </c>
      <c r="O236" s="278">
        <f>IF(O$85=0,0,O$85/CHI_fec!O$85)</f>
        <v>2.3688688219932126</v>
      </c>
      <c r="P236" s="278">
        <f>IF(P$85=0,0,P$85/CHI_fec!P$85)</f>
        <v>2.3686925182211604</v>
      </c>
      <c r="Q236" s="278">
        <f>IF(Q$85=0,0,Q$85/CHI_fec!Q$85)</f>
        <v>2.3470294027702474</v>
      </c>
      <c r="R236" s="278">
        <f>IF(R$85=0,0,R$85/CHI_fec!R$85)</f>
        <v>2.3390612725304312</v>
      </c>
      <c r="S236" s="278">
        <f>IF(S$85=0,0,S$85/CHI_fec!S$85)</f>
        <v>2.343449544514419</v>
      </c>
      <c r="T236" s="278">
        <f>IF(T$85=0,0,T$85/CHI_fec!T$85)</f>
        <v>2.3433120326924346</v>
      </c>
      <c r="U236" s="278">
        <f>IF(U$85=0,0,U$85/CHI_fec!U$85)</f>
        <v>2.3440502298376238</v>
      </c>
      <c r="V236" s="278">
        <f>IF(V$85=0,0,V$85/CHI_fec!V$85)</f>
        <v>2.345238633867782</v>
      </c>
      <c r="W236" s="278">
        <f>IF(W$85=0,0,W$85/CHI_fec!W$85)</f>
        <v>2.3405921177899103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2.3388135309603699</v>
      </c>
      <c r="C237" s="278">
        <f>IF(C$93=0,0,C$93/CHI_fec!C$93)</f>
        <v>2.3392117193824027</v>
      </c>
      <c r="D237" s="278">
        <f>IF(D$93=0,0,D$93/CHI_fec!D$93)</f>
        <v>2.2549472434057742</v>
      </c>
      <c r="E237" s="278">
        <f>IF(E$93=0,0,E$93/CHI_fec!E$93)</f>
        <v>2.2897187337367995</v>
      </c>
      <c r="F237" s="278">
        <f>IF(F$93=0,0,F$93/CHI_fec!F$93)</f>
        <v>2.3903118817373197</v>
      </c>
      <c r="G237" s="278">
        <f>IF(G$93=0,0,G$93/CHI_fec!G$93)</f>
        <v>2.3268531264823391</v>
      </c>
      <c r="H237" s="278">
        <f>IF(H$93=0,0,H$93/CHI_fec!H$93)</f>
        <v>2.3770028350756984</v>
      </c>
      <c r="I237" s="278">
        <f>IF(I$93=0,0,I$93/CHI_fec!I$93)</f>
        <v>2.305794570053302</v>
      </c>
      <c r="J237" s="278">
        <f>IF(J$93=0,0,J$93/CHI_fec!J$93)</f>
        <v>2.3204047625277937</v>
      </c>
      <c r="K237" s="278">
        <f>IF(K$93=0,0,K$93/CHI_fec!K$93)</f>
        <v>2.3069413661752676</v>
      </c>
      <c r="L237" s="278">
        <f>IF(L$93=0,0,L$93/CHI_fec!L$93)</f>
        <v>2.2669092224312437</v>
      </c>
      <c r="M237" s="278">
        <f>IF(M$93=0,0,M$93/CHI_fec!M$93)</f>
        <v>2.2784118629799894</v>
      </c>
      <c r="N237" s="278">
        <f>IF(N$93=0,0,N$93/CHI_fec!N$93)</f>
        <v>2.279152465315883</v>
      </c>
      <c r="O237" s="278">
        <f>IF(O$93=0,0,O$93/CHI_fec!O$93)</f>
        <v>2.2748351843959855</v>
      </c>
      <c r="P237" s="278">
        <f>IF(P$93=0,0,P$93/CHI_fec!P$93)</f>
        <v>2.2737860675127628</v>
      </c>
      <c r="Q237" s="278">
        <f>IF(Q$93=0,0,Q$93/CHI_fec!Q$93)</f>
        <v>2.2512535064698787</v>
      </c>
      <c r="R237" s="278">
        <f>IF(R$93=0,0,R$93/CHI_fec!R$93)</f>
        <v>2.2450327906578567</v>
      </c>
      <c r="S237" s="278">
        <f>IF(S$93=0,0,S$93/CHI_fec!S$93)</f>
        <v>2.2645815780228733</v>
      </c>
      <c r="T237" s="278">
        <f>IF(T$93=0,0,T$93/CHI_fec!T$93)</f>
        <v>2.239597019714421</v>
      </c>
      <c r="U237" s="278">
        <f>IF(U$93=0,0,U$93/CHI_fec!U$93)</f>
        <v>2.242853700048427</v>
      </c>
      <c r="V237" s="278">
        <f>IF(V$93=0,0,V$93/CHI_fec!V$93)</f>
        <v>2.2310271792894452</v>
      </c>
      <c r="W237" s="278">
        <f>IF(W$93=0,0,W$93/CHI_fec!W$93)</f>
        <v>2.147946860771456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2.2884538401949062</v>
      </c>
      <c r="C240" s="322">
        <f>IF(C$110=0,0,C$110/CHI_fec!C$110)</f>
        <v>2.3151730493217904</v>
      </c>
      <c r="D240" s="322">
        <f>IF(D$110=0,0,D$110/CHI_fec!D$110)</f>
        <v>2.2008222244461675</v>
      </c>
      <c r="E240" s="322">
        <f>IF(E$110=0,0,E$110/CHI_fec!E$110)</f>
        <v>2.2234654054707095</v>
      </c>
      <c r="F240" s="322">
        <f>IF(F$110=0,0,F$110/CHI_fec!F$110)</f>
        <v>2.3827010005635247</v>
      </c>
      <c r="G240" s="322">
        <f>IF(G$110=0,0,G$110/CHI_fec!G$110)</f>
        <v>2.2124738283248111</v>
      </c>
      <c r="H240" s="322">
        <f>IF(H$110=0,0,H$110/CHI_fec!H$110)</f>
        <v>2.3731235670132218</v>
      </c>
      <c r="I240" s="322">
        <f>IF(I$110=0,0,I$110/CHI_fec!I$110)</f>
        <v>2.1582529620235777</v>
      </c>
      <c r="J240" s="322">
        <f>IF(J$110=0,0,J$110/CHI_fec!J$110)</f>
        <v>2.1789560650082858</v>
      </c>
      <c r="K240" s="322">
        <f>IF(K$110=0,0,K$110/CHI_fec!K$110)</f>
        <v>2.1024582998046304</v>
      </c>
      <c r="L240" s="322">
        <f>IF(L$110=0,0,L$110/CHI_fec!L$110)</f>
        <v>1.9901945752618611</v>
      </c>
      <c r="M240" s="322">
        <f>IF(M$110=0,0,M$110/CHI_fec!M$110)</f>
        <v>2.0135546394498647</v>
      </c>
      <c r="N240" s="322">
        <f>IF(N$110=0,0,N$110/CHI_fec!N$110)</f>
        <v>2.0055409185423212</v>
      </c>
      <c r="O240" s="322">
        <f>IF(O$110=0,0,O$110/CHI_fec!O$110)</f>
        <v>2.001469280160094</v>
      </c>
      <c r="P240" s="322">
        <f>IF(P$110=0,0,P$110/CHI_fec!P$110)</f>
        <v>1.9997539165725549</v>
      </c>
      <c r="Q240" s="322">
        <f>IF(Q$110=0,0,Q$110/CHI_fec!Q$110)</f>
        <v>2.004767282287101</v>
      </c>
      <c r="R240" s="322">
        <f>IF(R$110=0,0,R$110/CHI_fec!R$110)</f>
        <v>1.9811393902052354</v>
      </c>
      <c r="S240" s="322">
        <f>IF(S$110=0,0,S$110/CHI_fec!S$110)</f>
        <v>2.009039865477896</v>
      </c>
      <c r="T240" s="322">
        <f>IF(T$110=0,0,T$110/CHI_fec!T$110)</f>
        <v>1.9317985714460144</v>
      </c>
      <c r="U240" s="322">
        <f>IF(U$110=0,0,U$110/CHI_fec!U$110)</f>
        <v>1.9415648339486968</v>
      </c>
      <c r="V240" s="322">
        <f>IF(V$110=0,0,V$110/CHI_fec!V$110)</f>
        <v>1.9317340514157251</v>
      </c>
      <c r="W240" s="322">
        <f>IF(W$110=0,0,W$110/CHI_fec!W$110)</f>
        <v>1.7972258623675015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2.2514581431735352</v>
      </c>
      <c r="C245" s="277">
        <f>IF(C$115=0,0,C$115/CHI_fec!C$115)</f>
        <v>2.3016728614699393</v>
      </c>
      <c r="D245" s="277">
        <f>IF(D$115=0,0,D$115/CHI_fec!D$115)</f>
        <v>2.1408970000241552</v>
      </c>
      <c r="E245" s="277">
        <f>IF(E$115=0,0,E$115/CHI_fec!E$115)</f>
        <v>2.1899258236683665</v>
      </c>
      <c r="F245" s="277">
        <f>IF(F$115=0,0,F$115/CHI_fec!F$115)</f>
        <v>2.3117956826116912</v>
      </c>
      <c r="G245" s="277">
        <f>IF(G$115=0,0,G$115/CHI_fec!G$115)</f>
        <v>2.2635972659740262</v>
      </c>
      <c r="H245" s="277">
        <f>IF(H$115=0,0,H$115/CHI_fec!H$115)</f>
        <v>2.2797325820746579</v>
      </c>
      <c r="I245" s="277">
        <f>IF(I$115=0,0,I$115/CHI_fec!I$115)</f>
        <v>2.2431637801969235</v>
      </c>
      <c r="J245" s="277">
        <f>IF(J$115=0,0,J$115/CHI_fec!J$115)</f>
        <v>2.2734680701178154</v>
      </c>
      <c r="K245" s="277">
        <f>IF(K$115=0,0,K$115/CHI_fec!K$115)</f>
        <v>2.2846638705202134</v>
      </c>
      <c r="L245" s="277">
        <f>IF(L$115=0,0,L$115/CHI_fec!L$115)</f>
        <v>2.2669271726325135</v>
      </c>
      <c r="M245" s="277">
        <f>IF(M$115=0,0,M$115/CHI_fec!M$115)</f>
        <v>2.2823355734825244</v>
      </c>
      <c r="N245" s="277">
        <f>IF(N$115=0,0,N$115/CHI_fec!N$115)</f>
        <v>2.2983376133626665</v>
      </c>
      <c r="O245" s="277">
        <f>IF(O$115=0,0,O$115/CHI_fec!O$115)</f>
        <v>2.293275174593767</v>
      </c>
      <c r="P245" s="277">
        <f>IF(P$115=0,0,P$115/CHI_fec!P$115)</f>
        <v>2.2891337925585336</v>
      </c>
      <c r="Q245" s="277">
        <f>IF(Q$115=0,0,Q$115/CHI_fec!Q$115)</f>
        <v>2.2644143663459504</v>
      </c>
      <c r="R245" s="277">
        <f>IF(R$115=0,0,R$115/CHI_fec!R$115)</f>
        <v>2.2547596523358346</v>
      </c>
      <c r="S245" s="277">
        <f>IF(S$115=0,0,S$115/CHI_fec!S$115)</f>
        <v>2.2846016994644267</v>
      </c>
      <c r="T245" s="277">
        <f>IF(T$115=0,0,T$115/CHI_fec!T$115)</f>
        <v>2.2598411411120307</v>
      </c>
      <c r="U245" s="277">
        <f>IF(U$115=0,0,U$115/CHI_fec!U$115)</f>
        <v>2.2772470651272343</v>
      </c>
      <c r="V245" s="277">
        <f>IF(V$115=0,0,V$115/CHI_fec!V$115)</f>
        <v>2.2846162451970939</v>
      </c>
      <c r="W245" s="277">
        <f>IF(W$115=0,0,W$115/CHI_fec!W$115)</f>
        <v>2.2279273296847193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2.6903279983286255</v>
      </c>
      <c r="C246" s="278">
        <f>IF(C$121=0,0,C$121/CHI_fec!C$121)</f>
        <v>2.7223327970035389</v>
      </c>
      <c r="D246" s="278">
        <f>IF(D$121=0,0,D$121/CHI_fec!D$121)</f>
        <v>2.674355081465936</v>
      </c>
      <c r="E246" s="278">
        <f>IF(E$121=0,0,E$121/CHI_fec!E$121)</f>
        <v>2.6584660249625398</v>
      </c>
      <c r="F246" s="278">
        <f>IF(F$121=0,0,F$121/CHI_fec!F$121)</f>
        <v>2.6880437348756647</v>
      </c>
      <c r="G246" s="278">
        <f>IF(G$121=0,0,G$121/CHI_fec!G$121)</f>
        <v>2.5753176646317502</v>
      </c>
      <c r="H246" s="278">
        <f>IF(H$121=0,0,H$121/CHI_fec!H$121)</f>
        <v>2.7356338089921786</v>
      </c>
      <c r="I246" s="278">
        <f>IF(I$121=0,0,I$121/CHI_fec!I$121)</f>
        <v>2.5289804698644573</v>
      </c>
      <c r="J246" s="278">
        <f>IF(J$121=0,0,J$121/CHI_fec!J$121)</f>
        <v>2.5104767619505948</v>
      </c>
      <c r="K246" s="278">
        <f>IF(K$121=0,0,K$121/CHI_fec!K$121)</f>
        <v>2.3880082816825587</v>
      </c>
      <c r="L246" s="278">
        <f>IF(L$121=0,0,L$121/CHI_fec!L$121)</f>
        <v>2.285467486832522</v>
      </c>
      <c r="M246" s="278">
        <f>IF(M$121=0,0,M$121/CHI_fec!M$121)</f>
        <v>2.2843062434938219</v>
      </c>
      <c r="N246" s="278">
        <f>IF(N$121=0,0,N$121/CHI_fec!N$121)</f>
        <v>2.2247382555689041</v>
      </c>
      <c r="O246" s="278">
        <f>IF(O$121=0,0,O$121/CHI_fec!O$121)</f>
        <v>2.2363699148628733</v>
      </c>
      <c r="P246" s="278">
        <f>IF(P$121=0,0,P$121/CHI_fec!P$121)</f>
        <v>2.247336643468409</v>
      </c>
      <c r="Q246" s="278">
        <f>IF(Q$121=0,0,Q$121/CHI_fec!Q$121)</f>
        <v>2.2321419500960507</v>
      </c>
      <c r="R246" s="278">
        <f>IF(R$121=0,0,R$121/CHI_fec!R$121)</f>
        <v>2.2079901099830881</v>
      </c>
      <c r="S246" s="278">
        <f>IF(S$121=0,0,S$121/CHI_fec!S$121)</f>
        <v>2.1944066112795553</v>
      </c>
      <c r="T246" s="278">
        <f>IF(T$121=0,0,T$121/CHI_fec!T$121)</f>
        <v>2.1763174824552216</v>
      </c>
      <c r="U246" s="278">
        <f>IF(U$121=0,0,U$121/CHI_fec!U$121)</f>
        <v>2.1267225741791598</v>
      </c>
      <c r="V246" s="278">
        <f>IF(V$121=0,0,V$121/CHI_fec!V$121)</f>
        <v>2.044504444325232</v>
      </c>
      <c r="W246" s="278">
        <f>IF(W$121=0,0,W$121/CHI_fec!W$121)</f>
        <v>1.8805618948558018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2.7520847738445786</v>
      </c>
      <c r="C247" s="278">
        <f>IF(C$134=0,0,C$134/CHI_fec!C$134)</f>
        <v>2.7910911317765938</v>
      </c>
      <c r="D247" s="278">
        <f>IF(D$134=0,0,D$134/CHI_fec!D$134)</f>
        <v>2.7686376154493773</v>
      </c>
      <c r="E247" s="278">
        <f>IF(E$134=0,0,E$134/CHI_fec!E$134)</f>
        <v>2.7500369835677771</v>
      </c>
      <c r="F247" s="278">
        <f>IF(F$134=0,0,F$134/CHI_fec!F$134)</f>
        <v>2.7558748840064218</v>
      </c>
      <c r="G247" s="278">
        <f>IF(G$134=0,0,G$134/CHI_fec!G$134)</f>
        <v>2.6437473441130632</v>
      </c>
      <c r="H247" s="278">
        <f>IF(H$134=0,0,H$134/CHI_fec!H$134)</f>
        <v>2.8025755060524444</v>
      </c>
      <c r="I247" s="278">
        <f>IF(I$134=0,0,I$134/CHI_fec!I$134)</f>
        <v>2.6010508483168935</v>
      </c>
      <c r="J247" s="278">
        <f>IF(J$134=0,0,J$134/CHI_fec!J$134)</f>
        <v>2.5970025946395956</v>
      </c>
      <c r="K247" s="278">
        <f>IF(K$134=0,0,K$134/CHI_fec!K$134)</f>
        <v>2.4699900807915331</v>
      </c>
      <c r="L247" s="278">
        <f>IF(L$134=0,0,L$134/CHI_fec!L$134)</f>
        <v>2.3696730129175387</v>
      </c>
      <c r="M247" s="278">
        <f>IF(M$134=0,0,M$134/CHI_fec!M$134)</f>
        <v>2.3784136705335839</v>
      </c>
      <c r="N247" s="278">
        <f>IF(N$134=0,0,N$134/CHI_fec!N$134)</f>
        <v>2.357243109119759</v>
      </c>
      <c r="O247" s="278">
        <f>IF(O$134=0,0,O$134/CHI_fec!O$134)</f>
        <v>2.3688688219932135</v>
      </c>
      <c r="P247" s="278">
        <f>IF(P$134=0,0,P$134/CHI_fec!P$134)</f>
        <v>2.3686925182211613</v>
      </c>
      <c r="Q247" s="278">
        <f>IF(Q$134=0,0,Q$134/CHI_fec!Q$134)</f>
        <v>2.347029402770247</v>
      </c>
      <c r="R247" s="278">
        <f>IF(R$134=0,0,R$134/CHI_fec!R$134)</f>
        <v>2.3390612725304321</v>
      </c>
      <c r="S247" s="278">
        <f>IF(S$134=0,0,S$134/CHI_fec!S$134)</f>
        <v>2.3434495445144194</v>
      </c>
      <c r="T247" s="278">
        <f>IF(T$134=0,0,T$134/CHI_fec!T$134)</f>
        <v>2.3433120326924337</v>
      </c>
      <c r="U247" s="278">
        <f>IF(U$134=0,0,U$134/CHI_fec!U$134)</f>
        <v>2.3440502298376247</v>
      </c>
      <c r="V247" s="278">
        <f>IF(V$134=0,0,V$134/CHI_fec!V$134)</f>
        <v>2.3452386338677833</v>
      </c>
      <c r="W247" s="278">
        <f>IF(W$134=0,0,W$134/CHI_fec!W$134)</f>
        <v>2.3405921177899107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2.3590055159933336</v>
      </c>
      <c r="C248" s="278">
        <f>IF(C$142=0,0,C$142/CHI_fec!C$142)</f>
        <v>2.361492126246481</v>
      </c>
      <c r="D248" s="278">
        <f>IF(D$142=0,0,D$142/CHI_fec!D$142)</f>
        <v>2.2794836522082456</v>
      </c>
      <c r="E248" s="278">
        <f>IF(E$142=0,0,E$142/CHI_fec!E$142)</f>
        <v>2.3110850201991191</v>
      </c>
      <c r="F248" s="278">
        <f>IF(F$142=0,0,F$142/CHI_fec!F$142)</f>
        <v>2.4070178484306921</v>
      </c>
      <c r="G248" s="278">
        <f>IF(G$142=0,0,G$142/CHI_fec!G$142)</f>
        <v>2.3407737678888059</v>
      </c>
      <c r="H248" s="278">
        <f>IF(H$142=0,0,H$142/CHI_fec!H$142)</f>
        <v>2.3976164653660215</v>
      </c>
      <c r="I248" s="278">
        <f>IF(I$142=0,0,I$142/CHI_fec!I$142)</f>
        <v>2.3182246436754701</v>
      </c>
      <c r="J248" s="278">
        <f>IF(J$142=0,0,J$142/CHI_fec!J$142)</f>
        <v>2.3309692410018532</v>
      </c>
      <c r="K248" s="278">
        <f>IF(K$142=0,0,K$142/CHI_fec!K$142)</f>
        <v>2.3113997172077925</v>
      </c>
      <c r="L248" s="278">
        <f>IF(L$142=0,0,L$142/CHI_fec!L$142)</f>
        <v>2.2679919812269969</v>
      </c>
      <c r="M248" s="278">
        <f>IF(M$142=0,0,M$142/CHI_fec!M$142)</f>
        <v>2.2788082754670986</v>
      </c>
      <c r="N248" s="278">
        <f>IF(N$142=0,0,N$142/CHI_fec!N$142)</f>
        <v>2.2763122112520078</v>
      </c>
      <c r="O248" s="278">
        <f>IF(O$142=0,0,O$142/CHI_fec!O$142)</f>
        <v>2.2728453595263205</v>
      </c>
      <c r="P248" s="278">
        <f>IF(P$142=0,0,P$142/CHI_fec!P$142)</f>
        <v>2.2724386454546921</v>
      </c>
      <c r="Q248" s="278">
        <f>IF(Q$142=0,0,Q$142/CHI_fec!Q$142)</f>
        <v>2.2503036293095002</v>
      </c>
      <c r="R248" s="278">
        <f>IF(R$142=0,0,R$142/CHI_fec!R$142)</f>
        <v>2.243098968074575</v>
      </c>
      <c r="S248" s="278">
        <f>IF(S$142=0,0,S$142/CHI_fec!S$142)</f>
        <v>2.260868756210209</v>
      </c>
      <c r="T248" s="278">
        <f>IF(T$142=0,0,T$142/CHI_fec!T$142)</f>
        <v>2.2362351697218945</v>
      </c>
      <c r="U248" s="278">
        <f>IF(U$142=0,0,U$142/CHI_fec!U$142)</f>
        <v>2.2366116629045578</v>
      </c>
      <c r="V248" s="278">
        <f>IF(V$142=0,0,V$142/CHI_fec!V$142)</f>
        <v>2.2208834745129984</v>
      </c>
      <c r="W248" s="278">
        <f>IF(W$142=0,0,W$142/CHI_fec!W$142)</f>
        <v>2.1329946669539801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HR: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351.42951827192496</v>
      </c>
      <c r="C3" s="205">
        <f t="shared" si="0"/>
        <v>367.78451254744226</v>
      </c>
      <c r="D3" s="205">
        <f t="shared" si="0"/>
        <v>421.34339419254871</v>
      </c>
      <c r="E3" s="205">
        <f t="shared" si="0"/>
        <v>451.65102081008331</v>
      </c>
      <c r="F3" s="205">
        <f t="shared" si="0"/>
        <v>473.75176005881389</v>
      </c>
      <c r="G3" s="205">
        <f t="shared" si="0"/>
        <v>464.59571124102536</v>
      </c>
      <c r="H3" s="205">
        <f t="shared" si="0"/>
        <v>489.23213009900314</v>
      </c>
      <c r="I3" s="205">
        <f t="shared" si="0"/>
        <v>529.24036784696864</v>
      </c>
      <c r="J3" s="205">
        <f t="shared" si="0"/>
        <v>512.14681272484734</v>
      </c>
      <c r="K3" s="205">
        <f t="shared" si="0"/>
        <v>415.01227079550677</v>
      </c>
      <c r="L3" s="205">
        <f t="shared" si="0"/>
        <v>300.27726977759431</v>
      </c>
      <c r="M3" s="205">
        <f t="shared" si="0"/>
        <v>298.30314848189403</v>
      </c>
      <c r="N3" s="205">
        <f t="shared" si="0"/>
        <v>291.25353235986256</v>
      </c>
      <c r="O3" s="205">
        <f t="shared" si="0"/>
        <v>287.76193969191729</v>
      </c>
      <c r="P3" s="205">
        <f t="shared" si="0"/>
        <v>298.62671660424468</v>
      </c>
      <c r="Q3" s="205">
        <f t="shared" si="0"/>
        <v>309.59999999999997</v>
      </c>
      <c r="R3" s="205">
        <f t="shared" si="0"/>
        <v>339.70339108984444</v>
      </c>
      <c r="S3" s="205">
        <f t="shared" si="0"/>
        <v>342.40740382195202</v>
      </c>
      <c r="T3" s="205">
        <f t="shared" si="0"/>
        <v>353.88937764281866</v>
      </c>
      <c r="U3" s="205">
        <f t="shared" si="0"/>
        <v>331.1812752339664</v>
      </c>
      <c r="V3" s="205">
        <f t="shared" si="0"/>
        <v>399.09877905128741</v>
      </c>
      <c r="W3" s="205">
        <f t="shared" si="0"/>
        <v>408.13524571407652</v>
      </c>
      <c r="DA3" s="112"/>
    </row>
    <row r="4" spans="1:105" ht="12" customHeight="1" x14ac:dyDescent="0.25">
      <c r="A4" s="50" t="s">
        <v>49</v>
      </c>
      <c r="B4" s="243">
        <v>237.71744230647121</v>
      </c>
      <c r="C4" s="243">
        <v>238.5035342042973</v>
      </c>
      <c r="D4" s="243">
        <v>279.8661666276808</v>
      </c>
      <c r="E4" s="243">
        <v>321.25091606631071</v>
      </c>
      <c r="F4" s="243">
        <v>282.39229165046908</v>
      </c>
      <c r="G4" s="243">
        <v>261.28846358079022</v>
      </c>
      <c r="H4" s="243">
        <v>284.8570688467662</v>
      </c>
      <c r="I4" s="243">
        <v>299.29669078936013</v>
      </c>
      <c r="J4" s="243">
        <v>285.44352156666571</v>
      </c>
      <c r="K4" s="243">
        <v>231.35284960681801</v>
      </c>
      <c r="L4" s="243">
        <v>150.14478151986449</v>
      </c>
      <c r="M4" s="243">
        <v>147.74375948494011</v>
      </c>
      <c r="N4" s="243">
        <v>139.17399012178569</v>
      </c>
      <c r="O4" s="243">
        <v>134.02514493562151</v>
      </c>
      <c r="P4" s="243">
        <v>144.12618271959019</v>
      </c>
      <c r="Q4" s="243">
        <v>164.35888682223609</v>
      </c>
      <c r="R4" s="243">
        <v>167.47583074762139</v>
      </c>
      <c r="S4" s="243">
        <v>165.798984588606</v>
      </c>
      <c r="T4" s="243">
        <v>169.47781492328679</v>
      </c>
      <c r="U4" s="243">
        <v>161.2520396232529</v>
      </c>
      <c r="V4" s="243">
        <v>205.46389040264231</v>
      </c>
      <c r="W4" s="243">
        <v>201.4226694650518</v>
      </c>
      <c r="DA4" s="83" t="s">
        <v>1406</v>
      </c>
    </row>
    <row r="5" spans="1:105" ht="12" customHeight="1" x14ac:dyDescent="0.25">
      <c r="A5" s="144" t="s">
        <v>50</v>
      </c>
      <c r="B5" s="284">
        <v>62.375528837840477</v>
      </c>
      <c r="C5" s="284">
        <v>77.334986496985451</v>
      </c>
      <c r="D5" s="284">
        <v>81.363329016210002</v>
      </c>
      <c r="E5" s="284">
        <v>61.16019974178468</v>
      </c>
      <c r="F5" s="284">
        <v>114.21399798488591</v>
      </c>
      <c r="G5" s="284">
        <v>127.1341794687488</v>
      </c>
      <c r="H5" s="284">
        <v>134.503959009748</v>
      </c>
      <c r="I5" s="284">
        <v>163.36400130329139</v>
      </c>
      <c r="J5" s="284">
        <v>144.85848491379289</v>
      </c>
      <c r="K5" s="284">
        <v>109.0512321147487</v>
      </c>
      <c r="L5" s="284">
        <v>93.194568327244639</v>
      </c>
      <c r="M5" s="284">
        <v>84.394715592308188</v>
      </c>
      <c r="N5" s="284">
        <v>83.015719523088592</v>
      </c>
      <c r="O5" s="284">
        <v>86.482769146022704</v>
      </c>
      <c r="P5" s="284">
        <v>84.203323790861518</v>
      </c>
      <c r="Q5" s="284">
        <v>80.492366537399803</v>
      </c>
      <c r="R5" s="284">
        <v>93.312201643950772</v>
      </c>
      <c r="S5" s="284">
        <v>93.633980439736703</v>
      </c>
      <c r="T5" s="284">
        <v>96.590785935987086</v>
      </c>
      <c r="U5" s="284">
        <v>84.46847845825836</v>
      </c>
      <c r="V5" s="284">
        <v>109.764289607969</v>
      </c>
      <c r="W5" s="284">
        <v>124.4344990961264</v>
      </c>
      <c r="DA5" s="94" t="s">
        <v>1407</v>
      </c>
    </row>
    <row r="6" spans="1:105" ht="12" customHeight="1" x14ac:dyDescent="0.25">
      <c r="A6" s="49" t="s">
        <v>58</v>
      </c>
      <c r="B6" s="244">
        <v>51.336547127613223</v>
      </c>
      <c r="C6" s="244">
        <v>51.945991846159536</v>
      </c>
      <c r="D6" s="244">
        <v>60.113898548657907</v>
      </c>
      <c r="E6" s="244">
        <v>69.239905001987921</v>
      </c>
      <c r="F6" s="244">
        <v>77.145470423458917</v>
      </c>
      <c r="G6" s="244">
        <v>76.173068191486351</v>
      </c>
      <c r="H6" s="244">
        <v>69.871102242488959</v>
      </c>
      <c r="I6" s="244">
        <v>66.579675754317179</v>
      </c>
      <c r="J6" s="244">
        <v>81.844806244388778</v>
      </c>
      <c r="K6" s="244">
        <v>74.608189073940011</v>
      </c>
      <c r="L6" s="244">
        <v>56.937919930485158</v>
      </c>
      <c r="M6" s="244">
        <v>66.164673404645725</v>
      </c>
      <c r="N6" s="244">
        <v>69.063822714988248</v>
      </c>
      <c r="O6" s="244">
        <v>67.254025610273075</v>
      </c>
      <c r="P6" s="244">
        <v>70.29721009379297</v>
      </c>
      <c r="Q6" s="244">
        <v>64.748746640364047</v>
      </c>
      <c r="R6" s="244">
        <v>78.915358698272229</v>
      </c>
      <c r="S6" s="244">
        <v>82.974438793609309</v>
      </c>
      <c r="T6" s="244">
        <v>87.820776783544787</v>
      </c>
      <c r="U6" s="244">
        <v>85.460757152455116</v>
      </c>
      <c r="V6" s="244">
        <v>83.870599040676112</v>
      </c>
      <c r="W6" s="244">
        <v>82.278077152898319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2852</v>
      </c>
      <c r="C9" s="243">
        <v>3163.4409999999998</v>
      </c>
      <c r="D9" s="243">
        <v>3299.1390000000001</v>
      </c>
      <c r="E9" s="243">
        <v>3858.07</v>
      </c>
      <c r="F9" s="243">
        <v>3501.6509999999998</v>
      </c>
      <c r="G9" s="243">
        <v>3441.5410000000002</v>
      </c>
      <c r="H9" s="243">
        <v>3597.9650000000001</v>
      </c>
      <c r="I9" s="243">
        <v>3524.3910000000001</v>
      </c>
      <c r="J9" s="243">
        <v>3608.5349999999999</v>
      </c>
      <c r="K9" s="243">
        <v>2775.596</v>
      </c>
      <c r="L9" s="243">
        <v>2619.9670000000001</v>
      </c>
      <c r="M9" s="243">
        <v>2549.0410000000002</v>
      </c>
      <c r="N9" s="243">
        <v>2141.02</v>
      </c>
      <c r="O9" s="243">
        <v>2333.1129999999998</v>
      </c>
      <c r="P9" s="243">
        <v>2355.5720000000001</v>
      </c>
      <c r="Q9" s="243">
        <v>2321.297</v>
      </c>
      <c r="R9" s="243">
        <v>2265.7890000000002</v>
      </c>
      <c r="S9" s="243">
        <v>2514.6680000000001</v>
      </c>
      <c r="T9" s="243">
        <v>2608.306</v>
      </c>
      <c r="U9" s="243">
        <v>2717.9850000000001</v>
      </c>
      <c r="V9" s="243">
        <v>2729.0070000000001</v>
      </c>
      <c r="W9" s="243">
        <v>2798.9614680438708</v>
      </c>
      <c r="DA9" s="83" t="s">
        <v>1410</v>
      </c>
    </row>
    <row r="10" spans="1:105" ht="12" customHeight="1" x14ac:dyDescent="0.25">
      <c r="A10" s="144" t="s">
        <v>1411</v>
      </c>
      <c r="B10" s="284">
        <v>2254.78575</v>
      </c>
      <c r="C10" s="284">
        <v>3090.6049979999998</v>
      </c>
      <c r="D10" s="284">
        <v>2889.8912</v>
      </c>
      <c r="E10" s="284">
        <v>2213.0803999999998</v>
      </c>
      <c r="F10" s="284">
        <v>4267.1894400000019</v>
      </c>
      <c r="G10" s="284">
        <v>5045.4232653965191</v>
      </c>
      <c r="H10" s="284">
        <v>5118.7930221769529</v>
      </c>
      <c r="I10" s="284">
        <v>5796.1697910549819</v>
      </c>
      <c r="J10" s="284">
        <v>5517.6892553277239</v>
      </c>
      <c r="K10" s="284">
        <v>3938.643956515371</v>
      </c>
      <c r="L10" s="284">
        <v>3983.2969395638688</v>
      </c>
      <c r="M10" s="284">
        <v>3093.4733356500001</v>
      </c>
      <c r="N10" s="284">
        <v>2906.9608508219999</v>
      </c>
      <c r="O10" s="284">
        <v>2693.2867853325779</v>
      </c>
      <c r="P10" s="284">
        <v>2469.987569703871</v>
      </c>
      <c r="Q10" s="284">
        <v>2776.9896569552061</v>
      </c>
      <c r="R10" s="284">
        <v>2487.754042386779</v>
      </c>
      <c r="S10" s="284">
        <v>3588.0105756913158</v>
      </c>
      <c r="T10" s="284">
        <v>2591.57775989121</v>
      </c>
      <c r="U10" s="284">
        <v>2459.0683135953368</v>
      </c>
      <c r="V10" s="284">
        <v>2673.0242213326892</v>
      </c>
      <c r="W10" s="284">
        <v>3002.6430400218278</v>
      </c>
      <c r="DA10" s="94" t="s">
        <v>1412</v>
      </c>
    </row>
    <row r="11" spans="1:105" ht="12" customHeight="1" x14ac:dyDescent="0.25">
      <c r="A11" s="49" t="s">
        <v>1413</v>
      </c>
      <c r="B11" s="244">
        <v>54.103999999999999</v>
      </c>
      <c r="C11" s="244">
        <v>60.524500000000003</v>
      </c>
      <c r="D11" s="244">
        <v>62.25</v>
      </c>
      <c r="E11" s="244">
        <v>73.046000000000006</v>
      </c>
      <c r="F11" s="244">
        <v>84.031999999999996</v>
      </c>
      <c r="G11" s="244">
        <v>88.134999999999991</v>
      </c>
      <c r="H11" s="244">
        <v>77.525000000000006</v>
      </c>
      <c r="I11" s="244">
        <v>68.871269999999996</v>
      </c>
      <c r="J11" s="244">
        <v>90.890000000000015</v>
      </c>
      <c r="K11" s="244">
        <v>94.288760000000011</v>
      </c>
      <c r="L11" s="244">
        <v>102.36239999999999</v>
      </c>
      <c r="M11" s="244">
        <v>104.18156</v>
      </c>
      <c r="N11" s="244">
        <v>97.61751000000001</v>
      </c>
      <c r="O11" s="244">
        <v>98.183450000000008</v>
      </c>
      <c r="P11" s="244">
        <v>100.65466000000001</v>
      </c>
      <c r="Q11" s="244">
        <v>100.82317</v>
      </c>
      <c r="R11" s="244">
        <v>105.67662</v>
      </c>
      <c r="S11" s="244">
        <v>113.71825</v>
      </c>
      <c r="T11" s="244">
        <v>121.41379999999999</v>
      </c>
      <c r="U11" s="244">
        <v>118.32746</v>
      </c>
      <c r="V11" s="244">
        <v>109.205268</v>
      </c>
      <c r="W11" s="244">
        <v>109.205268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3168.8888888888891</v>
      </c>
      <c r="C14" s="243">
        <v>3510.4557952458799</v>
      </c>
      <c r="D14" s="243">
        <v>3510.4557952458799</v>
      </c>
      <c r="E14" s="243">
        <v>4193.5896079598624</v>
      </c>
      <c r="F14" s="243">
        <v>4193.5896079598624</v>
      </c>
      <c r="G14" s="243">
        <v>4193.5896079598624</v>
      </c>
      <c r="H14" s="243">
        <v>4193.5896079598624</v>
      </c>
      <c r="I14" s="243">
        <v>3852.0227016028712</v>
      </c>
      <c r="J14" s="243">
        <v>3852.0227016028712</v>
      </c>
      <c r="K14" s="243">
        <v>3852.0227016028712</v>
      </c>
      <c r="L14" s="243">
        <v>3852.0227016028712</v>
      </c>
      <c r="M14" s="243">
        <v>3852.0227016028712</v>
      </c>
      <c r="N14" s="243">
        <v>3510.4557952458799</v>
      </c>
      <c r="O14" s="243">
        <v>3510.4557952458799</v>
      </c>
      <c r="P14" s="243">
        <v>3510.4557952458799</v>
      </c>
      <c r="Q14" s="243">
        <v>3510.4557952458799</v>
      </c>
      <c r="R14" s="243">
        <v>3510.4557952458799</v>
      </c>
      <c r="S14" s="243">
        <v>3510.4557952458799</v>
      </c>
      <c r="T14" s="243">
        <v>3510.4557952458799</v>
      </c>
      <c r="U14" s="243">
        <v>3510.4557952458799</v>
      </c>
      <c r="V14" s="243">
        <v>3510.4557952458799</v>
      </c>
      <c r="W14" s="243">
        <v>3510.4557952458799</v>
      </c>
      <c r="DA14" s="83" t="s">
        <v>1415</v>
      </c>
    </row>
    <row r="15" spans="1:105" ht="12" customHeight="1" x14ac:dyDescent="0.25">
      <c r="A15" s="107" t="s">
        <v>1411</v>
      </c>
      <c r="B15" s="284">
        <v>2373.4586842105259</v>
      </c>
      <c r="C15" s="284">
        <v>3272.1669229626368</v>
      </c>
      <c r="D15" s="284">
        <v>3272.1669229626368</v>
      </c>
      <c r="E15" s="284">
        <v>3047.489863274609</v>
      </c>
      <c r="F15" s="284">
        <v>4395.5522214027751</v>
      </c>
      <c r="G15" s="284">
        <v>5294.2604601548855</v>
      </c>
      <c r="H15" s="284">
        <v>5294.2604601548855</v>
      </c>
      <c r="I15" s="284">
        <v>5968.2916392189691</v>
      </c>
      <c r="J15" s="284">
        <v>5968.2916392189691</v>
      </c>
      <c r="K15" s="284">
        <v>5968.2916392189691</v>
      </c>
      <c r="L15" s="284">
        <v>5743.6145795309412</v>
      </c>
      <c r="M15" s="284">
        <v>5743.6145795309412</v>
      </c>
      <c r="N15" s="284">
        <v>5743.6145795309412</v>
      </c>
      <c r="O15" s="284">
        <v>5743.6145795309412</v>
      </c>
      <c r="P15" s="284">
        <v>5518.9375198429134</v>
      </c>
      <c r="Q15" s="284">
        <v>5518.9375198429134</v>
      </c>
      <c r="R15" s="284">
        <v>5518.9375198429134</v>
      </c>
      <c r="S15" s="284">
        <v>5518.9375198429134</v>
      </c>
      <c r="T15" s="284">
        <v>5518.9375198429134</v>
      </c>
      <c r="U15" s="284">
        <v>5518.9375198429134</v>
      </c>
      <c r="V15" s="284">
        <v>5518.9375198429134</v>
      </c>
      <c r="W15" s="284">
        <v>5518.9375198429134</v>
      </c>
      <c r="DA15" s="94" t="s">
        <v>1416</v>
      </c>
    </row>
    <row r="16" spans="1:105" ht="12" customHeight="1" x14ac:dyDescent="0.25">
      <c r="A16" s="49" t="s">
        <v>1413</v>
      </c>
      <c r="B16" s="244">
        <v>117.0368294069448</v>
      </c>
      <c r="C16" s="244">
        <v>108.92742542181109</v>
      </c>
      <c r="D16" s="244">
        <v>110.6836841863628</v>
      </c>
      <c r="E16" s="244">
        <v>104.3305389657809</v>
      </c>
      <c r="F16" s="244">
        <v>109.599315259436</v>
      </c>
      <c r="G16" s="244">
        <v>103.246170038854</v>
      </c>
      <c r="H16" s="244">
        <v>101.4899112743023</v>
      </c>
      <c r="I16" s="244">
        <v>89.867989760065242</v>
      </c>
      <c r="J16" s="244">
        <v>103.246170038854</v>
      </c>
      <c r="K16" s="244">
        <v>106.7586875679574</v>
      </c>
      <c r="L16" s="244">
        <v>118.3806090821945</v>
      </c>
      <c r="M16" s="244">
        <v>120.1368678467462</v>
      </c>
      <c r="N16" s="244">
        <v>118.3806090821945</v>
      </c>
      <c r="O16" s="244">
        <v>116.62435031764279</v>
      </c>
      <c r="P16" s="244">
        <v>116.62435031764279</v>
      </c>
      <c r="Q16" s="244">
        <v>116.62435031764279</v>
      </c>
      <c r="R16" s="244">
        <v>118.3806090821945</v>
      </c>
      <c r="S16" s="244">
        <v>121.8931266112979</v>
      </c>
      <c r="T16" s="244">
        <v>135.27130689008661</v>
      </c>
      <c r="U16" s="244">
        <v>135.27130689008661</v>
      </c>
      <c r="V16" s="244">
        <v>135.27130689008661</v>
      </c>
      <c r="W16" s="244">
        <v>135.27130689008661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341.56690635699152</v>
      </c>
      <c r="D18" s="243">
        <v>341.56690635699152</v>
      </c>
      <c r="E18" s="243">
        <v>683.13381271398293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341.56690635699152</v>
      </c>
      <c r="T18" s="243">
        <v>0</v>
      </c>
      <c r="U18" s="243">
        <v>0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898.70823875211079</v>
      </c>
      <c r="D19" s="284">
        <v>0</v>
      </c>
      <c r="E19" s="284">
        <v>0</v>
      </c>
      <c r="F19" s="284">
        <v>1348.0623581281659</v>
      </c>
      <c r="G19" s="284">
        <v>898.70823875211079</v>
      </c>
      <c r="H19" s="284">
        <v>224.6770596880277</v>
      </c>
      <c r="I19" s="284">
        <v>674.03117906408306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0</v>
      </c>
      <c r="T19" s="284">
        <v>224.6770596880277</v>
      </c>
      <c r="U19" s="284">
        <v>0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1.7562587645517</v>
      </c>
      <c r="D20" s="244">
        <v>1.7562587645517</v>
      </c>
      <c r="E20" s="244">
        <v>3.5125175291033992</v>
      </c>
      <c r="F20" s="244">
        <v>7.0250350582067984</v>
      </c>
      <c r="G20" s="244">
        <v>3.5125175291033992</v>
      </c>
      <c r="H20" s="244">
        <v>0</v>
      </c>
      <c r="I20" s="244">
        <v>0</v>
      </c>
      <c r="J20" s="244">
        <v>13.37818027878876</v>
      </c>
      <c r="K20" s="244">
        <v>15.134439043340461</v>
      </c>
      <c r="L20" s="244">
        <v>13.37818027878876</v>
      </c>
      <c r="M20" s="244">
        <v>11.62192151423706</v>
      </c>
      <c r="N20" s="244">
        <v>0</v>
      </c>
      <c r="O20" s="244">
        <v>8.1094039851336621</v>
      </c>
      <c r="P20" s="244">
        <v>0</v>
      </c>
      <c r="Q20" s="244">
        <v>11.62192151423706</v>
      </c>
      <c r="R20" s="244">
        <v>1.7562587645517</v>
      </c>
      <c r="S20" s="244">
        <v>15.134439043340461</v>
      </c>
      <c r="T20" s="244">
        <v>15.134439043340461</v>
      </c>
      <c r="U20" s="244">
        <v>9.8656627496853613</v>
      </c>
      <c r="V20" s="244">
        <v>1.7562587645517</v>
      </c>
      <c r="W20" s="244">
        <v>1.7562587645517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341.56690635699169</v>
      </c>
      <c r="E22" s="243">
        <f t="shared" si="1"/>
        <v>0</v>
      </c>
      <c r="F22" s="243">
        <f t="shared" si="1"/>
        <v>0</v>
      </c>
      <c r="G22" s="243">
        <f t="shared" si="1"/>
        <v>0</v>
      </c>
      <c r="H22" s="243">
        <f t="shared" si="1"/>
        <v>0</v>
      </c>
      <c r="I22" s="243">
        <f t="shared" si="1"/>
        <v>341.56690635699124</v>
      </c>
      <c r="J22" s="243">
        <f t="shared" si="1"/>
        <v>0</v>
      </c>
      <c r="K22" s="243">
        <f t="shared" si="1"/>
        <v>0</v>
      </c>
      <c r="L22" s="243">
        <f t="shared" si="1"/>
        <v>0</v>
      </c>
      <c r="M22" s="243">
        <f t="shared" si="1"/>
        <v>0</v>
      </c>
      <c r="N22" s="243">
        <f t="shared" si="1"/>
        <v>341.56690635699124</v>
      </c>
      <c r="O22" s="243">
        <f t="shared" si="1"/>
        <v>0</v>
      </c>
      <c r="P22" s="243">
        <f t="shared" si="1"/>
        <v>0</v>
      </c>
      <c r="Q22" s="243">
        <f t="shared" si="1"/>
        <v>0</v>
      </c>
      <c r="R22" s="243">
        <f t="shared" si="1"/>
        <v>0</v>
      </c>
      <c r="S22" s="243">
        <f t="shared" si="1"/>
        <v>341.56690635699169</v>
      </c>
      <c r="T22" s="243">
        <f t="shared" si="1"/>
        <v>0</v>
      </c>
      <c r="U22" s="243">
        <f t="shared" si="1"/>
        <v>0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224.67705968802784</v>
      </c>
      <c r="F23" s="284">
        <f t="shared" si="2"/>
        <v>0</v>
      </c>
      <c r="G23" s="284">
        <f t="shared" si="2"/>
        <v>0</v>
      </c>
      <c r="H23" s="284">
        <f t="shared" si="2"/>
        <v>224.67705968802784</v>
      </c>
      <c r="I23" s="284">
        <f t="shared" si="2"/>
        <v>0</v>
      </c>
      <c r="J23" s="284">
        <f t="shared" si="2"/>
        <v>0</v>
      </c>
      <c r="K23" s="284">
        <f t="shared" si="2"/>
        <v>0</v>
      </c>
      <c r="L23" s="284">
        <f t="shared" si="2"/>
        <v>224.67705968802784</v>
      </c>
      <c r="M23" s="284">
        <f t="shared" si="2"/>
        <v>0</v>
      </c>
      <c r="N23" s="284">
        <f t="shared" si="2"/>
        <v>0</v>
      </c>
      <c r="O23" s="284">
        <f t="shared" si="2"/>
        <v>0</v>
      </c>
      <c r="P23" s="284">
        <f t="shared" si="2"/>
        <v>224.67705968802784</v>
      </c>
      <c r="Q23" s="284">
        <f t="shared" si="2"/>
        <v>0</v>
      </c>
      <c r="R23" s="284">
        <f t="shared" si="2"/>
        <v>0</v>
      </c>
      <c r="S23" s="284">
        <f t="shared" si="2"/>
        <v>0</v>
      </c>
      <c r="T23" s="284">
        <f t="shared" si="2"/>
        <v>224.67705968802784</v>
      </c>
      <c r="U23" s="284">
        <f t="shared" si="2"/>
        <v>0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9.8656627496854128</v>
      </c>
      <c r="D24" s="244">
        <f t="shared" si="3"/>
        <v>0</v>
      </c>
      <c r="E24" s="244">
        <f t="shared" si="3"/>
        <v>9.8656627496852991</v>
      </c>
      <c r="F24" s="244">
        <f t="shared" si="3"/>
        <v>1.7562587645517027</v>
      </c>
      <c r="G24" s="244">
        <f t="shared" si="3"/>
        <v>9.8656627496853986</v>
      </c>
      <c r="H24" s="244">
        <f t="shared" si="3"/>
        <v>1.7562587645517027</v>
      </c>
      <c r="I24" s="244">
        <f t="shared" si="3"/>
        <v>11.621921514237059</v>
      </c>
      <c r="J24" s="244">
        <f t="shared" si="3"/>
        <v>0</v>
      </c>
      <c r="K24" s="244">
        <f t="shared" si="3"/>
        <v>11.621921514237073</v>
      </c>
      <c r="L24" s="244">
        <f t="shared" si="3"/>
        <v>1.7562587645516601</v>
      </c>
      <c r="M24" s="244">
        <f t="shared" si="3"/>
        <v>9.8656627496853702</v>
      </c>
      <c r="N24" s="244">
        <f t="shared" si="3"/>
        <v>1.7562587645517027</v>
      </c>
      <c r="O24" s="244">
        <f t="shared" si="3"/>
        <v>9.8656627496853702</v>
      </c>
      <c r="P24" s="244">
        <f t="shared" si="3"/>
        <v>0</v>
      </c>
      <c r="Q24" s="244">
        <f t="shared" si="3"/>
        <v>11.621921514237059</v>
      </c>
      <c r="R24" s="244">
        <f t="shared" si="3"/>
        <v>0</v>
      </c>
      <c r="S24" s="244">
        <f t="shared" si="3"/>
        <v>11.621921514237044</v>
      </c>
      <c r="T24" s="244">
        <f t="shared" si="3"/>
        <v>1.7562587645517453</v>
      </c>
      <c r="U24" s="244">
        <f t="shared" si="3"/>
        <v>9.8656627496853559</v>
      </c>
      <c r="V24" s="244">
        <f t="shared" si="3"/>
        <v>1.7562587645516885</v>
      </c>
      <c r="W24" s="244">
        <f t="shared" si="3"/>
        <v>1.7562587645516885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316.88888888888914</v>
      </c>
      <c r="C26" s="243">
        <f t="shared" si="4"/>
        <v>347.01479524588012</v>
      </c>
      <c r="D26" s="243">
        <f t="shared" si="4"/>
        <v>211.3167952458798</v>
      </c>
      <c r="E26" s="243">
        <f t="shared" si="4"/>
        <v>335.51960795986224</v>
      </c>
      <c r="F26" s="243">
        <f t="shared" si="4"/>
        <v>691.93860795986257</v>
      </c>
      <c r="G26" s="243">
        <f t="shared" si="4"/>
        <v>752.04860795986224</v>
      </c>
      <c r="H26" s="243">
        <f t="shared" si="4"/>
        <v>595.62460795986226</v>
      </c>
      <c r="I26" s="243">
        <f t="shared" si="4"/>
        <v>327.63170160287109</v>
      </c>
      <c r="J26" s="243">
        <f t="shared" si="4"/>
        <v>243.48770160287131</v>
      </c>
      <c r="K26" s="243">
        <f t="shared" si="4"/>
        <v>1076.4267016028712</v>
      </c>
      <c r="L26" s="243">
        <f t="shared" si="4"/>
        <v>1232.0557016028711</v>
      </c>
      <c r="M26" s="243">
        <f t="shared" si="4"/>
        <v>1302.981701602871</v>
      </c>
      <c r="N26" s="243">
        <f t="shared" si="4"/>
        <v>1369.4357952458799</v>
      </c>
      <c r="O26" s="243">
        <f t="shared" si="4"/>
        <v>1177.3427952458801</v>
      </c>
      <c r="P26" s="243">
        <f t="shared" si="4"/>
        <v>1154.8837952458798</v>
      </c>
      <c r="Q26" s="243">
        <f t="shared" si="4"/>
        <v>1189.1587952458799</v>
      </c>
      <c r="R26" s="243">
        <f t="shared" si="4"/>
        <v>1244.6667952458797</v>
      </c>
      <c r="S26" s="243">
        <f t="shared" si="4"/>
        <v>995.78779524587981</v>
      </c>
      <c r="T26" s="243">
        <f t="shared" si="4"/>
        <v>902.14979524587989</v>
      </c>
      <c r="U26" s="243">
        <f t="shared" si="4"/>
        <v>792.4707952458798</v>
      </c>
      <c r="V26" s="243">
        <f t="shared" si="4"/>
        <v>781.44879524587986</v>
      </c>
      <c r="W26" s="243">
        <f t="shared" si="4"/>
        <v>711.49432720200912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118.67293421052591</v>
      </c>
      <c r="C27" s="284">
        <f t="shared" si="5"/>
        <v>181.56192496263702</v>
      </c>
      <c r="D27" s="284">
        <f t="shared" si="5"/>
        <v>382.27572296263679</v>
      </c>
      <c r="E27" s="284">
        <f t="shared" si="5"/>
        <v>834.40946327460915</v>
      </c>
      <c r="F27" s="284">
        <f t="shared" si="5"/>
        <v>128.36278140277318</v>
      </c>
      <c r="G27" s="284">
        <f t="shared" si="5"/>
        <v>248.83719475836642</v>
      </c>
      <c r="H27" s="284">
        <f t="shared" si="5"/>
        <v>175.4674379779326</v>
      </c>
      <c r="I27" s="284">
        <f t="shared" si="5"/>
        <v>172.12184816398712</v>
      </c>
      <c r="J27" s="284">
        <f t="shared" si="5"/>
        <v>450.60238389124515</v>
      </c>
      <c r="K27" s="284">
        <f t="shared" si="5"/>
        <v>2029.6476827035981</v>
      </c>
      <c r="L27" s="284">
        <f t="shared" si="5"/>
        <v>1760.3176399670724</v>
      </c>
      <c r="M27" s="284">
        <f t="shared" si="5"/>
        <v>2650.1412438809411</v>
      </c>
      <c r="N27" s="284">
        <f t="shared" si="5"/>
        <v>2836.6537287089413</v>
      </c>
      <c r="O27" s="284">
        <f t="shared" si="5"/>
        <v>3050.3277941983633</v>
      </c>
      <c r="P27" s="284">
        <f t="shared" si="5"/>
        <v>3048.9499501390424</v>
      </c>
      <c r="Q27" s="284">
        <f t="shared" si="5"/>
        <v>2741.9478628877073</v>
      </c>
      <c r="R27" s="284">
        <f t="shared" si="5"/>
        <v>3031.1834774561344</v>
      </c>
      <c r="S27" s="284">
        <f t="shared" si="5"/>
        <v>1930.9269441515976</v>
      </c>
      <c r="T27" s="284">
        <f t="shared" si="5"/>
        <v>2927.3597599517034</v>
      </c>
      <c r="U27" s="284">
        <f t="shared" si="5"/>
        <v>3059.8692062475766</v>
      </c>
      <c r="V27" s="284">
        <f t="shared" si="5"/>
        <v>2845.9132985102242</v>
      </c>
      <c r="W27" s="284">
        <f t="shared" si="5"/>
        <v>2516.2944798210856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62.932829406944805</v>
      </c>
      <c r="C28" s="244">
        <f t="shared" si="6"/>
        <v>48.402925421811091</v>
      </c>
      <c r="D28" s="244">
        <f t="shared" si="6"/>
        <v>48.433684186362797</v>
      </c>
      <c r="E28" s="244">
        <f t="shared" si="6"/>
        <v>31.284538965780897</v>
      </c>
      <c r="F28" s="244">
        <f t="shared" si="6"/>
        <v>25.567315259436</v>
      </c>
      <c r="G28" s="244">
        <f t="shared" si="6"/>
        <v>15.111170038854013</v>
      </c>
      <c r="H28" s="244">
        <f t="shared" si="6"/>
        <v>23.964911274302295</v>
      </c>
      <c r="I28" s="244">
        <f t="shared" si="6"/>
        <v>20.996719760065247</v>
      </c>
      <c r="J28" s="244">
        <f t="shared" si="6"/>
        <v>12.356170038853989</v>
      </c>
      <c r="K28" s="244">
        <f t="shared" si="6"/>
        <v>12.469927567957384</v>
      </c>
      <c r="L28" s="244">
        <f t="shared" si="6"/>
        <v>16.018209082194502</v>
      </c>
      <c r="M28" s="244">
        <f t="shared" si="6"/>
        <v>15.955307846746194</v>
      </c>
      <c r="N28" s="244">
        <f t="shared" si="6"/>
        <v>20.763099082194486</v>
      </c>
      <c r="O28" s="244">
        <f t="shared" si="6"/>
        <v>18.440900317642786</v>
      </c>
      <c r="P28" s="244">
        <f t="shared" si="6"/>
        <v>15.969690317642787</v>
      </c>
      <c r="Q28" s="244">
        <f t="shared" si="6"/>
        <v>15.801180317642789</v>
      </c>
      <c r="R28" s="244">
        <f t="shared" si="6"/>
        <v>12.703989082194497</v>
      </c>
      <c r="S28" s="244">
        <f t="shared" si="6"/>
        <v>8.1748766112979041</v>
      </c>
      <c r="T28" s="244">
        <f t="shared" si="6"/>
        <v>13.857506890086611</v>
      </c>
      <c r="U28" s="244">
        <f t="shared" si="6"/>
        <v>16.943846890086604</v>
      </c>
      <c r="V28" s="244">
        <f t="shared" si="6"/>
        <v>26.066038890086602</v>
      </c>
      <c r="W28" s="244">
        <f t="shared" si="6"/>
        <v>26.066038890086602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425.98727429062762</v>
      </c>
      <c r="C31" s="212">
        <v>489.50550300945832</v>
      </c>
      <c r="D31" s="212">
        <v>476.24325021496128</v>
      </c>
      <c r="E31" s="212">
        <v>458.91633705932918</v>
      </c>
      <c r="F31" s="212">
        <v>492.97411865864137</v>
      </c>
      <c r="G31" s="212">
        <v>519.54058469475501</v>
      </c>
      <c r="H31" s="212">
        <v>511.08357695614768</v>
      </c>
      <c r="I31" s="212">
        <v>533.56887360275141</v>
      </c>
      <c r="J31" s="212">
        <v>529.9572656921755</v>
      </c>
      <c r="K31" s="212">
        <v>418.48177128116942</v>
      </c>
      <c r="L31" s="212">
        <v>391.58521066208078</v>
      </c>
      <c r="M31" s="212">
        <v>348.44660361134987</v>
      </c>
      <c r="N31" s="212">
        <v>322.81263972484948</v>
      </c>
      <c r="O31" s="212">
        <v>339.46431642304378</v>
      </c>
      <c r="P31" s="212">
        <v>334.93164230438521</v>
      </c>
      <c r="Q31" s="212">
        <v>330.72923473774722</v>
      </c>
      <c r="R31" s="212">
        <v>318.82656921754079</v>
      </c>
      <c r="S31" s="212">
        <v>374.7705073086845</v>
      </c>
      <c r="T31" s="212">
        <v>376.4617368873603</v>
      </c>
      <c r="U31" s="212">
        <v>362.35348237317282</v>
      </c>
      <c r="V31" s="212">
        <v>369.02295786758378</v>
      </c>
      <c r="W31" s="212">
        <v>387.65640584694751</v>
      </c>
      <c r="DA31" s="109" t="s">
        <v>1421</v>
      </c>
    </row>
    <row r="32" spans="1:105" ht="12" customHeight="1" x14ac:dyDescent="0.25">
      <c r="A32" s="24" t="s">
        <v>30</v>
      </c>
      <c r="B32" s="215">
        <v>38.103353396388648</v>
      </c>
      <c r="C32" s="215">
        <v>50.510662080825448</v>
      </c>
      <c r="D32" s="215">
        <v>49.497764402407562</v>
      </c>
      <c r="E32" s="215">
        <v>82.856405846947553</v>
      </c>
      <c r="F32" s="215">
        <v>157.71143594153051</v>
      </c>
      <c r="G32" s="215">
        <v>108.6049011177988</v>
      </c>
      <c r="H32" s="215">
        <v>93.551160791057598</v>
      </c>
      <c r="I32" s="215">
        <v>117.24849527085119</v>
      </c>
      <c r="J32" s="215">
        <v>126.59716251074811</v>
      </c>
      <c r="K32" s="215">
        <v>105.2394668959587</v>
      </c>
      <c r="L32" s="215">
        <v>123.2247635425623</v>
      </c>
      <c r="M32" s="215">
        <v>118.1877901977644</v>
      </c>
      <c r="N32" s="215">
        <v>105.9517626827171</v>
      </c>
      <c r="O32" s="215">
        <v>94.329492691315551</v>
      </c>
      <c r="P32" s="215">
        <v>81.976784178847808</v>
      </c>
      <c r="Q32" s="215">
        <v>62.668873602751503</v>
      </c>
      <c r="R32" s="215">
        <v>48.179535683576937</v>
      </c>
      <c r="S32" s="215">
        <v>56.708254514187438</v>
      </c>
      <c r="T32" s="215">
        <v>51.952192605331042</v>
      </c>
      <c r="U32" s="215">
        <v>70.051676698194314</v>
      </c>
      <c r="V32" s="215">
        <v>95.668615649183138</v>
      </c>
      <c r="W32" s="215">
        <v>103.204815133276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161.32906276870168</v>
      </c>
      <c r="C33" s="206">
        <f t="shared" si="7"/>
        <v>187.84780739466893</v>
      </c>
      <c r="D33" s="206">
        <f t="shared" si="7"/>
        <v>186.55425623387788</v>
      </c>
      <c r="E33" s="206">
        <f t="shared" si="7"/>
        <v>146.60920034393806</v>
      </c>
      <c r="F33" s="206">
        <f t="shared" si="7"/>
        <v>121.55752364574374</v>
      </c>
      <c r="G33" s="206">
        <f t="shared" si="7"/>
        <v>188.77257093723131</v>
      </c>
      <c r="H33" s="206">
        <f t="shared" si="7"/>
        <v>199.69690455717966</v>
      </c>
      <c r="I33" s="206">
        <f t="shared" si="7"/>
        <v>185.87205503009454</v>
      </c>
      <c r="J33" s="206">
        <f t="shared" si="7"/>
        <v>174.74832330180564</v>
      </c>
      <c r="K33" s="206">
        <f t="shared" si="7"/>
        <v>124.95382631126398</v>
      </c>
      <c r="L33" s="206">
        <f t="shared" si="7"/>
        <v>98.358469475494402</v>
      </c>
      <c r="M33" s="206">
        <f t="shared" si="7"/>
        <v>79.744196044711941</v>
      </c>
      <c r="N33" s="206">
        <f t="shared" si="7"/>
        <v>80.560017196904539</v>
      </c>
      <c r="O33" s="206">
        <f t="shared" si="7"/>
        <v>117.30335339638864</v>
      </c>
      <c r="P33" s="206">
        <f t="shared" si="7"/>
        <v>124.83207222699914</v>
      </c>
      <c r="Q33" s="206">
        <f t="shared" si="7"/>
        <v>133.85193465176266</v>
      </c>
      <c r="R33" s="206">
        <f t="shared" si="7"/>
        <v>138.11126397248495</v>
      </c>
      <c r="S33" s="206">
        <f t="shared" si="7"/>
        <v>158.77377472055028</v>
      </c>
      <c r="T33" s="206">
        <f t="shared" si="7"/>
        <v>153.06878761822878</v>
      </c>
      <c r="U33" s="206">
        <f t="shared" si="7"/>
        <v>113.87979363714527</v>
      </c>
      <c r="V33" s="206">
        <f t="shared" si="7"/>
        <v>85.708684436801377</v>
      </c>
      <c r="W33" s="206">
        <f t="shared" si="7"/>
        <v>77.289595872742908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6.7196904557179709</v>
      </c>
      <c r="C35" s="206">
        <v>7.8396388650042983</v>
      </c>
      <c r="D35" s="206">
        <v>6.8317282889079962</v>
      </c>
      <c r="E35" s="206">
        <v>7.8396388650042983</v>
      </c>
      <c r="F35" s="206">
        <v>6.60773860705073</v>
      </c>
      <c r="G35" s="206">
        <v>6.7196904557179709</v>
      </c>
      <c r="H35" s="206">
        <v>10.07953568357695</v>
      </c>
      <c r="I35" s="206">
        <v>12.31943250214961</v>
      </c>
      <c r="J35" s="206">
        <v>11.19948409286328</v>
      </c>
      <c r="K35" s="206">
        <v>6.7196904557179709</v>
      </c>
      <c r="L35" s="206">
        <v>4.4797936371453133</v>
      </c>
      <c r="M35" s="206">
        <v>3.359845227858985</v>
      </c>
      <c r="N35" s="206">
        <v>3.359845227858985</v>
      </c>
      <c r="O35" s="206">
        <v>3.359845227858985</v>
      </c>
      <c r="P35" s="206">
        <v>2.2398968185726571</v>
      </c>
      <c r="Q35" s="206">
        <v>2.2398968185726571</v>
      </c>
      <c r="R35" s="206">
        <v>2.2398968185726571</v>
      </c>
      <c r="S35" s="206">
        <v>1.7919174548581249</v>
      </c>
      <c r="T35" s="206">
        <v>1.7919174548581249</v>
      </c>
      <c r="U35" s="206">
        <v>1.5679277730008601</v>
      </c>
      <c r="V35" s="206">
        <v>0.89595872742906268</v>
      </c>
      <c r="W35" s="206">
        <v>1.6799656061908861</v>
      </c>
      <c r="DA35" s="71" t="s">
        <v>1424</v>
      </c>
    </row>
    <row r="36" spans="1:105" ht="12" customHeight="1" x14ac:dyDescent="0.25">
      <c r="A36" s="18" t="s">
        <v>69</v>
      </c>
      <c r="B36" s="206">
        <v>24.918228718830608</v>
      </c>
      <c r="C36" s="206">
        <v>12.709544282029229</v>
      </c>
      <c r="D36" s="206">
        <v>7.6661220980223552</v>
      </c>
      <c r="E36" s="206">
        <v>8.7882201203783303</v>
      </c>
      <c r="F36" s="206">
        <v>9.8613929492691312</v>
      </c>
      <c r="G36" s="206">
        <v>7.8742046431642301</v>
      </c>
      <c r="H36" s="206">
        <v>6.9224419604471183</v>
      </c>
      <c r="I36" s="206">
        <v>5.9859845227858983</v>
      </c>
      <c r="J36" s="206">
        <v>3.9294926913155628</v>
      </c>
      <c r="K36" s="206">
        <v>2.907308684436801</v>
      </c>
      <c r="L36" s="206">
        <v>1.891315563198624</v>
      </c>
      <c r="M36" s="206">
        <v>1.8779879621668101</v>
      </c>
      <c r="N36" s="206">
        <v>2.7002579535683569</v>
      </c>
      <c r="O36" s="206">
        <v>1.907566638005159</v>
      </c>
      <c r="P36" s="206">
        <v>2.933877901977644</v>
      </c>
      <c r="Q36" s="206">
        <v>4.0335339638864998</v>
      </c>
      <c r="R36" s="206">
        <v>3.0450558899398108</v>
      </c>
      <c r="S36" s="206">
        <v>4.4242476354256226</v>
      </c>
      <c r="T36" s="206">
        <v>3.841702493551161</v>
      </c>
      <c r="U36" s="206">
        <v>3.9610490111779879</v>
      </c>
      <c r="V36" s="206">
        <v>8.2537403267411857</v>
      </c>
      <c r="W36" s="206">
        <v>7.5488392089423906</v>
      </c>
      <c r="DA36" s="71" t="s">
        <v>1425</v>
      </c>
    </row>
    <row r="37" spans="1:105" ht="12" customHeight="1" x14ac:dyDescent="0.25">
      <c r="A37" s="18" t="s">
        <v>70</v>
      </c>
      <c r="B37" s="206">
        <v>129.5910576096303</v>
      </c>
      <c r="C37" s="206">
        <v>155.35494411006019</v>
      </c>
      <c r="D37" s="206">
        <v>163.07446259673259</v>
      </c>
      <c r="E37" s="206">
        <v>125.4418744625967</v>
      </c>
      <c r="F37" s="206">
        <v>55.387446259673247</v>
      </c>
      <c r="G37" s="206">
        <v>47.474892519346518</v>
      </c>
      <c r="H37" s="206">
        <v>27.11470335339639</v>
      </c>
      <c r="I37" s="206">
        <v>26.053310404127259</v>
      </c>
      <c r="J37" s="206">
        <v>17.368873602751499</v>
      </c>
      <c r="K37" s="206">
        <v>11.5792777300086</v>
      </c>
      <c r="L37" s="206">
        <v>6.7546001719690452</v>
      </c>
      <c r="M37" s="206">
        <v>4.8246775580395527</v>
      </c>
      <c r="N37" s="206">
        <v>4.8246775580395527</v>
      </c>
      <c r="O37" s="206">
        <v>3.8597592433362</v>
      </c>
      <c r="P37" s="206">
        <v>4.8246775580395527</v>
      </c>
      <c r="Q37" s="206">
        <v>3.8597592433362</v>
      </c>
      <c r="R37" s="206">
        <v>3.184264832330181</v>
      </c>
      <c r="S37" s="206">
        <v>2.9913155631986239</v>
      </c>
      <c r="T37" s="206">
        <v>2.701805674978504</v>
      </c>
      <c r="U37" s="206">
        <v>2.6053310404127261</v>
      </c>
      <c r="V37" s="206">
        <v>1.833361994840929</v>
      </c>
      <c r="W37" s="206">
        <v>1.4398968185726571</v>
      </c>
      <c r="DA37" s="71" t="s">
        <v>1426</v>
      </c>
    </row>
    <row r="38" spans="1:105" ht="12" customHeight="1" x14ac:dyDescent="0.25">
      <c r="A38" s="18" t="s">
        <v>34</v>
      </c>
      <c r="B38" s="206">
        <v>0.1000859845227859</v>
      </c>
      <c r="C38" s="206">
        <v>11.943680137575241</v>
      </c>
      <c r="D38" s="206">
        <v>8.9819432502149592</v>
      </c>
      <c r="E38" s="206">
        <v>4.5394668959587277</v>
      </c>
      <c r="F38" s="206">
        <v>49.700945829750637</v>
      </c>
      <c r="G38" s="206">
        <v>126.7037833190026</v>
      </c>
      <c r="H38" s="206">
        <v>155.58022355975919</v>
      </c>
      <c r="I38" s="206">
        <v>141.51332760103179</v>
      </c>
      <c r="J38" s="206">
        <v>142.2504729148753</v>
      </c>
      <c r="K38" s="206">
        <v>103.7475494411006</v>
      </c>
      <c r="L38" s="206">
        <v>85.23276010318142</v>
      </c>
      <c r="M38" s="206">
        <v>69.681685296646592</v>
      </c>
      <c r="N38" s="206">
        <v>69.675236457437649</v>
      </c>
      <c r="O38" s="206">
        <v>108.1761822871883</v>
      </c>
      <c r="P38" s="206">
        <v>114.83361994840929</v>
      </c>
      <c r="Q38" s="206">
        <v>123.7187446259673</v>
      </c>
      <c r="R38" s="206">
        <v>129.64204643164231</v>
      </c>
      <c r="S38" s="206">
        <v>149.5662940670679</v>
      </c>
      <c r="T38" s="206">
        <v>144.733361994841</v>
      </c>
      <c r="U38" s="206">
        <v>105.7454858125537</v>
      </c>
      <c r="V38" s="206">
        <v>74.725623387790193</v>
      </c>
      <c r="W38" s="206">
        <v>66.620894239036971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175.3439380911436</v>
      </c>
      <c r="C39" s="206">
        <f t="shared" si="8"/>
        <v>193.12123817712813</v>
      </c>
      <c r="D39" s="206">
        <f t="shared" si="8"/>
        <v>182.26569217540845</v>
      </c>
      <c r="E39" s="206">
        <f t="shared" si="8"/>
        <v>165.99312123817711</v>
      </c>
      <c r="F39" s="206">
        <f t="shared" si="8"/>
        <v>153.07394668959594</v>
      </c>
      <c r="G39" s="206">
        <f t="shared" si="8"/>
        <v>159.02424763542564</v>
      </c>
      <c r="H39" s="206">
        <f t="shared" si="8"/>
        <v>151.03181427343074</v>
      </c>
      <c r="I39" s="206">
        <f t="shared" si="8"/>
        <v>160.83404987102324</v>
      </c>
      <c r="J39" s="206">
        <f t="shared" si="8"/>
        <v>155.93293207222695</v>
      </c>
      <c r="K39" s="206">
        <f t="shared" si="8"/>
        <v>124.33361994840929</v>
      </c>
      <c r="L39" s="206">
        <f t="shared" si="8"/>
        <v>107.3516766981943</v>
      </c>
      <c r="M39" s="206">
        <f t="shared" si="8"/>
        <v>98.34479793637145</v>
      </c>
      <c r="N39" s="206">
        <f t="shared" si="8"/>
        <v>82.674118658641433</v>
      </c>
      <c r="O39" s="206">
        <f t="shared" si="8"/>
        <v>72.527944969905406</v>
      </c>
      <c r="P39" s="206">
        <f t="shared" si="8"/>
        <v>70.077386070507302</v>
      </c>
      <c r="Q39" s="206">
        <f t="shared" si="8"/>
        <v>68.099742046431643</v>
      </c>
      <c r="R39" s="206">
        <f t="shared" si="8"/>
        <v>71.67687016337058</v>
      </c>
      <c r="S39" s="206">
        <f t="shared" si="8"/>
        <v>87.437919174548583</v>
      </c>
      <c r="T39" s="206">
        <f t="shared" si="8"/>
        <v>89.355116079105755</v>
      </c>
      <c r="U39" s="206">
        <f t="shared" si="8"/>
        <v>89.603353396388641</v>
      </c>
      <c r="V39" s="206">
        <f t="shared" si="8"/>
        <v>82.2993121238177</v>
      </c>
      <c r="W39" s="206">
        <f t="shared" si="8"/>
        <v>95.383061049011175</v>
      </c>
      <c r="DA39" s="71"/>
    </row>
    <row r="40" spans="1:105" ht="12" customHeight="1" x14ac:dyDescent="0.25">
      <c r="A40" s="18" t="s">
        <v>72</v>
      </c>
      <c r="B40" s="206">
        <v>173.81771281169389</v>
      </c>
      <c r="C40" s="206">
        <v>191.96044711951851</v>
      </c>
      <c r="D40" s="206">
        <v>180.61049011177991</v>
      </c>
      <c r="E40" s="206">
        <v>165.64918314703351</v>
      </c>
      <c r="F40" s="206">
        <v>152.66552020636291</v>
      </c>
      <c r="G40" s="206">
        <v>158.4653482373173</v>
      </c>
      <c r="H40" s="206">
        <v>150.3869303525365</v>
      </c>
      <c r="I40" s="206">
        <v>160.189165950129</v>
      </c>
      <c r="J40" s="206">
        <v>155.48151332760099</v>
      </c>
      <c r="K40" s="206">
        <v>124.33361994840929</v>
      </c>
      <c r="L40" s="206">
        <v>107.3516766981943</v>
      </c>
      <c r="M40" s="206">
        <v>98.34479793637145</v>
      </c>
      <c r="N40" s="206">
        <v>82.674118658641433</v>
      </c>
      <c r="O40" s="206">
        <v>72.527944969905406</v>
      </c>
      <c r="P40" s="206">
        <v>70.077386070507302</v>
      </c>
      <c r="Q40" s="206">
        <v>68.099742046431643</v>
      </c>
      <c r="R40" s="206">
        <v>71.67687016337058</v>
      </c>
      <c r="S40" s="206">
        <v>87.437919174548583</v>
      </c>
      <c r="T40" s="206">
        <v>89.355116079105755</v>
      </c>
      <c r="U40" s="206">
        <v>89.603353396388641</v>
      </c>
      <c r="V40" s="206">
        <v>82.2993121238177</v>
      </c>
      <c r="W40" s="206">
        <v>95.383061049011175</v>
      </c>
      <c r="DA40" s="71" t="s">
        <v>1428</v>
      </c>
    </row>
    <row r="41" spans="1:105" ht="12" customHeight="1" x14ac:dyDescent="0.25">
      <c r="A41" s="18" t="s">
        <v>36</v>
      </c>
      <c r="B41" s="206">
        <v>1.5262252794496991</v>
      </c>
      <c r="C41" s="206">
        <v>1.1607910576096301</v>
      </c>
      <c r="D41" s="206">
        <v>1.6552020636285469</v>
      </c>
      <c r="E41" s="206">
        <v>0.34393809114359408</v>
      </c>
      <c r="F41" s="206">
        <v>0.40842648323301811</v>
      </c>
      <c r="G41" s="206">
        <v>0.55889939810834044</v>
      </c>
      <c r="H41" s="206">
        <v>0.64488392089423896</v>
      </c>
      <c r="I41" s="206">
        <v>0.64488392089423896</v>
      </c>
      <c r="J41" s="206">
        <v>0.45141874462596732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1.3853826311263979</v>
      </c>
      <c r="C42" s="206">
        <f t="shared" si="9"/>
        <v>4.8246775580395527</v>
      </c>
      <c r="D42" s="206">
        <f t="shared" si="9"/>
        <v>4.0364574376612206</v>
      </c>
      <c r="E42" s="206">
        <f t="shared" si="9"/>
        <v>3.1049871023215818</v>
      </c>
      <c r="F42" s="206">
        <f t="shared" si="9"/>
        <v>4.2992261392949267</v>
      </c>
      <c r="G42" s="206">
        <f t="shared" si="9"/>
        <v>4.2036973344797932</v>
      </c>
      <c r="H42" s="206">
        <f t="shared" si="9"/>
        <v>4.6575236457437654</v>
      </c>
      <c r="I42" s="206">
        <f t="shared" si="9"/>
        <v>6.4727429062768689</v>
      </c>
      <c r="J42" s="206">
        <f t="shared" si="9"/>
        <v>8.7656921754084252</v>
      </c>
      <c r="K42" s="206">
        <f t="shared" si="9"/>
        <v>10.38976784178848</v>
      </c>
      <c r="L42" s="206">
        <f t="shared" si="9"/>
        <v>8.9089423903697327</v>
      </c>
      <c r="M42" s="206">
        <f t="shared" si="9"/>
        <v>5.135167669819432</v>
      </c>
      <c r="N42" s="206">
        <f t="shared" si="9"/>
        <v>8.7417024935511609</v>
      </c>
      <c r="O42" s="206">
        <f t="shared" si="9"/>
        <v>9.3866723989681855</v>
      </c>
      <c r="P42" s="206">
        <f t="shared" si="9"/>
        <v>10.58091143594153</v>
      </c>
      <c r="Q42" s="206">
        <f t="shared" si="9"/>
        <v>16.408684436801369</v>
      </c>
      <c r="R42" s="206">
        <f t="shared" si="9"/>
        <v>11.41685296646604</v>
      </c>
      <c r="S42" s="206">
        <f t="shared" si="9"/>
        <v>13.638091143594149</v>
      </c>
      <c r="T42" s="206">
        <f t="shared" si="9"/>
        <v>23.254084264832329</v>
      </c>
      <c r="U42" s="206">
        <f t="shared" si="9"/>
        <v>29.6957007738607</v>
      </c>
      <c r="V42" s="206">
        <f t="shared" si="9"/>
        <v>43.48907996560618</v>
      </c>
      <c r="W42" s="206">
        <f t="shared" si="9"/>
        <v>47.883834909716249</v>
      </c>
      <c r="DA42" s="71"/>
    </row>
    <row r="43" spans="1:105" ht="12" customHeight="1" x14ac:dyDescent="0.25">
      <c r="A43" s="18" t="s">
        <v>73</v>
      </c>
      <c r="B43" s="206">
        <v>1.3853826311263979</v>
      </c>
      <c r="C43" s="206">
        <v>4.8246775580395527</v>
      </c>
      <c r="D43" s="206">
        <v>4.0364574376612206</v>
      </c>
      <c r="E43" s="206">
        <v>3.1049871023215818</v>
      </c>
      <c r="F43" s="206">
        <v>4.2992261392949267</v>
      </c>
      <c r="G43" s="206">
        <v>4.2036973344797932</v>
      </c>
      <c r="H43" s="206">
        <v>4.6575236457437654</v>
      </c>
      <c r="I43" s="206">
        <v>6.4727429062768689</v>
      </c>
      <c r="J43" s="206">
        <v>8.7656921754084252</v>
      </c>
      <c r="K43" s="206">
        <v>10.38976784178848</v>
      </c>
      <c r="L43" s="206">
        <v>8.9089423903697327</v>
      </c>
      <c r="M43" s="206">
        <v>5.135167669819432</v>
      </c>
      <c r="N43" s="206">
        <v>8.7417024935511609</v>
      </c>
      <c r="O43" s="206">
        <v>9.3866723989681855</v>
      </c>
      <c r="P43" s="206">
        <v>10.58091143594153</v>
      </c>
      <c r="Q43" s="206">
        <v>16.408684436801369</v>
      </c>
      <c r="R43" s="206">
        <v>11.41685296646604</v>
      </c>
      <c r="S43" s="206">
        <v>13.638091143594149</v>
      </c>
      <c r="T43" s="206">
        <v>23.254084264832329</v>
      </c>
      <c r="U43" s="206">
        <v>29.6957007738607</v>
      </c>
      <c r="V43" s="206">
        <v>43.48907996560618</v>
      </c>
      <c r="W43" s="206">
        <v>47.883834909716249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1.330266552020636</v>
      </c>
      <c r="C49" s="206">
        <v>1.0085124677558039</v>
      </c>
      <c r="D49" s="206">
        <v>0.49269131556319862</v>
      </c>
      <c r="E49" s="206">
        <v>0.33542562338779008</v>
      </c>
      <c r="F49" s="206">
        <v>9.8108340498710228E-2</v>
      </c>
      <c r="G49" s="206">
        <v>3.5769561478933787E-2</v>
      </c>
      <c r="H49" s="206">
        <v>6.5348237317282884E-2</v>
      </c>
      <c r="I49" s="206">
        <v>0.1148753224419604</v>
      </c>
      <c r="J49" s="206">
        <v>0.1126397248495271</v>
      </c>
      <c r="K49" s="206">
        <v>8.2717110920034378E-2</v>
      </c>
      <c r="L49" s="206">
        <v>1.031814273430782E-3</v>
      </c>
      <c r="M49" s="206">
        <v>1.1177987962166811E-3</v>
      </c>
      <c r="N49" s="206">
        <v>1.1177987962166811E-3</v>
      </c>
      <c r="O49" s="206">
        <v>1.1177987962166811E-3</v>
      </c>
      <c r="P49" s="206">
        <v>1.031814273430782E-3</v>
      </c>
      <c r="Q49" s="206">
        <v>9.4582975064488384E-4</v>
      </c>
      <c r="R49" s="206">
        <v>9.4582975064488384E-4</v>
      </c>
      <c r="S49" s="206">
        <v>9.4582975064488384E-4</v>
      </c>
      <c r="T49" s="206">
        <v>9.4582975064488384E-4</v>
      </c>
      <c r="U49" s="206">
        <v>0</v>
      </c>
      <c r="V49" s="206">
        <v>0</v>
      </c>
      <c r="W49" s="206">
        <v>0</v>
      </c>
      <c r="DA49" s="71" t="s">
        <v>1436</v>
      </c>
    </row>
    <row r="50" spans="1:105" ht="12" customHeight="1" x14ac:dyDescent="0.25">
      <c r="A50" s="21" t="s">
        <v>38</v>
      </c>
      <c r="B50" s="209">
        <v>48.495270851246772</v>
      </c>
      <c r="C50" s="209">
        <v>52.192605331040411</v>
      </c>
      <c r="D50" s="209">
        <v>53.396388650042987</v>
      </c>
      <c r="E50" s="209">
        <v>60.017196904557167</v>
      </c>
      <c r="F50" s="209">
        <v>56.233877901977642</v>
      </c>
      <c r="G50" s="209">
        <v>58.899398108340492</v>
      </c>
      <c r="H50" s="209">
        <v>62.08082545141874</v>
      </c>
      <c r="I50" s="209">
        <v>63.026655202063623</v>
      </c>
      <c r="J50" s="209">
        <v>63.800515907136713</v>
      </c>
      <c r="K50" s="209">
        <v>53.482373172828893</v>
      </c>
      <c r="L50" s="209">
        <v>53.740326741186593</v>
      </c>
      <c r="M50" s="209">
        <v>47.033533963886498</v>
      </c>
      <c r="N50" s="209">
        <v>44.883920894239033</v>
      </c>
      <c r="O50" s="209">
        <v>45.915735167669823</v>
      </c>
      <c r="P50" s="209">
        <v>47.46345657781599</v>
      </c>
      <c r="Q50" s="209">
        <v>49.699054170249347</v>
      </c>
      <c r="R50" s="209">
        <v>49.441100601891662</v>
      </c>
      <c r="S50" s="209">
        <v>58.211521926053308</v>
      </c>
      <c r="T50" s="209">
        <v>58.830610490111781</v>
      </c>
      <c r="U50" s="209">
        <v>59.122957867583843</v>
      </c>
      <c r="V50" s="209">
        <v>61.857265692175403</v>
      </c>
      <c r="W50" s="209">
        <v>63.895098882201196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425.98727429062768</v>
      </c>
      <c r="C51" s="286">
        <f t="shared" si="10"/>
        <v>489.50550300945844</v>
      </c>
      <c r="D51" s="286">
        <f t="shared" si="10"/>
        <v>476.24325021496122</v>
      </c>
      <c r="E51" s="286">
        <f t="shared" si="10"/>
        <v>458.91633705932924</v>
      </c>
      <c r="F51" s="286">
        <f t="shared" si="10"/>
        <v>492.97411865864149</v>
      </c>
      <c r="G51" s="286">
        <f t="shared" si="10"/>
        <v>519.5405846947549</v>
      </c>
      <c r="H51" s="286">
        <f t="shared" si="10"/>
        <v>511.08357695614757</v>
      </c>
      <c r="I51" s="286">
        <f t="shared" si="10"/>
        <v>533.56887360275118</v>
      </c>
      <c r="J51" s="286">
        <f t="shared" si="10"/>
        <v>529.9572656921755</v>
      </c>
      <c r="K51" s="286">
        <f t="shared" si="10"/>
        <v>418.48177128116942</v>
      </c>
      <c r="L51" s="286">
        <f t="shared" si="10"/>
        <v>391.58521066208067</v>
      </c>
      <c r="M51" s="286">
        <f t="shared" si="10"/>
        <v>348.44660361134993</v>
      </c>
      <c r="N51" s="286">
        <f t="shared" si="10"/>
        <v>322.81263972484965</v>
      </c>
      <c r="O51" s="286">
        <f t="shared" si="10"/>
        <v>339.46431642304373</v>
      </c>
      <c r="P51" s="286">
        <f t="shared" si="10"/>
        <v>334.93164230438521</v>
      </c>
      <c r="Q51" s="286">
        <f t="shared" si="10"/>
        <v>330.72923473774711</v>
      </c>
      <c r="R51" s="286">
        <f t="shared" si="10"/>
        <v>318.82656921754062</v>
      </c>
      <c r="S51" s="286">
        <f t="shared" si="10"/>
        <v>374.77050730868461</v>
      </c>
      <c r="T51" s="286">
        <f t="shared" si="10"/>
        <v>376.4617368873603</v>
      </c>
      <c r="U51" s="286">
        <f t="shared" si="10"/>
        <v>362.35348237317271</v>
      </c>
      <c r="V51" s="286">
        <f t="shared" si="10"/>
        <v>369.02295786758378</v>
      </c>
      <c r="W51" s="286">
        <f t="shared" si="10"/>
        <v>387.65640584694745</v>
      </c>
      <c r="DA51" s="118"/>
    </row>
    <row r="52" spans="1:105" ht="12" customHeight="1" x14ac:dyDescent="0.25">
      <c r="A52" s="51" t="s">
        <v>49</v>
      </c>
      <c r="B52" s="243">
        <f>NMM_fec!B5</f>
        <v>295.18200000000002</v>
      </c>
      <c r="C52" s="243">
        <f>NMM_fec!C5</f>
        <v>322.71601868838133</v>
      </c>
      <c r="D52" s="243">
        <f>NMM_fec!D5</f>
        <v>322.16300415910268</v>
      </c>
      <c r="E52" s="243">
        <f>NMM_fec!E5</f>
        <v>342.14069930995481</v>
      </c>
      <c r="F52" s="243">
        <f>NMM_fec!F5</f>
        <v>299.31921750014311</v>
      </c>
      <c r="G52" s="243">
        <f>NMM_fec!G5</f>
        <v>296.21772729889449</v>
      </c>
      <c r="H52" s="243">
        <f>NMM_fec!H5</f>
        <v>297.24569637917421</v>
      </c>
      <c r="I52" s="243">
        <f>NMM_fec!I5</f>
        <v>295.32163217447078</v>
      </c>
      <c r="J52" s="243">
        <f>NMM_fec!J5</f>
        <v>300.22961193982968</v>
      </c>
      <c r="K52" s="243">
        <f>NMM_fec!K5</f>
        <v>241.5537272337248</v>
      </c>
      <c r="L52" s="243">
        <f>NMM_fec!L5</f>
        <v>219.06595207535051</v>
      </c>
      <c r="M52" s="243">
        <f>NMM_fec!M5</f>
        <v>211.43969915670431</v>
      </c>
      <c r="N52" s="243">
        <f>NMM_fec!N5</f>
        <v>187.26685368372819</v>
      </c>
      <c r="O52" s="243">
        <f>NMM_fec!O5</f>
        <v>209.5356650545078</v>
      </c>
      <c r="P52" s="243">
        <f>NMM_fec!P5</f>
        <v>212.96740075252569</v>
      </c>
      <c r="Q52" s="243">
        <f>NMM_fec!Q5</f>
        <v>201.6992844628586</v>
      </c>
      <c r="R52" s="243">
        <f>NMM_fec!R5</f>
        <v>199.26199881945959</v>
      </c>
      <c r="S52" s="243">
        <f>NMM_fec!S5</f>
        <v>209.32678569745809</v>
      </c>
      <c r="T52" s="243">
        <f>NMM_fec!T5</f>
        <v>241.27988792730281</v>
      </c>
      <c r="U52" s="243">
        <f>NMM_fec!U5</f>
        <v>239.89026895397279</v>
      </c>
      <c r="V52" s="243">
        <f>NMM_fec!V5</f>
        <v>239.93913500918879</v>
      </c>
      <c r="W52" s="243">
        <f>NMM_fec!W5</f>
        <v>245.41955867178029</v>
      </c>
      <c r="DA52" s="83"/>
    </row>
    <row r="53" spans="1:105" ht="12" customHeight="1" x14ac:dyDescent="0.25">
      <c r="A53" s="99" t="s">
        <v>50</v>
      </c>
      <c r="B53" s="284">
        <f>NMM_fec!B48</f>
        <v>117.52154122984849</v>
      </c>
      <c r="C53" s="284">
        <f>NMM_fec!C48</f>
        <v>152.027441681032</v>
      </c>
      <c r="D53" s="284">
        <f>NMM_fec!D48</f>
        <v>139.311753447081</v>
      </c>
      <c r="E53" s="284">
        <f>NMM_fec!E48</f>
        <v>100.71746375036641</v>
      </c>
      <c r="F53" s="284">
        <f>NMM_fec!F48</f>
        <v>176.12928531138701</v>
      </c>
      <c r="G53" s="284">
        <f>NMM_fec!G48</f>
        <v>204.79342581149689</v>
      </c>
      <c r="H53" s="284">
        <f>NMM_fec!H48</f>
        <v>198.17756393185519</v>
      </c>
      <c r="I53" s="284">
        <f>NMM_fec!I48</f>
        <v>224.20308066335261</v>
      </c>
      <c r="J53" s="284">
        <f>NMM_fec!J48</f>
        <v>211.91863181563639</v>
      </c>
      <c r="K53" s="284">
        <f>NMM_fec!K48</f>
        <v>158.23170721734439</v>
      </c>
      <c r="L53" s="284">
        <f>NMM_fec!L48</f>
        <v>153.74855580145899</v>
      </c>
      <c r="M53" s="284">
        <f>NMM_fec!M48</f>
        <v>118.45281563987039</v>
      </c>
      <c r="N53" s="284">
        <f>NMM_fec!N48</f>
        <v>117.3731264181117</v>
      </c>
      <c r="O53" s="284">
        <f>NMM_fec!O48</f>
        <v>111.65908938174169</v>
      </c>
      <c r="P53" s="284">
        <f>NMM_fec!P48</f>
        <v>103.0862674402178</v>
      </c>
      <c r="Q53" s="284">
        <f>NMM_fec!Q48</f>
        <v>111.387693164013</v>
      </c>
      <c r="R53" s="284">
        <f>NMM_fec!R48</f>
        <v>100.9954385196633</v>
      </c>
      <c r="S53" s="284">
        <f>NMM_fec!S48</f>
        <v>146.1553427998245</v>
      </c>
      <c r="T53" s="284">
        <f>NMM_fec!T48</f>
        <v>113.2003312317138</v>
      </c>
      <c r="U53" s="284">
        <f>NMM_fec!U48</f>
        <v>102.4842295898663</v>
      </c>
      <c r="V53" s="284">
        <f>NMM_fec!V48</f>
        <v>110.9737353582026</v>
      </c>
      <c r="W53" s="284">
        <f>NMM_fec!W48</f>
        <v>124.3188052588139</v>
      </c>
      <c r="DA53" s="94"/>
    </row>
    <row r="54" spans="1:105" ht="12" customHeight="1" x14ac:dyDescent="0.25">
      <c r="A54" s="52" t="s">
        <v>51</v>
      </c>
      <c r="B54" s="244">
        <f>NMM_fec!B99</f>
        <v>13.283733060779159</v>
      </c>
      <c r="C54" s="244">
        <f>NMM_fec!C99</f>
        <v>14.76204264004506</v>
      </c>
      <c r="D54" s="244">
        <f>NMM_fec!D99</f>
        <v>14.768492608777541</v>
      </c>
      <c r="E54" s="244">
        <f>NMM_fec!E99</f>
        <v>16.058173999008009</v>
      </c>
      <c r="F54" s="244">
        <f>NMM_fec!F99</f>
        <v>17.525615847111339</v>
      </c>
      <c r="G54" s="244">
        <f>NMM_fec!G99</f>
        <v>18.52943158436355</v>
      </c>
      <c r="H54" s="244">
        <f>NMM_fec!H99</f>
        <v>15.66031664511822</v>
      </c>
      <c r="I54" s="244">
        <f>NMM_fec!I99</f>
        <v>14.044160764927881</v>
      </c>
      <c r="J54" s="244">
        <f>NMM_fec!J99</f>
        <v>17.809021936709399</v>
      </c>
      <c r="K54" s="244">
        <f>NMM_fec!K99</f>
        <v>18.696336830100211</v>
      </c>
      <c r="L54" s="244">
        <f>NMM_fec!L99</f>
        <v>18.77070278527118</v>
      </c>
      <c r="M54" s="244">
        <f>NMM_fec!M99</f>
        <v>18.55408881477522</v>
      </c>
      <c r="N54" s="244">
        <f>NMM_fec!N99</f>
        <v>18.172659623009721</v>
      </c>
      <c r="O54" s="244">
        <f>NMM_fec!O99</f>
        <v>18.26956198679428</v>
      </c>
      <c r="P54" s="244">
        <f>NMM_fec!P99</f>
        <v>18.877974111641731</v>
      </c>
      <c r="Q54" s="244">
        <f>NMM_fec!Q99</f>
        <v>17.64225711087548</v>
      </c>
      <c r="R54" s="244">
        <f>NMM_fec!R99</f>
        <v>18.569131878417771</v>
      </c>
      <c r="S54" s="244">
        <f>NMM_fec!S99</f>
        <v>19.288378811402019</v>
      </c>
      <c r="T54" s="244">
        <f>NMM_fec!T99</f>
        <v>21.98151772834369</v>
      </c>
      <c r="U54" s="244">
        <f>NMM_fec!U99</f>
        <v>19.978983829333611</v>
      </c>
      <c r="V54" s="244">
        <f>NMM_fec!V99</f>
        <v>18.11008750019236</v>
      </c>
      <c r="W54" s="244">
        <f>NMM_fec!W99</f>
        <v>17.918041916353278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2512.1979344575466</v>
      </c>
      <c r="C56" s="205">
        <f t="shared" si="11"/>
        <v>2940.1416491667437</v>
      </c>
      <c r="D56" s="205">
        <f t="shared" si="11"/>
        <v>2899.9906643865138</v>
      </c>
      <c r="E56" s="205">
        <f t="shared" si="11"/>
        <v>2862.2922793410607</v>
      </c>
      <c r="F56" s="205">
        <f t="shared" si="11"/>
        <v>3187.47978167371</v>
      </c>
      <c r="G56" s="205">
        <f t="shared" si="11"/>
        <v>3350.5201930022149</v>
      </c>
      <c r="H56" s="205">
        <f t="shared" si="11"/>
        <v>3460.590919736148</v>
      </c>
      <c r="I56" s="205">
        <f t="shared" si="11"/>
        <v>3560.6510470239418</v>
      </c>
      <c r="J56" s="205">
        <f t="shared" si="11"/>
        <v>3465.2848371390601</v>
      </c>
      <c r="K56" s="205">
        <f t="shared" si="11"/>
        <v>2707.8793837306339</v>
      </c>
      <c r="L56" s="205">
        <f t="shared" si="11"/>
        <v>2579.7372041416265</v>
      </c>
      <c r="M56" s="205">
        <f t="shared" si="11"/>
        <v>2299.40219925785</v>
      </c>
      <c r="N56" s="205">
        <f t="shared" si="11"/>
        <v>2155.8945728094345</v>
      </c>
      <c r="O56" s="205">
        <f t="shared" si="11"/>
        <v>2341.5440957879628</v>
      </c>
      <c r="P56" s="205">
        <f t="shared" si="11"/>
        <v>2409.7486972202259</v>
      </c>
      <c r="Q56" s="205">
        <f t="shared" si="11"/>
        <v>2310.2896225700315</v>
      </c>
      <c r="R56" s="205">
        <f t="shared" si="11"/>
        <v>2183.6843314532989</v>
      </c>
      <c r="S56" s="205">
        <f t="shared" si="11"/>
        <v>2570.6963256375439</v>
      </c>
      <c r="T56" s="205">
        <f t="shared" si="11"/>
        <v>2514.3986731801233</v>
      </c>
      <c r="U56" s="205">
        <f t="shared" si="11"/>
        <v>2437.8680574446225</v>
      </c>
      <c r="V56" s="205">
        <f t="shared" si="11"/>
        <v>2506.4860859807482</v>
      </c>
      <c r="W56" s="205">
        <f t="shared" si="11"/>
        <v>2583.3979693229057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1085.7514514188913</v>
      </c>
      <c r="C57" s="215">
        <f>(NMM_emi!C5-NMM_emi!C46)+(NMM_emi!C48-NMM_emi!C97)+(NMM_emi!C99-NMM_emi!C128)</f>
        <v>1295.5652581032953</v>
      </c>
      <c r="D57" s="215">
        <f>(NMM_emi!D5-NMM_emi!D46)+(NMM_emi!D48-NMM_emi!D97)+(NMM_emi!D99-NMM_emi!D128)</f>
        <v>1254.5817990754151</v>
      </c>
      <c r="E57" s="215">
        <f>(NMM_emi!E5-NMM_emi!E46)+(NMM_emi!E48-NMM_emi!E97)+(NMM_emi!E99-NMM_emi!E128)</f>
        <v>1210.1686952451491</v>
      </c>
      <c r="F57" s="215">
        <f>(NMM_emi!F5-NMM_emi!F46)+(NMM_emi!F48-NMM_emi!F97)+(NMM_emi!F99-NMM_emi!F128)</f>
        <v>1439.3275899295775</v>
      </c>
      <c r="G57" s="215">
        <f>(NMM_emi!G5-NMM_emi!G46)+(NMM_emi!G48-NMM_emi!G97)+(NMM_emi!G99-NMM_emi!G128)</f>
        <v>1540.617286292957</v>
      </c>
      <c r="H57" s="215">
        <f>(NMM_emi!H5-NMM_emi!H46)+(NMM_emi!H48-NMM_emi!H97)+(NMM_emi!H99-NMM_emi!H128)</f>
        <v>1521.8550374893705</v>
      </c>
      <c r="I57" s="215">
        <f>(NMM_emi!I5-NMM_emi!I46)+(NMM_emi!I48-NMM_emi!I97)+(NMM_emi!I99-NMM_emi!I128)</f>
        <v>1593.9377473851719</v>
      </c>
      <c r="J57" s="215">
        <f>(NMM_emi!J5-NMM_emi!J46)+(NMM_emi!J48-NMM_emi!J97)+(NMM_emi!J99-NMM_emi!J128)</f>
        <v>1596.9457020896978</v>
      </c>
      <c r="K57" s="215">
        <f>(NMM_emi!K5-NMM_emi!K46)+(NMM_emi!K48-NMM_emi!K97)+(NMM_emi!K99-NMM_emi!K128)</f>
        <v>1252.4692853822314</v>
      </c>
      <c r="L57" s="215">
        <f>(NMM_emi!L5-NMM_emi!L46)+(NMM_emi!L48-NMM_emi!L97)+(NMM_emi!L99-NMM_emi!L128)</f>
        <v>1176.0240432035823</v>
      </c>
      <c r="M57" s="215">
        <f>(NMM_emi!M5-NMM_emi!M46)+(NMM_emi!M48-NMM_emi!M97)+(NMM_emi!M99-NMM_emi!M128)</f>
        <v>1043.833947257714</v>
      </c>
      <c r="N57" s="215">
        <f>(NMM_emi!N5-NMM_emi!N46)+(NMM_emi!N48-NMM_emi!N97)+(NMM_emi!N99-NMM_emi!N128)</f>
        <v>982.66246039487487</v>
      </c>
      <c r="O57" s="215">
        <f>(NMM_emi!O5-NMM_emi!O46)+(NMM_emi!O48-NMM_emi!O97)+(NMM_emi!O99-NMM_emi!O128)</f>
        <v>1070.3220260020369</v>
      </c>
      <c r="P57" s="215">
        <f>(NMM_emi!P5-NMM_emi!P46)+(NMM_emi!P48-NMM_emi!P97)+(NMM_emi!P99-NMM_emi!P128)</f>
        <v>1055.6385144032458</v>
      </c>
      <c r="Q57" s="215">
        <f>(NMM_emi!Q5-NMM_emi!Q46)+(NMM_emi!Q48-NMM_emi!Q97)+(NMM_emi!Q99-NMM_emi!Q128)</f>
        <v>1003.9351769002315</v>
      </c>
      <c r="R57" s="215">
        <f>(NMM_emi!R5-NMM_emi!R46)+(NMM_emi!R48-NMM_emi!R97)+(NMM_emi!R99-NMM_emi!R128)</f>
        <v>982.3806395262709</v>
      </c>
      <c r="S57" s="215">
        <f>(NMM_emi!S5-NMM_emi!S46)+(NMM_emi!S48-NMM_emi!S97)+(NMM_emi!S99-NMM_emi!S128)</f>
        <v>1145.0881715579005</v>
      </c>
      <c r="T57" s="215">
        <f>(NMM_emi!T5-NMM_emi!T46)+(NMM_emi!T48-NMM_emi!T97)+(NMM_emi!T99-NMM_emi!T128)</f>
        <v>1155.982901849866</v>
      </c>
      <c r="U57" s="215">
        <f>(NMM_emi!U5-NMM_emi!U46)+(NMM_emi!U48-NMM_emi!U97)+(NMM_emi!U99-NMM_emi!U128)</f>
        <v>1112.9295649975293</v>
      </c>
      <c r="V57" s="215">
        <f>(NMM_emi!V5-NMM_emi!V46)+(NMM_emi!V48-NMM_emi!V97)+(NMM_emi!V99-NMM_emi!V128)</f>
        <v>1147.1421274240229</v>
      </c>
      <c r="W57" s="215">
        <f>(NMM_emi!W5-NMM_emi!W46)+(NMM_emi!W48-NMM_emi!W97)+(NMM_emi!W99-NMM_emi!W128)</f>
        <v>1211.1409667916785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1426.4464830386555</v>
      </c>
      <c r="C58" s="206">
        <f>NMM_emi!C46+NMM_emi!C97+NMM_emi!C128</f>
        <v>1644.5763910634485</v>
      </c>
      <c r="D58" s="206">
        <f>NMM_emi!D46+NMM_emi!D97+NMM_emi!D128</f>
        <v>1645.4088653110987</v>
      </c>
      <c r="E58" s="206">
        <f>NMM_emi!E46+NMM_emi!E97+NMM_emi!E128</f>
        <v>1652.1235840959118</v>
      </c>
      <c r="F58" s="206">
        <f>NMM_emi!F46+NMM_emi!F97+NMM_emi!F128</f>
        <v>1748.1521917441328</v>
      </c>
      <c r="G58" s="206">
        <f>NMM_emi!G46+NMM_emi!G97+NMM_emi!G128</f>
        <v>1809.9029067092579</v>
      </c>
      <c r="H58" s="206">
        <f>NMM_emi!H46+NMM_emi!H97+NMM_emi!H128</f>
        <v>1938.7358822467777</v>
      </c>
      <c r="I58" s="206">
        <f>NMM_emi!I46+NMM_emi!I97+NMM_emi!I128</f>
        <v>1966.7132996387697</v>
      </c>
      <c r="J58" s="206">
        <f>NMM_emi!J46+NMM_emi!J97+NMM_emi!J128</f>
        <v>1868.3391350493623</v>
      </c>
      <c r="K58" s="206">
        <f>NMM_emi!K46+NMM_emi!K97+NMM_emi!K128</f>
        <v>1455.4100983484022</v>
      </c>
      <c r="L58" s="206">
        <f>NMM_emi!L46+NMM_emi!L97+NMM_emi!L128</f>
        <v>1403.7131609380442</v>
      </c>
      <c r="M58" s="206">
        <f>NMM_emi!M46+NMM_emi!M97+NMM_emi!M128</f>
        <v>1255.568252000136</v>
      </c>
      <c r="N58" s="206">
        <f>NMM_emi!N46+NMM_emi!N97+NMM_emi!N128</f>
        <v>1173.2321124145597</v>
      </c>
      <c r="O58" s="206">
        <f>NMM_emi!O46+NMM_emi!O97+NMM_emi!O128</f>
        <v>1271.2220697859259</v>
      </c>
      <c r="P58" s="206">
        <f>NMM_emi!P46+NMM_emi!P97+NMM_emi!P128</f>
        <v>1354.1101828169801</v>
      </c>
      <c r="Q58" s="206">
        <f>NMM_emi!Q46+NMM_emi!Q97+NMM_emi!Q128</f>
        <v>1306.3544456698</v>
      </c>
      <c r="R58" s="206">
        <f>NMM_emi!R46+NMM_emi!R97+NMM_emi!R128</f>
        <v>1201.303691927028</v>
      </c>
      <c r="S58" s="206">
        <f>NMM_emi!S46+NMM_emi!S97+NMM_emi!S128</f>
        <v>1425.6081540796431</v>
      </c>
      <c r="T58" s="206">
        <f>NMM_emi!T46+NMM_emi!T97+NMM_emi!T128</f>
        <v>1358.415771330257</v>
      </c>
      <c r="U58" s="206">
        <f>NMM_emi!U46+NMM_emi!U97+NMM_emi!U128</f>
        <v>1324.938492447093</v>
      </c>
      <c r="V58" s="206">
        <f>NMM_emi!V46+NMM_emi!V97+NMM_emi!V128</f>
        <v>1359.3439585567253</v>
      </c>
      <c r="W58" s="206">
        <f>NMM_emi!W46+NMM_emi!W97+NMM_emi!W128</f>
        <v>1372.2570025312273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2512.197934457547</v>
      </c>
      <c r="C59" s="212">
        <f t="shared" si="12"/>
        <v>2940.1416491667437</v>
      </c>
      <c r="D59" s="212">
        <f t="shared" si="12"/>
        <v>2899.9906643865138</v>
      </c>
      <c r="E59" s="212">
        <f t="shared" si="12"/>
        <v>2862.2922793410607</v>
      </c>
      <c r="F59" s="212">
        <f t="shared" si="12"/>
        <v>3187.4797816737105</v>
      </c>
      <c r="G59" s="212">
        <f t="shared" si="12"/>
        <v>3350.5201930022149</v>
      </c>
      <c r="H59" s="212">
        <f t="shared" si="12"/>
        <v>3460.5909197361484</v>
      </c>
      <c r="I59" s="212">
        <f t="shared" si="12"/>
        <v>3560.6510470239418</v>
      </c>
      <c r="J59" s="212">
        <f t="shared" si="12"/>
        <v>3465.2848371390601</v>
      </c>
      <c r="K59" s="212">
        <f t="shared" si="12"/>
        <v>2707.8793837306339</v>
      </c>
      <c r="L59" s="212">
        <f t="shared" si="12"/>
        <v>2579.7372041416265</v>
      </c>
      <c r="M59" s="212">
        <f t="shared" si="12"/>
        <v>2299.40219925785</v>
      </c>
      <c r="N59" s="212">
        <f t="shared" si="12"/>
        <v>2155.8945728094345</v>
      </c>
      <c r="O59" s="212">
        <f t="shared" si="12"/>
        <v>2341.5440957879628</v>
      </c>
      <c r="P59" s="212">
        <f t="shared" si="12"/>
        <v>2409.7486972202259</v>
      </c>
      <c r="Q59" s="212">
        <f t="shared" si="12"/>
        <v>2310.2896225700315</v>
      </c>
      <c r="R59" s="212">
        <f t="shared" si="12"/>
        <v>2183.6843314532989</v>
      </c>
      <c r="S59" s="212">
        <f t="shared" si="12"/>
        <v>2570.6963256375434</v>
      </c>
      <c r="T59" s="212">
        <f t="shared" si="12"/>
        <v>2514.3986731801228</v>
      </c>
      <c r="U59" s="212">
        <f t="shared" si="12"/>
        <v>2437.8680574446225</v>
      </c>
      <c r="V59" s="212">
        <f t="shared" si="12"/>
        <v>2506.4860859807482</v>
      </c>
      <c r="W59" s="212">
        <f t="shared" si="12"/>
        <v>2583.3979693229057</v>
      </c>
      <c r="DA59" s="109"/>
    </row>
    <row r="60" spans="1:105" ht="12" customHeight="1" x14ac:dyDescent="0.25">
      <c r="A60" s="51" t="s">
        <v>49</v>
      </c>
      <c r="B60" s="243">
        <f>NMM_emi!B$5</f>
        <v>2170.2219142795216</v>
      </c>
      <c r="C60" s="243">
        <f>NMM_emi!C$5</f>
        <v>2486.7035967720276</v>
      </c>
      <c r="D60" s="243">
        <f>NMM_emi!D$5</f>
        <v>2477.7900829813025</v>
      </c>
      <c r="E60" s="243">
        <f>NMM_emi!E$5</f>
        <v>2531.0741142029483</v>
      </c>
      <c r="F60" s="243">
        <f>NMM_emi!F$5</f>
        <v>2601.4581891352836</v>
      </c>
      <c r="G60" s="243">
        <f>NMM_emi!G$5</f>
        <v>2657.7845405286275</v>
      </c>
      <c r="H60" s="243">
        <f>NMM_emi!H$5</f>
        <v>2801.3264892435654</v>
      </c>
      <c r="I60" s="243">
        <f>NMM_emi!I$5</f>
        <v>2831.9794814439806</v>
      </c>
      <c r="J60" s="243">
        <f>NMM_emi!J$5</f>
        <v>2755.0485975982274</v>
      </c>
      <c r="K60" s="243">
        <f>NMM_emi!K$5</f>
        <v>2163.2686196587515</v>
      </c>
      <c r="L60" s="243">
        <f>NMM_emi!L$5</f>
        <v>2037.8455865681908</v>
      </c>
      <c r="M60" s="243">
        <f>NMM_emi!M$5</f>
        <v>1856.4274933096488</v>
      </c>
      <c r="N60" s="243">
        <f>NMM_emi!N$5</f>
        <v>1720.8119393713073</v>
      </c>
      <c r="O60" s="243">
        <f>NMM_emi!O$5</f>
        <v>1913.8761905550857</v>
      </c>
      <c r="P60" s="243">
        <f>NMM_emi!P$5</f>
        <v>2007.8580461244303</v>
      </c>
      <c r="Q60" s="243">
        <f>NMM_emi!Q$5</f>
        <v>1894.786556235128</v>
      </c>
      <c r="R60" s="243">
        <f>NMM_emi!R$5</f>
        <v>1798.1381662059812</v>
      </c>
      <c r="S60" s="243">
        <f>NMM_emi!S$5</f>
        <v>2059.243408165773</v>
      </c>
      <c r="T60" s="243">
        <f>NMM_emi!T$5</f>
        <v>2093.5791215886156</v>
      </c>
      <c r="U60" s="243">
        <f>NMM_emi!U$5</f>
        <v>2062.7835704980598</v>
      </c>
      <c r="V60" s="243">
        <f>NMM_emi!V$5</f>
        <v>2111.3036680912865</v>
      </c>
      <c r="W60" s="243">
        <f>NMM_emi!W$5</f>
        <v>2146.1307038838067</v>
      </c>
      <c r="DA60" s="83"/>
    </row>
    <row r="61" spans="1:105" ht="12" customHeight="1" x14ac:dyDescent="0.25">
      <c r="A61" s="99" t="s">
        <v>50</v>
      </c>
      <c r="B61" s="284">
        <f>NMM_emi!B$48</f>
        <v>290.49193201589969</v>
      </c>
      <c r="C61" s="284">
        <f>NMM_emi!C$48</f>
        <v>394.92830799629195</v>
      </c>
      <c r="D61" s="284">
        <f>NMM_emi!D$48</f>
        <v>363.32742317505517</v>
      </c>
      <c r="E61" s="284">
        <f>NMM_emi!E$48</f>
        <v>266.13061603829868</v>
      </c>
      <c r="F61" s="284">
        <f>NMM_emi!F$48</f>
        <v>508.23591323861831</v>
      </c>
      <c r="G61" s="284">
        <f>NMM_emi!G$48</f>
        <v>612.4294973415507</v>
      </c>
      <c r="H61" s="284">
        <f>NMM_emi!H$48</f>
        <v>591.57157615355459</v>
      </c>
      <c r="I61" s="284">
        <f>NMM_emi!I$48</f>
        <v>667.2428455724297</v>
      </c>
      <c r="J61" s="284">
        <f>NMM_emi!J$48</f>
        <v>639.41507246154322</v>
      </c>
      <c r="K61" s="284">
        <f>NMM_emi!K$48</f>
        <v>470.7355541113115</v>
      </c>
      <c r="L61" s="284">
        <f>NMM_emi!L$48</f>
        <v>463.55084592328433</v>
      </c>
      <c r="M61" s="284">
        <f>NMM_emi!M$48</f>
        <v>368.41412257008517</v>
      </c>
      <c r="N61" s="284">
        <f>NMM_emi!N$48</f>
        <v>364.29734108173858</v>
      </c>
      <c r="O61" s="284">
        <f>NMM_emi!O$48</f>
        <v>356.64865689225451</v>
      </c>
      <c r="P61" s="284">
        <f>NMM_emi!P$48</f>
        <v>329.80006932600816</v>
      </c>
      <c r="Q61" s="284">
        <f>NMM_emi!Q$48</f>
        <v>347.99904876407703</v>
      </c>
      <c r="R61" s="284">
        <f>NMM_emi!R$48</f>
        <v>315.87376133412675</v>
      </c>
      <c r="S61" s="284">
        <f>NMM_emi!S$48</f>
        <v>440.92320547485332</v>
      </c>
      <c r="T61" s="284">
        <f>NMM_emi!T$48</f>
        <v>347.65576725536084</v>
      </c>
      <c r="U61" s="284">
        <f>NMM_emi!U$48</f>
        <v>306.32964785723794</v>
      </c>
      <c r="V61" s="284">
        <f>NMM_emi!V$48</f>
        <v>332.70141878740367</v>
      </c>
      <c r="W61" s="284">
        <f>NMM_emi!W$48</f>
        <v>371.76130896612023</v>
      </c>
      <c r="DA61" s="94"/>
    </row>
    <row r="62" spans="1:105" ht="12" customHeight="1" x14ac:dyDescent="0.25">
      <c r="A62" s="52" t="s">
        <v>51</v>
      </c>
      <c r="B62" s="244">
        <f>NMM_emi!B$99</f>
        <v>51.484088162125566</v>
      </c>
      <c r="C62" s="244">
        <f>NMM_emi!C$99</f>
        <v>58.509744398424303</v>
      </c>
      <c r="D62" s="244">
        <f>NMM_emi!D$99</f>
        <v>58.873158230156179</v>
      </c>
      <c r="E62" s="244">
        <f>NMM_emi!E$99</f>
        <v>65.087549099813941</v>
      </c>
      <c r="F62" s="244">
        <f>NMM_emi!F$99</f>
        <v>77.785679299808479</v>
      </c>
      <c r="G62" s="244">
        <f>NMM_emi!G$99</f>
        <v>80.306155132036437</v>
      </c>
      <c r="H62" s="244">
        <f>NMM_emi!H$99</f>
        <v>67.692854339028202</v>
      </c>
      <c r="I62" s="244">
        <f>NMM_emi!I$99</f>
        <v>61.428720007531382</v>
      </c>
      <c r="J62" s="244">
        <f>NMM_emi!J$99</f>
        <v>70.82116707928941</v>
      </c>
      <c r="K62" s="244">
        <f>NMM_emi!K$99</f>
        <v>73.875209960570686</v>
      </c>
      <c r="L62" s="244">
        <f>NMM_emi!L$99</f>
        <v>78.340771650151567</v>
      </c>
      <c r="M62" s="244">
        <f>NMM_emi!M$99</f>
        <v>74.560583378115965</v>
      </c>
      <c r="N62" s="244">
        <f>NMM_emi!N$99</f>
        <v>70.785292356388553</v>
      </c>
      <c r="O62" s="244">
        <f>NMM_emi!O$99</f>
        <v>71.019248340622454</v>
      </c>
      <c r="P62" s="244">
        <f>NMM_emi!P$99</f>
        <v>72.090581769787519</v>
      </c>
      <c r="Q62" s="244">
        <f>NMM_emi!Q$99</f>
        <v>67.504017570826377</v>
      </c>
      <c r="R62" s="244">
        <f>NMM_emi!R$99</f>
        <v>69.672403913190962</v>
      </c>
      <c r="S62" s="244">
        <f>NMM_emi!S$99</f>
        <v>70.529711996917456</v>
      </c>
      <c r="T62" s="244">
        <f>NMM_emi!T$99</f>
        <v>73.163784336146563</v>
      </c>
      <c r="U62" s="244">
        <f>NMM_emi!U$99</f>
        <v>68.754839089324648</v>
      </c>
      <c r="V62" s="244">
        <f>NMM_emi!V$99</f>
        <v>62.480999102058078</v>
      </c>
      <c r="W62" s="244">
        <f>NMM_emi!W$99</f>
        <v>65.505956472978809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83.351136853601403</v>
      </c>
      <c r="C65" s="289">
        <f t="shared" si="13"/>
        <v>75.393703945892241</v>
      </c>
      <c r="D65" s="289">
        <f t="shared" si="13"/>
        <v>84.830062215529807</v>
      </c>
      <c r="E65" s="289">
        <f t="shared" si="13"/>
        <v>83.267259553691531</v>
      </c>
      <c r="F65" s="289">
        <f t="shared" si="13"/>
        <v>80.645470279724933</v>
      </c>
      <c r="G65" s="289">
        <f t="shared" si="13"/>
        <v>75.921938335411426</v>
      </c>
      <c r="H65" s="289">
        <f t="shared" si="13"/>
        <v>79.171717581123261</v>
      </c>
      <c r="I65" s="289">
        <f t="shared" si="13"/>
        <v>84.921534185440862</v>
      </c>
      <c r="J65" s="289">
        <f t="shared" si="13"/>
        <v>79.102328664309951</v>
      </c>
      <c r="K65" s="289">
        <f t="shared" si="13"/>
        <v>83.352494241531559</v>
      </c>
      <c r="L65" s="289">
        <f t="shared" si="13"/>
        <v>57.307890335971592</v>
      </c>
      <c r="M65" s="289">
        <f t="shared" si="13"/>
        <v>57.960526913823706</v>
      </c>
      <c r="N65" s="289">
        <f t="shared" si="13"/>
        <v>65.003591802872322</v>
      </c>
      <c r="O65" s="289">
        <f t="shared" si="13"/>
        <v>57.444772257332382</v>
      </c>
      <c r="P65" s="289">
        <f t="shared" si="13"/>
        <v>61.18521646529598</v>
      </c>
      <c r="Q65" s="289">
        <f t="shared" si="13"/>
        <v>70.804764242678161</v>
      </c>
      <c r="R65" s="289">
        <f t="shared" si="13"/>
        <v>73.91501624715336</v>
      </c>
      <c r="S65" s="289">
        <f t="shared" si="13"/>
        <v>65.932753185949792</v>
      </c>
      <c r="T65" s="289">
        <f t="shared" si="13"/>
        <v>64.976200999149171</v>
      </c>
      <c r="U65" s="289">
        <f t="shared" si="13"/>
        <v>59.327788646093666</v>
      </c>
      <c r="V65" s="289">
        <f t="shared" si="13"/>
        <v>75.288883613212533</v>
      </c>
      <c r="W65" s="289">
        <f t="shared" si="13"/>
        <v>71.963359183297882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27.663616748438503</v>
      </c>
      <c r="C66" s="290">
        <f t="shared" si="14"/>
        <v>25.022604489098626</v>
      </c>
      <c r="D66" s="290">
        <f t="shared" si="14"/>
        <v>28.1544609763198</v>
      </c>
      <c r="E66" s="290">
        <f t="shared" si="14"/>
        <v>27.635778502120701</v>
      </c>
      <c r="F66" s="290">
        <f t="shared" si="14"/>
        <v>26.765626319342843</v>
      </c>
      <c r="G66" s="290">
        <f t="shared" si="14"/>
        <v>25.197921518435251</v>
      </c>
      <c r="H66" s="290">
        <f t="shared" si="14"/>
        <v>26.276498859597435</v>
      </c>
      <c r="I66" s="290">
        <f t="shared" si="14"/>
        <v>28.184819836610913</v>
      </c>
      <c r="J66" s="290">
        <f t="shared" si="14"/>
        <v>26.253469198890034</v>
      </c>
      <c r="K66" s="290">
        <f t="shared" si="14"/>
        <v>27.687506999548493</v>
      </c>
      <c r="L66" s="290">
        <f t="shared" si="14"/>
        <v>23.396339700812891</v>
      </c>
      <c r="M66" s="290">
        <f t="shared" si="14"/>
        <v>27.281539691880091</v>
      </c>
      <c r="N66" s="290">
        <f t="shared" si="14"/>
        <v>28.557563649202322</v>
      </c>
      <c r="O66" s="290">
        <f t="shared" si="14"/>
        <v>32.110493994550026</v>
      </c>
      <c r="P66" s="290">
        <f t="shared" si="14"/>
        <v>34.090586051393259</v>
      </c>
      <c r="Q66" s="290">
        <f t="shared" si="14"/>
        <v>28.985475813998747</v>
      </c>
      <c r="R66" s="290">
        <f t="shared" si="14"/>
        <v>37.508612207670659</v>
      </c>
      <c r="S66" s="290">
        <f t="shared" si="14"/>
        <v>26.096350181937769</v>
      </c>
      <c r="T66" s="290">
        <f t="shared" si="14"/>
        <v>37.271035209085063</v>
      </c>
      <c r="U66" s="290">
        <f t="shared" si="14"/>
        <v>34.349789304860465</v>
      </c>
      <c r="V66" s="290">
        <f t="shared" si="14"/>
        <v>41.063709311711307</v>
      </c>
      <c r="W66" s="290">
        <f t="shared" si="14"/>
        <v>41.441655713834642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948.84938502907778</v>
      </c>
      <c r="C67" s="291">
        <f t="shared" si="15"/>
        <v>858.26387407016227</v>
      </c>
      <c r="D67" s="291">
        <f t="shared" si="15"/>
        <v>965.68511724751659</v>
      </c>
      <c r="E67" s="291">
        <f t="shared" si="15"/>
        <v>947.89454592979655</v>
      </c>
      <c r="F67" s="291">
        <f t="shared" si="15"/>
        <v>918.04872457467297</v>
      </c>
      <c r="G67" s="291">
        <f t="shared" si="15"/>
        <v>864.27716788434066</v>
      </c>
      <c r="H67" s="291">
        <f t="shared" si="15"/>
        <v>901.27187671704553</v>
      </c>
      <c r="I67" s="291">
        <f t="shared" si="15"/>
        <v>966.72641225168604</v>
      </c>
      <c r="J67" s="291">
        <f t="shared" si="15"/>
        <v>900.48196990195584</v>
      </c>
      <c r="K67" s="291">
        <f t="shared" si="15"/>
        <v>791.27341449754988</v>
      </c>
      <c r="L67" s="291">
        <f t="shared" si="15"/>
        <v>556.23861818876026</v>
      </c>
      <c r="M67" s="291">
        <f t="shared" si="15"/>
        <v>635.0900620478875</v>
      </c>
      <c r="N67" s="291">
        <f t="shared" si="15"/>
        <v>707.49420585495614</v>
      </c>
      <c r="O67" s="291">
        <f t="shared" si="15"/>
        <v>684.98332061333224</v>
      </c>
      <c r="P67" s="291">
        <f t="shared" si="15"/>
        <v>698.39995578737205</v>
      </c>
      <c r="Q67" s="291">
        <f t="shared" si="15"/>
        <v>642.2010599385444</v>
      </c>
      <c r="R67" s="291">
        <f t="shared" si="15"/>
        <v>746.76270586883106</v>
      </c>
      <c r="S67" s="291">
        <f t="shared" si="15"/>
        <v>729.64927611539326</v>
      </c>
      <c r="T67" s="291">
        <f t="shared" si="15"/>
        <v>723.31791594979143</v>
      </c>
      <c r="U67" s="291">
        <f t="shared" si="15"/>
        <v>722.23942905945171</v>
      </c>
      <c r="V67" s="291">
        <f t="shared" si="15"/>
        <v>768.00872866935424</v>
      </c>
      <c r="W67" s="291">
        <f t="shared" si="15"/>
        <v>753.42589839986761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0.10350000000000001</v>
      </c>
      <c r="C69" s="254">
        <f t="shared" si="16"/>
        <v>0.10201423661398501</v>
      </c>
      <c r="D69" s="254">
        <f t="shared" si="16"/>
        <v>9.7650630712771622E-2</v>
      </c>
      <c r="E69" s="254">
        <f t="shared" si="16"/>
        <v>8.8681827781754818E-2</v>
      </c>
      <c r="F69" s="254">
        <f t="shared" si="16"/>
        <v>8.5479454548766598E-2</v>
      </c>
      <c r="G69" s="254">
        <f t="shared" si="16"/>
        <v>8.6071247530944556E-2</v>
      </c>
      <c r="H69" s="254">
        <f t="shared" si="16"/>
        <v>8.2614949389217013E-2</v>
      </c>
      <c r="I69" s="254">
        <f t="shared" si="16"/>
        <v>8.3793663124911724E-2</v>
      </c>
      <c r="J69" s="254">
        <f t="shared" si="16"/>
        <v>8.3199861422940252E-2</v>
      </c>
      <c r="K69" s="254">
        <f t="shared" si="16"/>
        <v>8.7027696838345645E-2</v>
      </c>
      <c r="L69" s="254">
        <f t="shared" si="16"/>
        <v>8.3614011960971457E-2</v>
      </c>
      <c r="M69" s="254">
        <f t="shared" si="16"/>
        <v>8.2948724307182309E-2</v>
      </c>
      <c r="N69" s="254">
        <f t="shared" si="16"/>
        <v>8.7466186062590809E-2</v>
      </c>
      <c r="O69" s="254">
        <f t="shared" si="16"/>
        <v>8.9809479889961533E-2</v>
      </c>
      <c r="P69" s="254">
        <f t="shared" si="16"/>
        <v>9.0410057834159036E-2</v>
      </c>
      <c r="Q69" s="254">
        <f t="shared" si="16"/>
        <v>8.6890770316275165E-2</v>
      </c>
      <c r="R69" s="254">
        <f t="shared" si="16"/>
        <v>8.7943757701824651E-2</v>
      </c>
      <c r="S69" s="254">
        <f t="shared" si="16"/>
        <v>8.3242314968599462E-2</v>
      </c>
      <c r="T69" s="254">
        <f t="shared" si="16"/>
        <v>9.2504440785438055E-2</v>
      </c>
      <c r="U69" s="254">
        <f t="shared" si="16"/>
        <v>8.8260335856883976E-2</v>
      </c>
      <c r="V69" s="254">
        <f t="shared" si="16"/>
        <v>8.7921773381009566E-2</v>
      </c>
      <c r="W69" s="254">
        <f t="shared" si="16"/>
        <v>8.7682364146048186E-2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5.2120934873678575E-2</v>
      </c>
      <c r="C70" s="293">
        <f t="shared" si="17"/>
        <v>4.9190188257448746E-2</v>
      </c>
      <c r="D70" s="293">
        <f t="shared" si="17"/>
        <v>4.8206573813948772E-2</v>
      </c>
      <c r="E70" s="293">
        <f t="shared" si="17"/>
        <v>4.551007896069497E-2</v>
      </c>
      <c r="F70" s="293">
        <f t="shared" si="17"/>
        <v>4.1275243995585749E-2</v>
      </c>
      <c r="G70" s="293">
        <f t="shared" si="17"/>
        <v>4.0589939642140652E-2</v>
      </c>
      <c r="H70" s="293">
        <f t="shared" si="17"/>
        <v>3.8715682207360082E-2</v>
      </c>
      <c r="I70" s="293">
        <f t="shared" si="17"/>
        <v>3.8681247918126389E-2</v>
      </c>
      <c r="J70" s="293">
        <f t="shared" si="17"/>
        <v>3.8407134220364764E-2</v>
      </c>
      <c r="K70" s="293">
        <f t="shared" si="17"/>
        <v>4.0174158660773299E-2</v>
      </c>
      <c r="L70" s="293">
        <f t="shared" si="17"/>
        <v>3.8598316453478589E-2</v>
      </c>
      <c r="M70" s="293">
        <f t="shared" si="17"/>
        <v>3.8291203054763398E-2</v>
      </c>
      <c r="N70" s="293">
        <f t="shared" si="17"/>
        <v>4.037657623938147E-2</v>
      </c>
      <c r="O70" s="293">
        <f t="shared" si="17"/>
        <v>4.1458299201491675E-2</v>
      </c>
      <c r="P70" s="293">
        <f t="shared" si="17"/>
        <v>4.1735540981923606E-2</v>
      </c>
      <c r="Q70" s="293">
        <f t="shared" si="17"/>
        <v>4.0110949957999693E-2</v>
      </c>
      <c r="R70" s="293">
        <f t="shared" si="17"/>
        <v>4.0597035236959012E-2</v>
      </c>
      <c r="S70" s="293">
        <f t="shared" si="17"/>
        <v>4.073436789457182E-2</v>
      </c>
      <c r="T70" s="293">
        <f t="shared" si="17"/>
        <v>4.3680082837439446E-2</v>
      </c>
      <c r="U70" s="293">
        <f t="shared" si="17"/>
        <v>4.167604007715707E-2</v>
      </c>
      <c r="V70" s="293">
        <f t="shared" si="17"/>
        <v>4.1516172757639455E-2</v>
      </c>
      <c r="W70" s="293">
        <f t="shared" si="17"/>
        <v>4.1403125047428269E-2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0.24552219911243456</v>
      </c>
      <c r="C71" s="255">
        <f t="shared" si="18"/>
        <v>0.24390193458921691</v>
      </c>
      <c r="D71" s="255">
        <f t="shared" si="18"/>
        <v>0.23724486118518137</v>
      </c>
      <c r="E71" s="255">
        <f t="shared" si="18"/>
        <v>0.21983645920389902</v>
      </c>
      <c r="F71" s="255">
        <f t="shared" si="18"/>
        <v>0.20855883291021682</v>
      </c>
      <c r="G71" s="255">
        <f t="shared" si="18"/>
        <v>0.21023919650948603</v>
      </c>
      <c r="H71" s="255">
        <f t="shared" si="18"/>
        <v>0.20200343947266325</v>
      </c>
      <c r="I71" s="255">
        <f t="shared" si="18"/>
        <v>0.20391900374318467</v>
      </c>
      <c r="J71" s="255">
        <f t="shared" si="18"/>
        <v>0.19594038878544831</v>
      </c>
      <c r="K71" s="255">
        <f t="shared" si="18"/>
        <v>0.1982880762256308</v>
      </c>
      <c r="L71" s="255">
        <f t="shared" si="18"/>
        <v>0.18337497738692313</v>
      </c>
      <c r="M71" s="255">
        <f t="shared" si="18"/>
        <v>0.17809378948419682</v>
      </c>
      <c r="N71" s="255">
        <f t="shared" si="18"/>
        <v>0.18616188451241708</v>
      </c>
      <c r="O71" s="255">
        <f t="shared" si="18"/>
        <v>0.18607577943934825</v>
      </c>
      <c r="P71" s="255">
        <f t="shared" si="18"/>
        <v>0.18755191375781041</v>
      </c>
      <c r="Q71" s="255">
        <f t="shared" si="18"/>
        <v>0.17498217037686356</v>
      </c>
      <c r="R71" s="255">
        <f t="shared" si="18"/>
        <v>0.17571655753578957</v>
      </c>
      <c r="S71" s="255">
        <f t="shared" si="18"/>
        <v>0.16961550860483712</v>
      </c>
      <c r="T71" s="255">
        <f t="shared" si="18"/>
        <v>0.18104628739355569</v>
      </c>
      <c r="U71" s="255">
        <f t="shared" si="18"/>
        <v>0.16884486347745156</v>
      </c>
      <c r="V71" s="255">
        <f t="shared" si="18"/>
        <v>0.16583529194024194</v>
      </c>
      <c r="W71" s="255">
        <f t="shared" si="18"/>
        <v>0.16407671758429526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4.6908747332993654E-2</v>
      </c>
      <c r="C73" s="254">
        <f>IF(NMM_ued!C$5=0,"",NMM_ued!C$5/C$9)</f>
        <v>4.6135040156782763E-2</v>
      </c>
      <c r="D73" s="254">
        <f>IF(NMM_ued!D$5=0,"",NMM_ued!D$5/D$9)</f>
        <v>4.4256310628638502E-2</v>
      </c>
      <c r="E73" s="254">
        <f>IF(NMM_ued!E$5=0,"",NMM_ued!E$5/E$9)</f>
        <v>4.0876592227168426E-2</v>
      </c>
      <c r="F73" s="254">
        <f>IF(NMM_ued!F$5=0,"",NMM_ued!F$5/F$9)</f>
        <v>3.9577029488048039E-2</v>
      </c>
      <c r="G73" s="254">
        <f>IF(NMM_ued!G$5=0,"",NMM_ued!G$5/G$9)</f>
        <v>3.9340085634551061E-2</v>
      </c>
      <c r="H73" s="254">
        <f>IF(NMM_ued!H$5=0,"",NMM_ued!H$5/H$9)</f>
        <v>3.769700821673979E-2</v>
      </c>
      <c r="I73" s="254">
        <f>IF(NMM_ued!I$5=0,"",NMM_ued!I$5/I$9)</f>
        <v>3.837303620010192E-2</v>
      </c>
      <c r="J73" s="254">
        <f>IF(NMM_ued!J$5=0,"",NMM_ued!J$5/J$9)</f>
        <v>3.8154814572850339E-2</v>
      </c>
      <c r="K73" s="254">
        <f>IF(NMM_ued!K$5=0,"",NMM_ued!K$5/K$9)</f>
        <v>4.0020944321275072E-2</v>
      </c>
      <c r="L73" s="254">
        <f>IF(NMM_ued!L$5=0,"",NMM_ued!L$5/L$9)</f>
        <v>3.8652083469281485E-2</v>
      </c>
      <c r="M73" s="254">
        <f>IF(NMM_ued!M$5=0,"",NMM_ued!M$5/M$9)</f>
        <v>3.8444425874856449E-2</v>
      </c>
      <c r="N73" s="254">
        <f>IF(NMM_ued!N$5=0,"",NMM_ued!N$5/N$9)</f>
        <v>4.0466412926824159E-2</v>
      </c>
      <c r="O73" s="254">
        <f>IF(NMM_ued!O$5=0,"",NMM_ued!O$5/O$9)</f>
        <v>4.1175923564879126E-2</v>
      </c>
      <c r="P73" s="254">
        <f>IF(NMM_ued!P$5=0,"",NMM_ued!P$5/P$9)</f>
        <v>4.1367489576595105E-2</v>
      </c>
      <c r="Q73" s="254">
        <f>IF(NMM_ued!Q$5=0,"",NMM_ued!Q$5/Q$9)</f>
        <v>3.9628127324934301E-2</v>
      </c>
      <c r="R73" s="254">
        <f>IF(NMM_ued!R$5=0,"",NMM_ued!R$5/R$9)</f>
        <v>4.0001426276740235E-2</v>
      </c>
      <c r="S73" s="254">
        <f>IF(NMM_ued!S$5=0,"",NMM_ued!S$5/S$9)</f>
        <v>3.887504888270666E-2</v>
      </c>
      <c r="T73" s="254">
        <f>IF(NMM_ued!T$5=0,"",NMM_ued!T$5/T$9)</f>
        <v>4.3300436615695589E-2</v>
      </c>
      <c r="U73" s="254">
        <f>IF(NMM_ued!U$5=0,"",NMM_ued!U$5/U$9)</f>
        <v>4.1722967190359991E-2</v>
      </c>
      <c r="V73" s="254">
        <f>IF(NMM_ued!V$5=0,"",NMM_ued!V$5/V$9)</f>
        <v>4.1937841023260439E-2</v>
      </c>
      <c r="W73" s="254">
        <f>IF(NMM_ued!W$5=0,"",NMM_ued!W$5/W$9)</f>
        <v>4.1912429682749122E-2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2.7230761965277947E-2</v>
      </c>
      <c r="C74" s="293">
        <f>IF(NMM_ued!C$48=0,"",NMM_ued!C$48/C$10)</f>
        <v>2.5698745761659168E-2</v>
      </c>
      <c r="D74" s="293">
        <f>IF(NMM_ued!D$48=0,"",NMM_ued!D$48/D$10)</f>
        <v>2.5167923680611912E-2</v>
      </c>
      <c r="E74" s="293">
        <f>IF(NMM_ued!E$48=0,"",NMM_ued!E$48/E$10)</f>
        <v>2.3990770542241021E-2</v>
      </c>
      <c r="F74" s="293">
        <f>IF(NMM_ued!F$48=0,"",NMM_ued!F$48/F$10)</f>
        <v>2.2155594119727662E-2</v>
      </c>
      <c r="G74" s="293">
        <f>IF(NMM_ued!G$48=0,"",NMM_ued!G$48/G$10)</f>
        <v>2.1797187085002587E-2</v>
      </c>
      <c r="H74" s="293">
        <f>IF(NMM_ued!H$48=0,"",NMM_ued!H$48/H$10)</f>
        <v>2.0855406686010887E-2</v>
      </c>
      <c r="I74" s="293">
        <f>IF(NMM_ued!I$48=0,"",NMM_ued!I$48/I$10)</f>
        <v>2.1054568819562323E-2</v>
      </c>
      <c r="J74" s="293">
        <f>IF(NMM_ued!J$48=0,"",NMM_ued!J$48/J$10)</f>
        <v>2.0930954327947039E-2</v>
      </c>
      <c r="K74" s="293">
        <f>IF(NMM_ued!K$48=0,"",NMM_ued!K$48/K$10)</f>
        <v>2.1954434036608829E-2</v>
      </c>
      <c r="L74" s="293">
        <f>IF(NMM_ued!L$48=0,"",NMM_ued!L$48/L$10)</f>
        <v>2.1166766241915574E-2</v>
      </c>
      <c r="M74" s="293">
        <f>IF(NMM_ued!M$48=0,"",NMM_ued!M$48/M$10)</f>
        <v>2.1033731902876752E-2</v>
      </c>
      <c r="N74" s="293">
        <f>IF(NMM_ued!N$48=0,"",NMM_ued!N$48/N$10)</f>
        <v>2.2153053319926279E-2</v>
      </c>
      <c r="O74" s="293">
        <f>IF(NMM_ued!O$48=0,"",NMM_ued!O$48/O$10)</f>
        <v>2.2587088145719345E-2</v>
      </c>
      <c r="P74" s="293">
        <f>IF(NMM_ued!P$48=0,"",NMM_ued!P$48/P$10)</f>
        <v>2.2729303645030195E-2</v>
      </c>
      <c r="Q74" s="293">
        <f>IF(NMM_ued!Q$48=0,"",NMM_ued!Q$48/Q$10)</f>
        <v>2.1843123413537256E-2</v>
      </c>
      <c r="R74" s="293">
        <f>IF(NMM_ued!R$48=0,"",NMM_ued!R$48/R$10)</f>
        <v>2.2102269471361714E-2</v>
      </c>
      <c r="S74" s="293">
        <f>IF(NMM_ued!S$48=0,"",NMM_ued!S$48/S$10)</f>
        <v>2.2171650037385228E-2</v>
      </c>
      <c r="T74" s="293">
        <f>IF(NMM_ued!T$48=0,"",NMM_ued!T$48/T$10)</f>
        <v>2.4096174859029301E-2</v>
      </c>
      <c r="U74" s="293">
        <f>IF(NMM_ued!U$48=0,"",NMM_ued!U$48/U$10)</f>
        <v>2.3144700463723192E-2</v>
      </c>
      <c r="V74" s="293">
        <f>IF(NMM_ued!V$48=0,"",NMM_ued!V$48/V$10)</f>
        <v>2.3193419474869109E-2</v>
      </c>
      <c r="W74" s="293">
        <f>IF(NMM_ued!W$48=0,"",NMM_ued!W$48/W$10)</f>
        <v>2.3168620473661479E-2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9.3508933577746936E-2</v>
      </c>
      <c r="C75" s="255">
        <f>IF(NMM_ued!C$99=0,"",NMM_ued!C$99/C$11)</f>
        <v>9.2081761059304296E-2</v>
      </c>
      <c r="D75" s="255">
        <f>IF(NMM_ued!D$99=0,"",NMM_ued!D$99/D$11)</f>
        <v>8.9800601800462398E-2</v>
      </c>
      <c r="E75" s="255">
        <f>IF(NMM_ued!E$99=0,"",NMM_ued!E$99/E$11)</f>
        <v>8.4349258726067217E-2</v>
      </c>
      <c r="F75" s="255">
        <f>IF(NMM_ued!F$99=0,"",NMM_ued!F$99/F$11)</f>
        <v>7.8385136728172933E-2</v>
      </c>
      <c r="G75" s="255">
        <f>IF(NMM_ued!G$99=0,"",NMM_ued!G$99/G$11)</f>
        <v>7.9931225219162641E-2</v>
      </c>
      <c r="H75" s="255">
        <f>IF(NMM_ued!H$99=0,"",NMM_ued!H$99/H$11)</f>
        <v>7.7714782388168119E-2</v>
      </c>
      <c r="I75" s="255">
        <f>IF(NMM_ued!I$99=0,"",NMM_ued!I$99/I$11)</f>
        <v>7.7938027800545123E-2</v>
      </c>
      <c r="J75" s="255">
        <f>IF(NMM_ued!J$99=0,"",NMM_ued!J$99/J$11)</f>
        <v>7.6038951408486349E-2</v>
      </c>
      <c r="K75" s="255">
        <f>IF(NMM_ued!K$99=0,"",NMM_ued!K$99/K$11)</f>
        <v>7.8512816669637719E-2</v>
      </c>
      <c r="L75" s="255">
        <f>IF(NMM_ued!L$99=0,"",NMM_ued!L$99/L$11)</f>
        <v>7.3326764557252469E-2</v>
      </c>
      <c r="M75" s="255">
        <f>IF(NMM_ued!M$99=0,"",NMM_ued!M$99/M$11)</f>
        <v>7.1966930016220149E-2</v>
      </c>
      <c r="N75" s="255">
        <f>IF(NMM_ued!N$99=0,"",NMM_ued!N$99/N$11)</f>
        <v>7.5198260229089875E-2</v>
      </c>
      <c r="O75" s="255">
        <f>IF(NMM_ued!O$99=0,"",NMM_ued!O$99/O$11)</f>
        <v>7.5917677105290571E-2</v>
      </c>
      <c r="P75" s="255">
        <f>IF(NMM_ued!P$99=0,"",NMM_ued!P$99/P$11)</f>
        <v>7.7113621265476884E-2</v>
      </c>
      <c r="Q75" s="255">
        <f>IF(NMM_ued!Q$99=0,"",NMM_ued!Q$99/Q$11)</f>
        <v>7.3972082146163368E-2</v>
      </c>
      <c r="R75" s="255">
        <f>IF(NMM_ued!R$99=0,"",NMM_ued!R$99/R$11)</f>
        <v>7.5318637936455476E-2</v>
      </c>
      <c r="S75" s="255">
        <f>IF(NMM_ued!S$99=0,"",NMM_ued!S$99/S$11)</f>
        <v>7.4203340199823609E-2</v>
      </c>
      <c r="T75" s="255">
        <f>IF(NMM_ued!T$99=0,"",NMM_ued!T$99/T$11)</f>
        <v>8.1225162838685333E-2</v>
      </c>
      <c r="U75" s="255">
        <f>IF(NMM_ued!U$99=0,"",NMM_ued!U$99/U$11)</f>
        <v>7.6429413584702247E-2</v>
      </c>
      <c r="V75" s="255">
        <f>IF(NMM_ued!V$99=0,"",NMM_ued!V$99/V$11)</f>
        <v>7.465258941723911E-2</v>
      </c>
      <c r="W75" s="255">
        <f>IF(NMM_ued!W$99=0,"",NMM_ued!W$99/W$11)</f>
        <v>7.398543061705172E-2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5.897354418957625</v>
      </c>
      <c r="C76" s="256">
        <f t="shared" si="19"/>
        <v>6.0063505539588045</v>
      </c>
      <c r="D76" s="256">
        <f t="shared" si="19"/>
        <v>6.0893055451758089</v>
      </c>
      <c r="E76" s="256">
        <f t="shared" si="19"/>
        <v>6.2370677358801903</v>
      </c>
      <c r="F76" s="256">
        <f t="shared" si="19"/>
        <v>6.4658156707023231</v>
      </c>
      <c r="G76" s="256">
        <f t="shared" si="19"/>
        <v>6.4490057017792797</v>
      </c>
      <c r="H76" s="256">
        <f t="shared" si="19"/>
        <v>6.7710861310518631</v>
      </c>
      <c r="I76" s="256">
        <f t="shared" si="19"/>
        <v>6.6732735419549449</v>
      </c>
      <c r="J76" s="256">
        <f t="shared" si="19"/>
        <v>6.5388005061371555</v>
      </c>
      <c r="K76" s="256">
        <f t="shared" si="19"/>
        <v>6.4707224294156047</v>
      </c>
      <c r="L76" s="256">
        <f t="shared" si="19"/>
        <v>6.5879331851677527</v>
      </c>
      <c r="M76" s="256">
        <f t="shared" si="19"/>
        <v>6.5990087876492991</v>
      </c>
      <c r="N76" s="256">
        <f t="shared" si="19"/>
        <v>6.6784701325419533</v>
      </c>
      <c r="O76" s="256">
        <f t="shared" si="19"/>
        <v>6.8977620990063286</v>
      </c>
      <c r="P76" s="256">
        <f t="shared" si="19"/>
        <v>7.194747801792496</v>
      </c>
      <c r="Q76" s="256">
        <f t="shared" si="19"/>
        <v>6.9854412005699578</v>
      </c>
      <c r="R76" s="256">
        <f t="shared" si="19"/>
        <v>6.8491290948946455</v>
      </c>
      <c r="S76" s="256">
        <f t="shared" si="19"/>
        <v>6.859388013476087</v>
      </c>
      <c r="T76" s="256">
        <f t="shared" si="19"/>
        <v>6.6790285088984929</v>
      </c>
      <c r="U76" s="256">
        <f t="shared" si="19"/>
        <v>6.7278725775676804</v>
      </c>
      <c r="V76" s="256">
        <f t="shared" si="19"/>
        <v>6.7922226315256751</v>
      </c>
      <c r="W76" s="256">
        <f t="shared" si="19"/>
        <v>6.6641436343060709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7.3521485533654536</v>
      </c>
      <c r="C77" s="257">
        <f t="shared" si="20"/>
        <v>7.7055474558677552</v>
      </c>
      <c r="D77" s="257">
        <f t="shared" si="20"/>
        <v>7.6911068340970239</v>
      </c>
      <c r="E77" s="257">
        <f t="shared" si="20"/>
        <v>7.3977580548228712</v>
      </c>
      <c r="F77" s="257">
        <f t="shared" si="20"/>
        <v>8.6912501337607555</v>
      </c>
      <c r="G77" s="257">
        <f t="shared" si="20"/>
        <v>8.972402039418883</v>
      </c>
      <c r="H77" s="257">
        <f t="shared" si="20"/>
        <v>9.4242793869423149</v>
      </c>
      <c r="I77" s="257">
        <f t="shared" si="20"/>
        <v>9.5894752463337909</v>
      </c>
      <c r="J77" s="257">
        <f t="shared" si="20"/>
        <v>9.1764719002813706</v>
      </c>
      <c r="K77" s="257">
        <f t="shared" si="20"/>
        <v>8.9556416472331879</v>
      </c>
      <c r="L77" s="257">
        <f t="shared" si="20"/>
        <v>9.3024295526638845</v>
      </c>
      <c r="M77" s="257">
        <f t="shared" si="20"/>
        <v>8.779938207979546</v>
      </c>
      <c r="N77" s="257">
        <f t="shared" si="20"/>
        <v>9.1890898230049682</v>
      </c>
      <c r="O77" s="257">
        <f t="shared" si="20"/>
        <v>9.1338922662985187</v>
      </c>
      <c r="P77" s="257">
        <f t="shared" si="20"/>
        <v>9.4280065354115852</v>
      </c>
      <c r="Q77" s="257">
        <f t="shared" si="20"/>
        <v>9.3941164009634281</v>
      </c>
      <c r="R77" s="257">
        <f t="shared" si="20"/>
        <v>9.0239894052010179</v>
      </c>
      <c r="S77" s="257">
        <f t="shared" si="20"/>
        <v>9.8374577400811773</v>
      </c>
      <c r="T77" s="257">
        <f t="shared" si="20"/>
        <v>8.6769732014274119</v>
      </c>
      <c r="U77" s="257">
        <f t="shared" si="20"/>
        <v>8.5988630530646546</v>
      </c>
      <c r="V77" s="257">
        <f t="shared" si="20"/>
        <v>8.7993301635034697</v>
      </c>
      <c r="W77" s="257">
        <f t="shared" si="20"/>
        <v>8.7447419248031633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2.4718186042825621</v>
      </c>
      <c r="C78" s="295">
        <f t="shared" si="21"/>
        <v>2.5977435628028855</v>
      </c>
      <c r="D78" s="295">
        <f t="shared" si="21"/>
        <v>2.608017013532665</v>
      </c>
      <c r="E78" s="295">
        <f t="shared" si="21"/>
        <v>2.6423482693916673</v>
      </c>
      <c r="F78" s="295">
        <f t="shared" si="21"/>
        <v>2.8855843725254711</v>
      </c>
      <c r="G78" s="295">
        <f t="shared" si="21"/>
        <v>2.9904744008006605</v>
      </c>
      <c r="H78" s="295">
        <f t="shared" si="21"/>
        <v>2.9850582700520571</v>
      </c>
      <c r="I78" s="295">
        <f t="shared" si="21"/>
        <v>2.9760645732353432</v>
      </c>
      <c r="J78" s="295">
        <f t="shared" si="21"/>
        <v>3.017266896182198</v>
      </c>
      <c r="K78" s="295">
        <f t="shared" si="21"/>
        <v>2.974976143464831</v>
      </c>
      <c r="L78" s="295">
        <f t="shared" si="21"/>
        <v>3.0149931718505645</v>
      </c>
      <c r="M78" s="295">
        <f t="shared" si="21"/>
        <v>3.1102183648396076</v>
      </c>
      <c r="N78" s="295">
        <f t="shared" si="21"/>
        <v>3.1037542595910979</v>
      </c>
      <c r="O78" s="295">
        <f t="shared" si="21"/>
        <v>3.1940853079406635</v>
      </c>
      <c r="P78" s="295">
        <f t="shared" si="21"/>
        <v>3.1992628845279234</v>
      </c>
      <c r="Q78" s="295">
        <f t="shared" si="21"/>
        <v>3.1242145238762169</v>
      </c>
      <c r="R78" s="295">
        <f t="shared" si="21"/>
        <v>3.1276042360331724</v>
      </c>
      <c r="S78" s="295">
        <f t="shared" si="21"/>
        <v>3.0168120920406256</v>
      </c>
      <c r="T78" s="295">
        <f t="shared" si="21"/>
        <v>3.0711550352598511</v>
      </c>
      <c r="U78" s="295">
        <f t="shared" si="21"/>
        <v>2.9890418172936921</v>
      </c>
      <c r="V78" s="295">
        <f t="shared" si="21"/>
        <v>2.9980194657186701</v>
      </c>
      <c r="W78" s="295">
        <f t="shared" si="21"/>
        <v>2.9903867575960579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3.8757243861015795</v>
      </c>
      <c r="C79" s="258">
        <f t="shared" si="22"/>
        <v>3.9635263103565799</v>
      </c>
      <c r="D79" s="258">
        <f t="shared" si="22"/>
        <v>3.9864026606998042</v>
      </c>
      <c r="E79" s="258">
        <f t="shared" si="22"/>
        <v>4.0532347640419584</v>
      </c>
      <c r="F79" s="258">
        <f t="shared" si="22"/>
        <v>4.4383991968321901</v>
      </c>
      <c r="G79" s="258">
        <f t="shared" si="22"/>
        <v>4.3339783396164444</v>
      </c>
      <c r="H79" s="258">
        <f t="shared" si="22"/>
        <v>4.3225725170844518</v>
      </c>
      <c r="I79" s="258">
        <f t="shared" si="22"/>
        <v>4.3739687287641802</v>
      </c>
      <c r="J79" s="258">
        <f t="shared" si="22"/>
        <v>3.9767016589107054</v>
      </c>
      <c r="K79" s="258">
        <f t="shared" si="22"/>
        <v>3.9513200169583551</v>
      </c>
      <c r="L79" s="258">
        <f t="shared" si="22"/>
        <v>4.1735662508930282</v>
      </c>
      <c r="M79" s="258">
        <f t="shared" si="22"/>
        <v>4.0185526825085027</v>
      </c>
      <c r="N79" s="258">
        <f t="shared" si="22"/>
        <v>3.8951531490064428</v>
      </c>
      <c r="O79" s="258">
        <f t="shared" si="22"/>
        <v>3.887298906889888</v>
      </c>
      <c r="P79" s="258">
        <f t="shared" si="22"/>
        <v>3.8187668519648232</v>
      </c>
      <c r="Q79" s="258">
        <f t="shared" si="22"/>
        <v>3.8262687787955354</v>
      </c>
      <c r="R79" s="258">
        <f t="shared" si="22"/>
        <v>3.752054989397144</v>
      </c>
      <c r="S79" s="258">
        <f t="shared" si="22"/>
        <v>3.6565909808461941</v>
      </c>
      <c r="T79" s="258">
        <f t="shared" si="22"/>
        <v>3.3284227795520591</v>
      </c>
      <c r="U79" s="258">
        <f t="shared" si="22"/>
        <v>3.4413581629901109</v>
      </c>
      <c r="V79" s="258">
        <f t="shared" si="22"/>
        <v>3.4500661082611788</v>
      </c>
      <c r="W79" s="258">
        <f t="shared" si="22"/>
        <v>3.655865790401652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HR: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295.18200000000002</v>
      </c>
      <c r="C5" s="225">
        <v>322.71601868838133</v>
      </c>
      <c r="D5" s="225">
        <v>322.16300415910268</v>
      </c>
      <c r="E5" s="225">
        <v>342.14069930995481</v>
      </c>
      <c r="F5" s="225">
        <v>299.31921750014311</v>
      </c>
      <c r="G5" s="225">
        <v>296.21772729889449</v>
      </c>
      <c r="H5" s="225">
        <v>297.24569637917421</v>
      </c>
      <c r="I5" s="225">
        <v>295.32163217447078</v>
      </c>
      <c r="J5" s="225">
        <v>300.22961193982968</v>
      </c>
      <c r="K5" s="225">
        <v>241.5537272337248</v>
      </c>
      <c r="L5" s="225">
        <v>219.06595207535051</v>
      </c>
      <c r="M5" s="225">
        <v>211.43969915670431</v>
      </c>
      <c r="N5" s="225">
        <v>187.26685368372819</v>
      </c>
      <c r="O5" s="225">
        <v>209.5356650545078</v>
      </c>
      <c r="P5" s="225">
        <v>212.96740075252569</v>
      </c>
      <c r="Q5" s="225">
        <v>201.6992844628586</v>
      </c>
      <c r="R5" s="225">
        <v>199.26199881945959</v>
      </c>
      <c r="S5" s="225">
        <v>209.32678569745809</v>
      </c>
      <c r="T5" s="225">
        <v>241.27988792730281</v>
      </c>
      <c r="U5" s="225">
        <v>239.89026895397279</v>
      </c>
      <c r="V5" s="225">
        <v>239.93913500918879</v>
      </c>
      <c r="W5" s="225">
        <v>245.41955867178029</v>
      </c>
      <c r="DA5" s="89" t="s">
        <v>1441</v>
      </c>
    </row>
    <row r="6" spans="1:105" ht="12" customHeight="1" x14ac:dyDescent="0.25">
      <c r="A6" s="55" t="s">
        <v>92</v>
      </c>
      <c r="B6" s="261">
        <v>1.4458124655190081</v>
      </c>
      <c r="C6" s="261">
        <v>1.5806751178676459</v>
      </c>
      <c r="D6" s="261">
        <v>1.577966432039515</v>
      </c>
      <c r="E6" s="261">
        <v>1.6758179293596049</v>
      </c>
      <c r="F6" s="261">
        <v>1.466076711422384</v>
      </c>
      <c r="G6" s="261">
        <v>1.4508854965291329</v>
      </c>
      <c r="H6" s="261">
        <v>1.4559205274945279</v>
      </c>
      <c r="I6" s="261">
        <v>1.4464963891268821</v>
      </c>
      <c r="J6" s="261">
        <v>1.4705358574052061</v>
      </c>
      <c r="K6" s="261">
        <v>1.183139181681216</v>
      </c>
      <c r="L6" s="261">
        <v>1.0729932186983251</v>
      </c>
      <c r="M6" s="261">
        <v>1.035639546946304</v>
      </c>
      <c r="N6" s="261">
        <v>0.91724004659775804</v>
      </c>
      <c r="O6" s="261">
        <v>1.026313516769247</v>
      </c>
      <c r="P6" s="261">
        <v>1.043122286445554</v>
      </c>
      <c r="Q6" s="261">
        <v>0.98793063182418406</v>
      </c>
      <c r="R6" s="261">
        <v>0.97599271567293522</v>
      </c>
      <c r="S6" s="261">
        <v>1.025290417873636</v>
      </c>
      <c r="T6" s="261">
        <v>1.1817979065280679</v>
      </c>
      <c r="U6" s="261">
        <v>1.17499150087341</v>
      </c>
      <c r="V6" s="261">
        <v>1.175230848637751</v>
      </c>
      <c r="W6" s="261">
        <v>1.20207416851395</v>
      </c>
      <c r="DA6" s="67" t="s">
        <v>1442</v>
      </c>
    </row>
    <row r="7" spans="1:105" ht="12" customHeight="1" x14ac:dyDescent="0.25">
      <c r="A7" s="202" t="s">
        <v>93</v>
      </c>
      <c r="B7" s="226">
        <v>0.57809488873834203</v>
      </c>
      <c r="C7" s="226">
        <v>0.63201848662104321</v>
      </c>
      <c r="D7" s="226">
        <v>0.63093544337042418</v>
      </c>
      <c r="E7" s="226">
        <v>0.67006046947526665</v>
      </c>
      <c r="F7" s="226">
        <v>0.58619736209519824</v>
      </c>
      <c r="G7" s="226">
        <v>0.58012329378208438</v>
      </c>
      <c r="H7" s="226">
        <v>0.5821365048555478</v>
      </c>
      <c r="I7" s="226">
        <v>0.57836834933674497</v>
      </c>
      <c r="J7" s="226">
        <v>0.58798031082629987</v>
      </c>
      <c r="K7" s="226">
        <v>0.47306737900509821</v>
      </c>
      <c r="L7" s="226">
        <v>0.42902652326886309</v>
      </c>
      <c r="M7" s="226">
        <v>0.41409099931230298</v>
      </c>
      <c r="N7" s="226">
        <v>0.36675004215981521</v>
      </c>
      <c r="O7" s="226">
        <v>0.4103620714560608</v>
      </c>
      <c r="P7" s="226">
        <v>0.41708290425256339</v>
      </c>
      <c r="Q7" s="226">
        <v>0.39501502601901112</v>
      </c>
      <c r="R7" s="226">
        <v>0.39024175944826928</v>
      </c>
      <c r="S7" s="226">
        <v>0.40995299472146879</v>
      </c>
      <c r="T7" s="226">
        <v>0.47253108240445379</v>
      </c>
      <c r="U7" s="226">
        <v>0.46980960336517552</v>
      </c>
      <c r="V7" s="226">
        <v>0.46990530437930828</v>
      </c>
      <c r="W7" s="226">
        <v>0.48063836028198281</v>
      </c>
      <c r="DA7" s="174" t="s">
        <v>1443</v>
      </c>
    </row>
    <row r="8" spans="1:105" ht="12" customHeight="1" x14ac:dyDescent="0.25">
      <c r="A8" s="202" t="s">
        <v>94</v>
      </c>
      <c r="B8" s="226">
        <v>2.4108614061796692</v>
      </c>
      <c r="C8" s="226">
        <v>2.379743488128804</v>
      </c>
      <c r="D8" s="226">
        <v>2.5463441546068291</v>
      </c>
      <c r="E8" s="226">
        <v>3.362676723171512</v>
      </c>
      <c r="F8" s="226">
        <v>2.2714042270626682</v>
      </c>
      <c r="G8" s="226">
        <v>2.165605267245025</v>
      </c>
      <c r="H8" s="226">
        <v>2.3831155287348689</v>
      </c>
      <c r="I8" s="226">
        <v>2.2606889051748609</v>
      </c>
      <c r="J8" s="226">
        <v>2.3495679978861972</v>
      </c>
      <c r="K8" s="226">
        <v>2.015523260110732</v>
      </c>
      <c r="L8" s="226">
        <v>1.9532646157533351</v>
      </c>
      <c r="M8" s="226">
        <v>1.901858632500445</v>
      </c>
      <c r="N8" s="226">
        <v>1.7023012494606879</v>
      </c>
      <c r="O8" s="226">
        <v>1.886807291863621</v>
      </c>
      <c r="P8" s="226">
        <v>2.04096928221287</v>
      </c>
      <c r="Q8" s="226">
        <v>2.0312962270786672</v>
      </c>
      <c r="R8" s="226">
        <v>2.090045133292985</v>
      </c>
      <c r="S8" s="226">
        <v>2.1185428325545068</v>
      </c>
      <c r="T8" s="226">
        <v>2.5828009175020079</v>
      </c>
      <c r="U8" s="226">
        <v>2.7590627172071671</v>
      </c>
      <c r="V8" s="226">
        <v>2.844230792920309</v>
      </c>
      <c r="W8" s="226">
        <v>2.834792852518893</v>
      </c>
      <c r="DA8" s="174" t="s">
        <v>1444</v>
      </c>
    </row>
    <row r="9" spans="1:105" ht="12" customHeight="1" x14ac:dyDescent="0.25">
      <c r="A9" s="202" t="s">
        <v>95</v>
      </c>
      <c r="B9" s="226">
        <v>0.28847220069601848</v>
      </c>
      <c r="C9" s="226">
        <v>0.31538034199548381</v>
      </c>
      <c r="D9" s="226">
        <v>0.31483989807175888</v>
      </c>
      <c r="E9" s="226">
        <v>0.3343634790661959</v>
      </c>
      <c r="F9" s="226">
        <v>0.29251537486321127</v>
      </c>
      <c r="G9" s="226">
        <v>0.28948438481712052</v>
      </c>
      <c r="H9" s="226">
        <v>0.29048898707211551</v>
      </c>
      <c r="I9" s="226">
        <v>0.28860865888335357</v>
      </c>
      <c r="J9" s="226">
        <v>0.29340507507369329</v>
      </c>
      <c r="K9" s="226">
        <v>0.23606295533407809</v>
      </c>
      <c r="L9" s="226">
        <v>0.21408635110826579</v>
      </c>
      <c r="M9" s="226">
        <v>0.20663345099060509</v>
      </c>
      <c r="N9" s="226">
        <v>0.18301007988168791</v>
      </c>
      <c r="O9" s="226">
        <v>0.20477269759893521</v>
      </c>
      <c r="P9" s="226">
        <v>0.2081264263121371</v>
      </c>
      <c r="Q9" s="226">
        <v>0.19711444623284971</v>
      </c>
      <c r="R9" s="226">
        <v>0.19473256267187269</v>
      </c>
      <c r="S9" s="226">
        <v>0.20456856629077089</v>
      </c>
      <c r="T9" s="226">
        <v>0.2357953406852939</v>
      </c>
      <c r="U9" s="226">
        <v>0.2344373092221165</v>
      </c>
      <c r="V9" s="226">
        <v>0.2344850645001747</v>
      </c>
      <c r="W9" s="226">
        <v>0.23984091233199889</v>
      </c>
      <c r="DA9" s="174" t="s">
        <v>1445</v>
      </c>
    </row>
    <row r="10" spans="1:105" ht="12" customHeight="1" x14ac:dyDescent="0.25">
      <c r="A10" s="56" t="s">
        <v>96</v>
      </c>
      <c r="B10" s="262">
        <v>1.229305278262125</v>
      </c>
      <c r="C10" s="262">
        <v>1.3259338780561909</v>
      </c>
      <c r="D10" s="262">
        <v>1.3329394027660011</v>
      </c>
      <c r="E10" s="262">
        <v>1.482488693633798</v>
      </c>
      <c r="F10" s="262">
        <v>1.220399657874345</v>
      </c>
      <c r="G10" s="262">
        <v>1.1827592635308319</v>
      </c>
      <c r="H10" s="262">
        <v>1.1989284049328139</v>
      </c>
      <c r="I10" s="262">
        <v>1.184261097737773</v>
      </c>
      <c r="J10" s="262">
        <v>1.2071662469583979</v>
      </c>
      <c r="K10" s="262">
        <v>0.98646659211772159</v>
      </c>
      <c r="L10" s="262">
        <v>0.91599467776271104</v>
      </c>
      <c r="M10" s="262">
        <v>0.88890551992859512</v>
      </c>
      <c r="N10" s="262">
        <v>0.78924245759604572</v>
      </c>
      <c r="O10" s="262">
        <v>0.8760182726921697</v>
      </c>
      <c r="P10" s="262">
        <v>0.91353077393324855</v>
      </c>
      <c r="Q10" s="262">
        <v>0.88174399334145281</v>
      </c>
      <c r="R10" s="262">
        <v>0.88408181781346373</v>
      </c>
      <c r="S10" s="262">
        <v>0.90671472616033766</v>
      </c>
      <c r="T10" s="262">
        <v>1.0781201196631409</v>
      </c>
      <c r="U10" s="262">
        <v>1.12506208994208</v>
      </c>
      <c r="V10" s="262">
        <v>1.1587038622290231</v>
      </c>
      <c r="W10" s="262">
        <v>1.158802354525645</v>
      </c>
      <c r="DA10" s="68" t="s">
        <v>1446</v>
      </c>
    </row>
    <row r="11" spans="1:105" ht="12" customHeight="1" x14ac:dyDescent="0.25">
      <c r="A11" s="37" t="s">
        <v>160</v>
      </c>
      <c r="B11" s="228">
        <v>0.1246596160546454</v>
      </c>
      <c r="C11" s="228">
        <v>6.8677326431851773E-2</v>
      </c>
      <c r="D11" s="228">
        <v>4.3181463120710743E-2</v>
      </c>
      <c r="E11" s="228">
        <v>4.9754378591068169E-2</v>
      </c>
      <c r="F11" s="228">
        <v>5.7334995021665891E-2</v>
      </c>
      <c r="G11" s="228">
        <v>4.3548066686146032E-2</v>
      </c>
      <c r="H11" s="228">
        <v>3.7807981232730548E-2</v>
      </c>
      <c r="I11" s="228">
        <v>3.1824249120288618E-2</v>
      </c>
      <c r="J11" s="228">
        <v>2.1589620956964019E-2</v>
      </c>
      <c r="K11" s="228">
        <v>1.548152336985404E-2</v>
      </c>
      <c r="L11" s="228">
        <v>9.8316922756240752E-3</v>
      </c>
      <c r="M11" s="228">
        <v>1.0483452512840739E-2</v>
      </c>
      <c r="N11" s="228">
        <v>1.481966912810221E-2</v>
      </c>
      <c r="O11" s="228">
        <v>1.237849454518997E-2</v>
      </c>
      <c r="P11" s="228">
        <v>1.841142183134676E-2</v>
      </c>
      <c r="Q11" s="228">
        <v>2.2248564479137579E-2</v>
      </c>
      <c r="R11" s="228">
        <v>1.570458699956925E-2</v>
      </c>
      <c r="S11" s="228">
        <v>2.0229706127955899E-2</v>
      </c>
      <c r="T11" s="228">
        <v>1.9423608955057171E-2</v>
      </c>
      <c r="U11" s="228">
        <v>1.9514823525083401E-2</v>
      </c>
      <c r="V11" s="228">
        <v>4.0147778106300921E-2</v>
      </c>
      <c r="W11" s="228">
        <v>3.5610440202017597E-2</v>
      </c>
      <c r="DA11" s="69" t="s">
        <v>1447</v>
      </c>
    </row>
    <row r="12" spans="1:105" ht="12" customHeight="1" x14ac:dyDescent="0.25">
      <c r="A12" s="37" t="s">
        <v>162</v>
      </c>
      <c r="B12" s="228">
        <v>0.86956619537840307</v>
      </c>
      <c r="C12" s="228">
        <v>1.037277969712264</v>
      </c>
      <c r="D12" s="228">
        <v>1.017336420977073</v>
      </c>
      <c r="E12" s="228">
        <v>0.93782040717067139</v>
      </c>
      <c r="F12" s="228">
        <v>0.88761059274699949</v>
      </c>
      <c r="G12" s="228">
        <v>0.8763881388925846</v>
      </c>
      <c r="H12" s="228">
        <v>0.82136134515881276</v>
      </c>
      <c r="I12" s="228">
        <v>0.85163934256141038</v>
      </c>
      <c r="J12" s="228">
        <v>0.85425453162866916</v>
      </c>
      <c r="K12" s="228">
        <v>0.6620810006154304</v>
      </c>
      <c r="L12" s="228">
        <v>0.55805000027807994</v>
      </c>
      <c r="M12" s="228">
        <v>0.54898808715542291</v>
      </c>
      <c r="N12" s="228">
        <v>0.45373557084034738</v>
      </c>
      <c r="O12" s="228">
        <v>0.47064503713625161</v>
      </c>
      <c r="P12" s="228">
        <v>0.43976755641826443</v>
      </c>
      <c r="Q12" s="228">
        <v>0.37563127408818942</v>
      </c>
      <c r="R12" s="228">
        <v>0.36966666098195422</v>
      </c>
      <c r="S12" s="228">
        <v>0.39980660105408211</v>
      </c>
      <c r="T12" s="228">
        <v>0.45177856321975468</v>
      </c>
      <c r="U12" s="228">
        <v>0.44144710753432148</v>
      </c>
      <c r="V12" s="228">
        <v>0.40031966001440711</v>
      </c>
      <c r="W12" s="228">
        <v>0.44995431718131418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0.23507946682907629</v>
      </c>
      <c r="C15" s="228">
        <v>0.21997858191207501</v>
      </c>
      <c r="D15" s="228">
        <v>0.27242151866821751</v>
      </c>
      <c r="E15" s="228">
        <v>0.49491390787205858</v>
      </c>
      <c r="F15" s="228">
        <v>0.27545407010567968</v>
      </c>
      <c r="G15" s="228">
        <v>0.26282305795210159</v>
      </c>
      <c r="H15" s="228">
        <v>0.33975907854127091</v>
      </c>
      <c r="I15" s="228">
        <v>0.30079750605607358</v>
      </c>
      <c r="J15" s="228">
        <v>0.3313220943727645</v>
      </c>
      <c r="K15" s="228">
        <v>0.30890406813243698</v>
      </c>
      <c r="L15" s="228">
        <v>0.34811298520900708</v>
      </c>
      <c r="M15" s="228">
        <v>0.32943398026033138</v>
      </c>
      <c r="N15" s="228">
        <v>0.32068721762759611</v>
      </c>
      <c r="O15" s="228">
        <v>0.39299474101072818</v>
      </c>
      <c r="P15" s="228">
        <v>0.45535179568363737</v>
      </c>
      <c r="Q15" s="228">
        <v>0.48386415477412581</v>
      </c>
      <c r="R15" s="228">
        <v>0.49871056983194029</v>
      </c>
      <c r="S15" s="228">
        <v>0.48667841897829961</v>
      </c>
      <c r="T15" s="228">
        <v>0.60691794748832939</v>
      </c>
      <c r="U15" s="228">
        <v>0.66410015888267515</v>
      </c>
      <c r="V15" s="228">
        <v>0.71823642410831534</v>
      </c>
      <c r="W15" s="228">
        <v>0.67323759714231368</v>
      </c>
      <c r="DA15" s="69" t="s">
        <v>1451</v>
      </c>
    </row>
    <row r="16" spans="1:105" ht="12" customHeight="1" x14ac:dyDescent="0.25">
      <c r="A16" s="57" t="s">
        <v>1452</v>
      </c>
      <c r="B16" s="263">
        <v>9.5527260606540434</v>
      </c>
      <c r="C16" s="263">
        <v>9.4294253408549604</v>
      </c>
      <c r="D16" s="263">
        <v>10.08955890320224</v>
      </c>
      <c r="E16" s="263">
        <v>13.32417097252306</v>
      </c>
      <c r="F16" s="263">
        <v>9.0001450512764425</v>
      </c>
      <c r="G16" s="263">
        <v>8.5809303763683449</v>
      </c>
      <c r="H16" s="263">
        <v>9.4427866150006157</v>
      </c>
      <c r="I16" s="263">
        <v>8.9576869761736688</v>
      </c>
      <c r="J16" s="263">
        <v>9.3098588691802782</v>
      </c>
      <c r="K16" s="263">
        <v>7.9862498621288678</v>
      </c>
      <c r="L16" s="263">
        <v>7.7395580477717996</v>
      </c>
      <c r="M16" s="263">
        <v>7.5358684973751284</v>
      </c>
      <c r="N16" s="263">
        <v>6.745148214295634</v>
      </c>
      <c r="O16" s="263">
        <v>7.4762295095923301</v>
      </c>
      <c r="P16" s="263">
        <v>8.087076428870537</v>
      </c>
      <c r="Q16" s="263">
        <v>8.0487482007816915</v>
      </c>
      <c r="R16" s="263">
        <v>8.2815331323376515</v>
      </c>
      <c r="S16" s="263">
        <v>8.3944515745618382</v>
      </c>
      <c r="T16" s="263">
        <v>10.234014104195211</v>
      </c>
      <c r="U16" s="263">
        <v>10.932428655618731</v>
      </c>
      <c r="V16" s="263">
        <v>11.269896124431019</v>
      </c>
      <c r="W16" s="263">
        <v>11.23249950801814</v>
      </c>
      <c r="DA16" s="70" t="s">
        <v>1453</v>
      </c>
    </row>
    <row r="17" spans="1:105" ht="12" customHeight="1" x14ac:dyDescent="0.25">
      <c r="A17" s="57" t="s">
        <v>1454</v>
      </c>
      <c r="B17" s="263">
        <v>41.256122037832547</v>
      </c>
      <c r="C17" s="263">
        <v>45.50896188127566</v>
      </c>
      <c r="D17" s="263">
        <v>45.170919109804863</v>
      </c>
      <c r="E17" s="263">
        <v>46.984706712638648</v>
      </c>
      <c r="F17" s="263">
        <v>42.129612711692332</v>
      </c>
      <c r="G17" s="263">
        <v>41.820696087063261</v>
      </c>
      <c r="H17" s="263">
        <v>41.647005112982988</v>
      </c>
      <c r="I17" s="263">
        <v>41.53977232705094</v>
      </c>
      <c r="J17" s="263">
        <v>42.153333180152529</v>
      </c>
      <c r="K17" s="263">
        <v>33.726422962546621</v>
      </c>
      <c r="L17" s="263">
        <v>30.395045325718371</v>
      </c>
      <c r="M17" s="263">
        <v>29.311197622702391</v>
      </c>
      <c r="N17" s="263">
        <v>25.932988987882421</v>
      </c>
      <c r="O17" s="263">
        <v>29.044875586366711</v>
      </c>
      <c r="P17" s="263">
        <v>29.331456456434569</v>
      </c>
      <c r="Q17" s="263">
        <v>27.628987410314409</v>
      </c>
      <c r="R17" s="263">
        <v>27.167740799506682</v>
      </c>
      <c r="S17" s="263">
        <v>28.65940085007837</v>
      </c>
      <c r="T17" s="263">
        <v>32.817038901769521</v>
      </c>
      <c r="U17" s="263">
        <v>32.332137687581039</v>
      </c>
      <c r="V17" s="263">
        <v>32.206220659444313</v>
      </c>
      <c r="W17" s="263">
        <v>33.057898440031437</v>
      </c>
      <c r="DA17" s="70" t="s">
        <v>1455</v>
      </c>
    </row>
    <row r="18" spans="1:105" ht="12" customHeight="1" x14ac:dyDescent="0.25">
      <c r="A18" s="18" t="s">
        <v>30</v>
      </c>
      <c r="B18" s="232">
        <v>4.2153029247656466</v>
      </c>
      <c r="C18" s="232">
        <v>5.2874947450990586</v>
      </c>
      <c r="D18" s="232">
        <v>5.3236228865558699</v>
      </c>
      <c r="E18" s="232">
        <v>9.8005384323862081</v>
      </c>
      <c r="F18" s="232">
        <v>15.03956480961463</v>
      </c>
      <c r="G18" s="232">
        <v>9.3959836254745763</v>
      </c>
      <c r="H18" s="232">
        <v>8.1276271315553359</v>
      </c>
      <c r="I18" s="232">
        <v>9.7953257961453062</v>
      </c>
      <c r="J18" s="232">
        <v>10.78855399437937</v>
      </c>
      <c r="K18" s="232">
        <v>9.1635363394852547</v>
      </c>
      <c r="L18" s="232">
        <v>10.51473798990515</v>
      </c>
      <c r="M18" s="232">
        <v>11.03026177609639</v>
      </c>
      <c r="N18" s="232">
        <v>9.3649802310968315</v>
      </c>
      <c r="O18" s="232">
        <v>8.5563469740913085</v>
      </c>
      <c r="P18" s="232">
        <v>7.5820626390287647</v>
      </c>
      <c r="Q18" s="232">
        <v>5.3953425741795611</v>
      </c>
      <c r="R18" s="232">
        <v>4.1992785732960582</v>
      </c>
      <c r="S18" s="232">
        <v>4.3841118057693693</v>
      </c>
      <c r="T18" s="232">
        <v>4.6507611831308324</v>
      </c>
      <c r="U18" s="232">
        <v>6.8034680422990697</v>
      </c>
      <c r="V18" s="232">
        <v>9.3472997106692617</v>
      </c>
      <c r="W18" s="232">
        <v>9.8956632604331336</v>
      </c>
      <c r="DA18" s="71" t="s">
        <v>1456</v>
      </c>
    </row>
    <row r="19" spans="1:105" ht="12" customHeight="1" x14ac:dyDescent="0.25">
      <c r="A19" s="18" t="s">
        <v>33</v>
      </c>
      <c r="B19" s="232">
        <v>0.74338682311862858</v>
      </c>
      <c r="C19" s="232">
        <v>0.82065939337430216</v>
      </c>
      <c r="D19" s="232">
        <v>0.7347714692300884</v>
      </c>
      <c r="E19" s="232">
        <v>0.92729923784563684</v>
      </c>
      <c r="F19" s="232">
        <v>0.63012242855093348</v>
      </c>
      <c r="G19" s="232">
        <v>0.5813559134103975</v>
      </c>
      <c r="H19" s="232">
        <v>0.87569953170640946</v>
      </c>
      <c r="I19" s="232">
        <v>1.0292060013513631</v>
      </c>
      <c r="J19" s="232">
        <v>0.95441506309266755</v>
      </c>
      <c r="K19" s="232">
        <v>0.5851048993049246</v>
      </c>
      <c r="L19" s="232">
        <v>0.38225966103929521</v>
      </c>
      <c r="M19" s="232">
        <v>0.31356853638129739</v>
      </c>
      <c r="N19" s="232">
        <v>0.2969736731296212</v>
      </c>
      <c r="O19" s="232">
        <v>0.30476154094119318</v>
      </c>
      <c r="P19" s="232">
        <v>0.20716887291318281</v>
      </c>
      <c r="Q19" s="232">
        <v>0.19283912367117781</v>
      </c>
      <c r="R19" s="232">
        <v>0.1952270934780384</v>
      </c>
      <c r="S19" s="232">
        <v>0.13853303255599719</v>
      </c>
      <c r="T19" s="232">
        <v>0.16041248163939081</v>
      </c>
      <c r="U19" s="232">
        <v>0.1522782465607917</v>
      </c>
      <c r="V19" s="232">
        <v>8.7539625161710863E-2</v>
      </c>
      <c r="W19" s="232">
        <v>0.1610813788727411</v>
      </c>
      <c r="DA19" s="71" t="s">
        <v>1457</v>
      </c>
    </row>
    <row r="20" spans="1:105" ht="12" customHeight="1" x14ac:dyDescent="0.25">
      <c r="A20" s="18" t="s">
        <v>160</v>
      </c>
      <c r="B20" s="297">
        <v>2.7309819125939079</v>
      </c>
      <c r="C20" s="297">
        <v>1.3159334639795759</v>
      </c>
      <c r="D20" s="297">
        <v>0.81551669998380816</v>
      </c>
      <c r="E20" s="297">
        <v>1.0297444237194411</v>
      </c>
      <c r="F20" s="297">
        <v>0.9279231180005747</v>
      </c>
      <c r="G20" s="297">
        <v>0.67180474559872994</v>
      </c>
      <c r="H20" s="297">
        <v>0.59343892394743514</v>
      </c>
      <c r="I20" s="297">
        <v>0.49316255412170662</v>
      </c>
      <c r="J20" s="297">
        <v>0.33023110154942692</v>
      </c>
      <c r="K20" s="297">
        <v>0.24984667110959199</v>
      </c>
      <c r="L20" s="297">
        <v>0.1592476043973349</v>
      </c>
      <c r="M20" s="297">
        <v>0.17304823885895371</v>
      </c>
      <c r="N20" s="297">
        <v>0.23550353450943229</v>
      </c>
      <c r="O20" s="297">
        <v>0.1705340375800819</v>
      </c>
      <c r="P20" s="297">
        <v>0.26773917379888978</v>
      </c>
      <c r="Q20" s="297">
        <v>0.34293982707796772</v>
      </c>
      <c r="R20" s="297">
        <v>0.2624293729063788</v>
      </c>
      <c r="S20" s="297">
        <v>0.33804279565475709</v>
      </c>
      <c r="T20" s="297">
        <v>0.3402712162345139</v>
      </c>
      <c r="U20" s="297">
        <v>0.380946693187458</v>
      </c>
      <c r="V20" s="297">
        <v>0.79847846343250595</v>
      </c>
      <c r="W20" s="297">
        <v>0.71660560722546385</v>
      </c>
      <c r="DA20" s="122" t="s">
        <v>1458</v>
      </c>
    </row>
    <row r="21" spans="1:105" ht="12" customHeight="1" x14ac:dyDescent="0.25">
      <c r="A21" s="18" t="s">
        <v>70</v>
      </c>
      <c r="B21" s="297">
        <v>14.336417020374951</v>
      </c>
      <c r="C21" s="297">
        <v>16.262674389273759</v>
      </c>
      <c r="D21" s="297">
        <v>17.53911417564019</v>
      </c>
      <c r="E21" s="297">
        <v>14.83769298383749</v>
      </c>
      <c r="F21" s="297">
        <v>5.2818179143979673</v>
      </c>
      <c r="G21" s="297">
        <v>4.1073037049139227</v>
      </c>
      <c r="H21" s="297">
        <v>2.35569710493859</v>
      </c>
      <c r="I21" s="297">
        <v>2.1765794340217282</v>
      </c>
      <c r="J21" s="297">
        <v>1.480167698615884</v>
      </c>
      <c r="K21" s="297">
        <v>1.0082446765796069</v>
      </c>
      <c r="L21" s="297">
        <v>0.57636832884074596</v>
      </c>
      <c r="M21" s="297">
        <v>0.45027880089292371</v>
      </c>
      <c r="N21" s="297">
        <v>0.42644887454833469</v>
      </c>
      <c r="O21" s="297">
        <v>0.35010725044937241</v>
      </c>
      <c r="P21" s="297">
        <v>0.44623618533710557</v>
      </c>
      <c r="Q21" s="297">
        <v>0.33229771295491373</v>
      </c>
      <c r="R21" s="297">
        <v>0.27753723427148558</v>
      </c>
      <c r="S21" s="297">
        <v>0.23125842944292649</v>
      </c>
      <c r="T21" s="297">
        <v>0.24186569088641749</v>
      </c>
      <c r="U21" s="297">
        <v>0.25303158052053681</v>
      </c>
      <c r="V21" s="297">
        <v>0.17912858807082521</v>
      </c>
      <c r="W21" s="297">
        <v>0.1380626865903839</v>
      </c>
      <c r="DA21" s="122" t="s">
        <v>1459</v>
      </c>
    </row>
    <row r="22" spans="1:105" ht="12" customHeight="1" x14ac:dyDescent="0.25">
      <c r="A22" s="18" t="s">
        <v>34</v>
      </c>
      <c r="B22" s="297">
        <v>1.2127965577887451E-2</v>
      </c>
      <c r="C22" s="297">
        <v>1.386662298649191</v>
      </c>
      <c r="D22" s="297">
        <v>1.0657373620387081</v>
      </c>
      <c r="E22" s="297">
        <v>0.58181559431799368</v>
      </c>
      <c r="F22" s="297">
        <v>5.4163593434526911</v>
      </c>
      <c r="G22" s="297">
        <v>13.109496743780481</v>
      </c>
      <c r="H22" s="297">
        <v>16.313966697597571</v>
      </c>
      <c r="I22" s="297">
        <v>14.198680942575139</v>
      </c>
      <c r="J22" s="297">
        <v>14.631801951354969</v>
      </c>
      <c r="K22" s="297">
        <v>10.93926741754904</v>
      </c>
      <c r="L22" s="297">
        <v>8.8033208595098476</v>
      </c>
      <c r="M22" s="297">
        <v>7.7135566189869706</v>
      </c>
      <c r="N22" s="297">
        <v>7.4623855865925481</v>
      </c>
      <c r="O22" s="297">
        <v>12.126939719166289</v>
      </c>
      <c r="P22" s="297">
        <v>13.21545483581585</v>
      </c>
      <c r="Q22" s="297">
        <v>13.751706021504271</v>
      </c>
      <c r="R22" s="297">
        <v>14.75648264349924</v>
      </c>
      <c r="S22" s="297">
        <v>15.47547934141323</v>
      </c>
      <c r="T22" s="297">
        <v>16.80865483652553</v>
      </c>
      <c r="U22" s="297">
        <v>12.589546702288329</v>
      </c>
      <c r="V22" s="297">
        <v>8.7434684973068464</v>
      </c>
      <c r="W22" s="297">
        <v>7.6170681303423571</v>
      </c>
      <c r="DA22" s="122" t="s">
        <v>1460</v>
      </c>
    </row>
    <row r="23" spans="1:105" ht="12" customHeight="1" x14ac:dyDescent="0.25">
      <c r="A23" s="18" t="s">
        <v>162</v>
      </c>
      <c r="B23" s="297">
        <v>19.05003100876327</v>
      </c>
      <c r="C23" s="297">
        <v>19.875392108451312</v>
      </c>
      <c r="D23" s="297">
        <v>19.213217451417041</v>
      </c>
      <c r="E23" s="297">
        <v>19.409655231985131</v>
      </c>
      <c r="F23" s="297">
        <v>14.365299735020409</v>
      </c>
      <c r="G23" s="297">
        <v>13.51981282975715</v>
      </c>
      <c r="H23" s="297">
        <v>12.89219304894003</v>
      </c>
      <c r="I23" s="297">
        <v>13.19737762800378</v>
      </c>
      <c r="J23" s="297">
        <v>13.06652930802519</v>
      </c>
      <c r="K23" s="297">
        <v>10.684913238627409</v>
      </c>
      <c r="L23" s="297">
        <v>9.0389449940931321</v>
      </c>
      <c r="M23" s="297">
        <v>9.0620357673608432</v>
      </c>
      <c r="N23" s="297">
        <v>7.2104397029301737</v>
      </c>
      <c r="O23" s="297">
        <v>6.4839062744556726</v>
      </c>
      <c r="P23" s="297">
        <v>6.3951064343394144</v>
      </c>
      <c r="Q23" s="297">
        <v>5.7899881271743867</v>
      </c>
      <c r="R23" s="297">
        <v>6.1772646443074244</v>
      </c>
      <c r="S23" s="297">
        <v>6.6808553859701778</v>
      </c>
      <c r="T23" s="297">
        <v>7.914453052013406</v>
      </c>
      <c r="U23" s="297">
        <v>8.6174397434961794</v>
      </c>
      <c r="V23" s="297">
        <v>7.9617513617761242</v>
      </c>
      <c r="W23" s="297">
        <v>9.0546419774155442</v>
      </c>
      <c r="DA23" s="122" t="s">
        <v>1461</v>
      </c>
    </row>
    <row r="24" spans="1:105" ht="12" customHeight="1" x14ac:dyDescent="0.25">
      <c r="A24" s="18" t="s">
        <v>73</v>
      </c>
      <c r="B24" s="297">
        <v>0.16787438263824969</v>
      </c>
      <c r="C24" s="297">
        <v>0.56014548244847018</v>
      </c>
      <c r="D24" s="297">
        <v>0.47893906493916422</v>
      </c>
      <c r="E24" s="297">
        <v>0.39796080854674909</v>
      </c>
      <c r="F24" s="297">
        <v>0.46852536265511452</v>
      </c>
      <c r="G24" s="297">
        <v>0.43493852412800488</v>
      </c>
      <c r="H24" s="297">
        <v>0.48838267429762172</v>
      </c>
      <c r="I24" s="297">
        <v>0.64943997083191851</v>
      </c>
      <c r="J24" s="297">
        <v>0.90163406313502548</v>
      </c>
      <c r="K24" s="297">
        <v>1.095509719890785</v>
      </c>
      <c r="L24" s="297">
        <v>0.9201658879328718</v>
      </c>
      <c r="M24" s="297">
        <v>0.56844788412501002</v>
      </c>
      <c r="N24" s="297">
        <v>0.93625738507548006</v>
      </c>
      <c r="O24" s="297">
        <v>1.0522797896827869</v>
      </c>
      <c r="P24" s="297">
        <v>1.217688315201368</v>
      </c>
      <c r="Q24" s="297">
        <v>1.823874023752128</v>
      </c>
      <c r="R24" s="297">
        <v>1.2995212377480581</v>
      </c>
      <c r="S24" s="297">
        <v>1.411120059271918</v>
      </c>
      <c r="T24" s="297">
        <v>2.7006204413394248</v>
      </c>
      <c r="U24" s="297">
        <v>3.5354266792286682</v>
      </c>
      <c r="V24" s="297">
        <v>5.0885544130270324</v>
      </c>
      <c r="W24" s="297">
        <v>5.474775399151814</v>
      </c>
      <c r="DA24" s="122" t="s">
        <v>1462</v>
      </c>
    </row>
    <row r="25" spans="1:105" ht="12" customHeight="1" x14ac:dyDescent="0.25">
      <c r="A25" s="57" t="s">
        <v>1463</v>
      </c>
      <c r="B25" s="263">
        <v>226.18086951798031</v>
      </c>
      <c r="C25" s="263">
        <v>249.4964640575879</v>
      </c>
      <c r="D25" s="263">
        <v>247.64319224703291</v>
      </c>
      <c r="E25" s="263">
        <v>257.5870269281906</v>
      </c>
      <c r="F25" s="263">
        <v>230.9696589235449</v>
      </c>
      <c r="G25" s="263">
        <v>229.27606710453941</v>
      </c>
      <c r="H25" s="263">
        <v>228.32383083984939</v>
      </c>
      <c r="I25" s="263">
        <v>227.73594221714509</v>
      </c>
      <c r="J25" s="263">
        <v>231.0997030458883</v>
      </c>
      <c r="K25" s="263">
        <v>184.90035647084611</v>
      </c>
      <c r="L25" s="263">
        <v>166.63654849830809</v>
      </c>
      <c r="M25" s="263">
        <v>160.69450635318319</v>
      </c>
      <c r="N25" s="263">
        <v>142.17395404009741</v>
      </c>
      <c r="O25" s="263">
        <v>159.23443335613891</v>
      </c>
      <c r="P25" s="263">
        <v>160.8055725514256</v>
      </c>
      <c r="Q25" s="263">
        <v>151.4720261549466</v>
      </c>
      <c r="R25" s="263">
        <v>148.94330667425859</v>
      </c>
      <c r="S25" s="263">
        <v>157.12112248918541</v>
      </c>
      <c r="T25" s="263">
        <v>179.91478663459881</v>
      </c>
      <c r="U25" s="263">
        <v>177.25638412757451</v>
      </c>
      <c r="V25" s="263">
        <v>176.56606178256669</v>
      </c>
      <c r="W25" s="263">
        <v>181.23526507767269</v>
      </c>
      <c r="DA25" s="70" t="s">
        <v>1464</v>
      </c>
    </row>
    <row r="26" spans="1:105" ht="12" customHeight="1" x14ac:dyDescent="0.25">
      <c r="A26" s="18" t="s">
        <v>30</v>
      </c>
      <c r="B26" s="232">
        <v>23.1098036778851</v>
      </c>
      <c r="C26" s="232">
        <v>28.987944090372061</v>
      </c>
      <c r="D26" s="232">
        <v>29.1860115297033</v>
      </c>
      <c r="E26" s="232">
        <v>53.730069499715697</v>
      </c>
      <c r="F26" s="232">
        <v>82.452292600144929</v>
      </c>
      <c r="G26" s="232">
        <v>51.512154836988977</v>
      </c>
      <c r="H26" s="232">
        <v>44.558569272394273</v>
      </c>
      <c r="I26" s="232">
        <v>53.701491956815133</v>
      </c>
      <c r="J26" s="232">
        <v>59.146725449685597</v>
      </c>
      <c r="K26" s="232">
        <v>50.237795380374372</v>
      </c>
      <c r="L26" s="232">
        <v>57.645567829414667</v>
      </c>
      <c r="M26" s="232">
        <v>60.471854267849501</v>
      </c>
      <c r="N26" s="232">
        <v>51.342183100626173</v>
      </c>
      <c r="O26" s="232">
        <v>46.908965334231517</v>
      </c>
      <c r="P26" s="232">
        <v>41.567588898993243</v>
      </c>
      <c r="Q26" s="232">
        <v>29.579204600380379</v>
      </c>
      <c r="R26" s="232">
        <v>23.021952431334839</v>
      </c>
      <c r="S26" s="232">
        <v>24.035274555946941</v>
      </c>
      <c r="T26" s="232">
        <v>25.49714215399063</v>
      </c>
      <c r="U26" s="232">
        <v>37.299053850332243</v>
      </c>
      <c r="V26" s="232">
        <v>51.245252141381613</v>
      </c>
      <c r="W26" s="232">
        <v>54.251577951253459</v>
      </c>
      <c r="DA26" s="71" t="s">
        <v>1465</v>
      </c>
    </row>
    <row r="27" spans="1:105" ht="12" customHeight="1" x14ac:dyDescent="0.25">
      <c r="A27" s="18" t="s">
        <v>33</v>
      </c>
      <c r="B27" s="297">
        <v>4.0755133962177377</v>
      </c>
      <c r="C27" s="297">
        <v>4.4991493626396482</v>
      </c>
      <c r="D27" s="297">
        <v>4.0282809337985084</v>
      </c>
      <c r="E27" s="297">
        <v>5.0837872674255191</v>
      </c>
      <c r="F27" s="297">
        <v>3.4545573299821259</v>
      </c>
      <c r="G27" s="297">
        <v>3.1872017896884102</v>
      </c>
      <c r="H27" s="297">
        <v>4.8008991571290567</v>
      </c>
      <c r="I27" s="297">
        <v>5.6424767234619297</v>
      </c>
      <c r="J27" s="297">
        <v>5.2324459544064963</v>
      </c>
      <c r="K27" s="297">
        <v>3.2077550760263058</v>
      </c>
      <c r="L27" s="297">
        <v>2.095684670416456</v>
      </c>
      <c r="M27" s="297">
        <v>1.7190952689921879</v>
      </c>
      <c r="N27" s="297">
        <v>1.6281162720725519</v>
      </c>
      <c r="O27" s="297">
        <v>1.6708121587993059</v>
      </c>
      <c r="P27" s="297">
        <v>1.1357741226767371</v>
      </c>
      <c r="Q27" s="297">
        <v>1.0572132938000149</v>
      </c>
      <c r="R27" s="297">
        <v>1.0703050014210831</v>
      </c>
      <c r="S27" s="297">
        <v>0.75948780963331364</v>
      </c>
      <c r="T27" s="297">
        <v>0.87943880293603571</v>
      </c>
      <c r="U27" s="297">
        <v>0.83484400652608559</v>
      </c>
      <c r="V27" s="297">
        <v>0.47992364668199039</v>
      </c>
      <c r="W27" s="297">
        <v>0.88310593766378831</v>
      </c>
      <c r="DA27" s="122" t="s">
        <v>1466</v>
      </c>
    </row>
    <row r="28" spans="1:105" ht="12" customHeight="1" x14ac:dyDescent="0.25">
      <c r="A28" s="18" t="s">
        <v>160</v>
      </c>
      <c r="B28" s="297">
        <v>14.9722231057473</v>
      </c>
      <c r="C28" s="297">
        <v>7.2144195917824856</v>
      </c>
      <c r="D28" s="297">
        <v>4.4709552715503396</v>
      </c>
      <c r="E28" s="297">
        <v>5.645428548145504</v>
      </c>
      <c r="F28" s="297">
        <v>5.0872076023709507</v>
      </c>
      <c r="G28" s="297">
        <v>3.6830747535235169</v>
      </c>
      <c r="H28" s="297">
        <v>3.2534451905382511</v>
      </c>
      <c r="I28" s="297">
        <v>2.7036941378704471</v>
      </c>
      <c r="J28" s="297">
        <v>1.810445432118803</v>
      </c>
      <c r="K28" s="297">
        <v>1.36974913119365</v>
      </c>
      <c r="L28" s="297">
        <v>0.87305252777308406</v>
      </c>
      <c r="M28" s="297">
        <v>0.94871255950283118</v>
      </c>
      <c r="N28" s="297">
        <v>1.2911149080142561</v>
      </c>
      <c r="O28" s="297">
        <v>0.93492880564256897</v>
      </c>
      <c r="P28" s="297">
        <v>1.4678422532861011</v>
      </c>
      <c r="Q28" s="297">
        <v>1.8801192271467211</v>
      </c>
      <c r="R28" s="297">
        <v>1.4387320188890309</v>
      </c>
      <c r="S28" s="297">
        <v>1.853271943140169</v>
      </c>
      <c r="T28" s="297">
        <v>1.8654889446295231</v>
      </c>
      <c r="U28" s="297">
        <v>2.088486509374917</v>
      </c>
      <c r="V28" s="297">
        <v>4.3775455430573764</v>
      </c>
      <c r="W28" s="297">
        <v>3.9286891578196168</v>
      </c>
      <c r="DA28" s="122" t="s">
        <v>1467</v>
      </c>
    </row>
    <row r="29" spans="1:105" ht="12" customHeight="1" x14ac:dyDescent="0.25">
      <c r="A29" s="18" t="s">
        <v>70</v>
      </c>
      <c r="B29" s="297">
        <v>78.597384031083664</v>
      </c>
      <c r="C29" s="297">
        <v>89.157818339800826</v>
      </c>
      <c r="D29" s="297">
        <v>96.155719415014715</v>
      </c>
      <c r="E29" s="297">
        <v>81.345558791194378</v>
      </c>
      <c r="F29" s="297">
        <v>28.956821666822371</v>
      </c>
      <c r="G29" s="297">
        <v>22.51771318932861</v>
      </c>
      <c r="H29" s="297">
        <v>12.91477708514145</v>
      </c>
      <c r="I29" s="297">
        <v>11.932789720530209</v>
      </c>
      <c r="J29" s="297">
        <v>8.1148106164308054</v>
      </c>
      <c r="K29" s="297">
        <v>5.5275592171879051</v>
      </c>
      <c r="L29" s="297">
        <v>3.1598580608298481</v>
      </c>
      <c r="M29" s="297">
        <v>2.4685900099403901</v>
      </c>
      <c r="N29" s="297">
        <v>2.3379458001858731</v>
      </c>
      <c r="O29" s="297">
        <v>1.919413614749637</v>
      </c>
      <c r="P29" s="297">
        <v>2.4464269404036232</v>
      </c>
      <c r="Q29" s="297">
        <v>1.8217753376348891</v>
      </c>
      <c r="R29" s="297">
        <v>1.521558737720806</v>
      </c>
      <c r="S29" s="297">
        <v>1.267841718298145</v>
      </c>
      <c r="T29" s="297">
        <v>1.3259945329105629</v>
      </c>
      <c r="U29" s="297">
        <v>1.387209947778469</v>
      </c>
      <c r="V29" s="297">
        <v>0.98204721636788905</v>
      </c>
      <c r="W29" s="297">
        <v>0.75690920422345143</v>
      </c>
      <c r="DA29" s="122" t="s">
        <v>1468</v>
      </c>
    </row>
    <row r="30" spans="1:105" ht="12" customHeight="1" x14ac:dyDescent="0.25">
      <c r="A30" s="18" t="s">
        <v>34</v>
      </c>
      <c r="B30" s="297">
        <v>6.6489860519978988E-2</v>
      </c>
      <c r="C30" s="297">
        <v>7.602180450907758</v>
      </c>
      <c r="D30" s="297">
        <v>5.842754755346788</v>
      </c>
      <c r="E30" s="297">
        <v>3.1897219254220972</v>
      </c>
      <c r="F30" s="297">
        <v>29.69442607331225</v>
      </c>
      <c r="G30" s="297">
        <v>71.870966683013435</v>
      </c>
      <c r="H30" s="297">
        <v>89.439021184935527</v>
      </c>
      <c r="I30" s="297">
        <v>77.842265413483361</v>
      </c>
      <c r="J30" s="297">
        <v>80.216790248427657</v>
      </c>
      <c r="K30" s="297">
        <v>59.972990532702539</v>
      </c>
      <c r="L30" s="297">
        <v>48.262964823106728</v>
      </c>
      <c r="M30" s="297">
        <v>42.288486095682089</v>
      </c>
      <c r="N30" s="297">
        <v>40.911476340557662</v>
      </c>
      <c r="O30" s="297">
        <v>66.484236394247048</v>
      </c>
      <c r="P30" s="297">
        <v>72.451866976236559</v>
      </c>
      <c r="Q30" s="297">
        <v>75.391788458624831</v>
      </c>
      <c r="R30" s="297">
        <v>80.900334555753361</v>
      </c>
      <c r="S30" s="297">
        <v>84.842132530987556</v>
      </c>
      <c r="T30" s="297">
        <v>92.151079126308559</v>
      </c>
      <c r="U30" s="297">
        <v>69.020413924255337</v>
      </c>
      <c r="V30" s="297">
        <v>47.934832690053469</v>
      </c>
      <c r="W30" s="297">
        <v>41.759501567274363</v>
      </c>
      <c r="DA30" s="122" t="s">
        <v>1469</v>
      </c>
    </row>
    <row r="31" spans="1:105" ht="12" customHeight="1" x14ac:dyDescent="0.25">
      <c r="A31" s="18" t="s">
        <v>162</v>
      </c>
      <c r="B31" s="297">
        <v>104.4391078239338</v>
      </c>
      <c r="C31" s="297">
        <v>108.9640336282197</v>
      </c>
      <c r="D31" s="297">
        <v>105.33375447683849</v>
      </c>
      <c r="E31" s="297">
        <v>106.4106968994522</v>
      </c>
      <c r="F31" s="297">
        <v>78.755729439955587</v>
      </c>
      <c r="G31" s="297">
        <v>74.120466745532966</v>
      </c>
      <c r="H31" s="297">
        <v>70.679629828730057</v>
      </c>
      <c r="I31" s="297">
        <v>72.352761234362902</v>
      </c>
      <c r="J31" s="297">
        <v>71.635403777436011</v>
      </c>
      <c r="K31" s="297">
        <v>58.57852962575474</v>
      </c>
      <c r="L31" s="297">
        <v>49.554740904014132</v>
      </c>
      <c r="M31" s="297">
        <v>49.681332811289003</v>
      </c>
      <c r="N31" s="297">
        <v>39.530218572656558</v>
      </c>
      <c r="O31" s="297">
        <v>35.547101535249361</v>
      </c>
      <c r="P31" s="297">
        <v>35.060268937843929</v>
      </c>
      <c r="Q31" s="297">
        <v>31.742793176299369</v>
      </c>
      <c r="R31" s="297">
        <v>33.865982052576207</v>
      </c>
      <c r="S31" s="297">
        <v>36.626847257648933</v>
      </c>
      <c r="T31" s="297">
        <v>43.38987245146491</v>
      </c>
      <c r="U31" s="297">
        <v>47.243897824798211</v>
      </c>
      <c r="V31" s="297">
        <v>43.649178762878591</v>
      </c>
      <c r="W31" s="297">
        <v>49.640797400875783</v>
      </c>
      <c r="DA31" s="122" t="s">
        <v>1470</v>
      </c>
    </row>
    <row r="32" spans="1:105" ht="12" customHeight="1" x14ac:dyDescent="0.25">
      <c r="A32" s="18" t="s">
        <v>73</v>
      </c>
      <c r="B32" s="297">
        <v>0.92034762259269887</v>
      </c>
      <c r="C32" s="297">
        <v>3.0709185938654842</v>
      </c>
      <c r="D32" s="297">
        <v>2.6257158647807728</v>
      </c>
      <c r="E32" s="297">
        <v>2.1817639968351958</v>
      </c>
      <c r="F32" s="297">
        <v>2.5686242109566981</v>
      </c>
      <c r="G32" s="297">
        <v>2.384489106463469</v>
      </c>
      <c r="H32" s="297">
        <v>2.6774891209807929</v>
      </c>
      <c r="I32" s="297">
        <v>3.5604630306210958</v>
      </c>
      <c r="J32" s="297">
        <v>4.9430815673829036</v>
      </c>
      <c r="K32" s="297">
        <v>6.0059775076066364</v>
      </c>
      <c r="L32" s="297">
        <v>5.0446796827532232</v>
      </c>
      <c r="M32" s="297">
        <v>3.1164353399272029</v>
      </c>
      <c r="N32" s="297">
        <v>5.1328990459843018</v>
      </c>
      <c r="O32" s="297">
        <v>5.7689755132194707</v>
      </c>
      <c r="P32" s="297">
        <v>6.675804421985351</v>
      </c>
      <c r="Q32" s="297">
        <v>9.9991320610604379</v>
      </c>
      <c r="R32" s="297">
        <v>7.124441876563238</v>
      </c>
      <c r="S32" s="297">
        <v>7.7362666735303822</v>
      </c>
      <c r="T32" s="297">
        <v>14.80577062235861</v>
      </c>
      <c r="U32" s="297">
        <v>19.38247806450925</v>
      </c>
      <c r="V32" s="297">
        <v>27.897281782145811</v>
      </c>
      <c r="W32" s="297">
        <v>30.014683858562201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12.239736144137986</v>
      </c>
      <c r="C33" s="263">
        <f t="shared" si="0"/>
        <v>12.04741609599359</v>
      </c>
      <c r="D33" s="263">
        <f t="shared" si="0"/>
        <v>12.856308568208165</v>
      </c>
      <c r="E33" s="263">
        <f t="shared" si="0"/>
        <v>16.719387401896128</v>
      </c>
      <c r="F33" s="263">
        <f t="shared" si="0"/>
        <v>11.383207480311558</v>
      </c>
      <c r="G33" s="263">
        <f t="shared" si="0"/>
        <v>10.871176025019333</v>
      </c>
      <c r="H33" s="263">
        <f t="shared" si="0"/>
        <v>11.921483858251291</v>
      </c>
      <c r="I33" s="263">
        <f t="shared" si="0"/>
        <v>11.329807253841498</v>
      </c>
      <c r="J33" s="263">
        <f t="shared" si="0"/>
        <v>11.758061356458846</v>
      </c>
      <c r="K33" s="263">
        <f t="shared" si="0"/>
        <v>10.046438569954338</v>
      </c>
      <c r="L33" s="263">
        <f t="shared" si="0"/>
        <v>9.7094348169606874</v>
      </c>
      <c r="M33" s="263">
        <f t="shared" si="0"/>
        <v>9.4509985337653379</v>
      </c>
      <c r="N33" s="263">
        <f t="shared" si="0"/>
        <v>8.4562185657567106</v>
      </c>
      <c r="O33" s="263">
        <f t="shared" si="0"/>
        <v>9.3758527520297772</v>
      </c>
      <c r="P33" s="263">
        <f t="shared" si="0"/>
        <v>10.120463642638741</v>
      </c>
      <c r="Q33" s="263">
        <f t="shared" si="0"/>
        <v>10.056422372319727</v>
      </c>
      <c r="R33" s="263">
        <f t="shared" si="0"/>
        <v>10.334324224457234</v>
      </c>
      <c r="S33" s="263">
        <f t="shared" si="0"/>
        <v>10.486741246031704</v>
      </c>
      <c r="T33" s="263">
        <f t="shared" si="0"/>
        <v>12.76300291995625</v>
      </c>
      <c r="U33" s="263">
        <f t="shared" si="0"/>
        <v>13.605955262588573</v>
      </c>
      <c r="V33" s="263">
        <f t="shared" si="0"/>
        <v>14.014400570080156</v>
      </c>
      <c r="W33" s="263">
        <f t="shared" si="0"/>
        <v>13.977746997885536</v>
      </c>
      <c r="DA33" s="70"/>
    </row>
    <row r="34" spans="1:105" ht="12" customHeight="1" x14ac:dyDescent="0.25">
      <c r="A34" s="60" t="s">
        <v>1473</v>
      </c>
      <c r="B34" s="264">
        <v>11.5985303399081</v>
      </c>
      <c r="C34" s="264">
        <v>11.448823635199741</v>
      </c>
      <c r="D34" s="264">
        <v>12.250330880635429</v>
      </c>
      <c r="E34" s="264">
        <v>16.17766491969838</v>
      </c>
      <c r="F34" s="264">
        <v>10.92760901736319</v>
      </c>
      <c r="G34" s="264">
        <v>10.418615658296501</v>
      </c>
      <c r="H34" s="264">
        <v>11.465046349278859</v>
      </c>
      <c r="I34" s="264">
        <v>10.876058154381591</v>
      </c>
      <c r="J34" s="264">
        <v>11.30365090224903</v>
      </c>
      <c r="K34" s="264">
        <v>9.6965788341308876</v>
      </c>
      <c r="L34" s="264">
        <v>9.3970556953681772</v>
      </c>
      <c r="M34" s="264">
        <v>9.1497441515012667</v>
      </c>
      <c r="N34" s="264">
        <v>8.1896838362104578</v>
      </c>
      <c r="O34" s="264">
        <v>9.077332925130051</v>
      </c>
      <c r="P34" s="264">
        <v>9.818998338887619</v>
      </c>
      <c r="Q34" s="264">
        <v>9.7724617676993795</v>
      </c>
      <c r="R34" s="264">
        <v>10.05509973660816</v>
      </c>
      <c r="S34" s="264">
        <v>10.192200703364319</v>
      </c>
      <c r="T34" s="264">
        <v>12.42572249354636</v>
      </c>
      <c r="U34" s="264">
        <v>13.273708954488001</v>
      </c>
      <c r="V34" s="264">
        <v>13.68344819027253</v>
      </c>
      <c r="W34" s="264">
        <v>13.63804274398206</v>
      </c>
      <c r="DA34" s="72" t="s">
        <v>1474</v>
      </c>
    </row>
    <row r="35" spans="1:105" ht="12" customHeight="1" x14ac:dyDescent="0.25">
      <c r="A35" s="60" t="s">
        <v>1475</v>
      </c>
      <c r="B35" s="264">
        <v>0.64120580422988571</v>
      </c>
      <c r="C35" s="264">
        <v>0.59859246079385009</v>
      </c>
      <c r="D35" s="264">
        <v>0.60597768757273596</v>
      </c>
      <c r="E35" s="264">
        <v>0.54172248219774799</v>
      </c>
      <c r="F35" s="264">
        <v>0.45559846294836692</v>
      </c>
      <c r="G35" s="264">
        <v>0.4525603667228319</v>
      </c>
      <c r="H35" s="264">
        <v>0.45643750897243179</v>
      </c>
      <c r="I35" s="264">
        <v>0.45374909945990721</v>
      </c>
      <c r="J35" s="264">
        <v>0.45441045420981507</v>
      </c>
      <c r="K35" s="264">
        <v>0.34985973582345059</v>
      </c>
      <c r="L35" s="264">
        <v>0.31237912159250952</v>
      </c>
      <c r="M35" s="264">
        <v>0.30125438226407159</v>
      </c>
      <c r="N35" s="264">
        <v>0.26653472954625279</v>
      </c>
      <c r="O35" s="264">
        <v>0.29851982689972661</v>
      </c>
      <c r="P35" s="264">
        <v>0.30146530375112313</v>
      </c>
      <c r="Q35" s="264">
        <v>0.28396060462034728</v>
      </c>
      <c r="R35" s="264">
        <v>0.27922448784907472</v>
      </c>
      <c r="S35" s="264">
        <v>0.29454054266738472</v>
      </c>
      <c r="T35" s="264">
        <v>0.33728042640989042</v>
      </c>
      <c r="U35" s="264">
        <v>0.33224630810057298</v>
      </c>
      <c r="V35" s="264">
        <v>0.33095237980762582</v>
      </c>
      <c r="W35" s="264">
        <v>0.33970425390347492</v>
      </c>
      <c r="DA35" s="72" t="s">
        <v>1476</v>
      </c>
    </row>
    <row r="36" spans="1:105" ht="12" customHeight="1" x14ac:dyDescent="0.25">
      <c r="A36" s="64" t="s">
        <v>30</v>
      </c>
      <c r="B36" s="231">
        <v>2.8423164055077429E-2</v>
      </c>
      <c r="C36" s="231">
        <v>4.2238397375808673E-2</v>
      </c>
      <c r="D36" s="231">
        <v>4.1691680513463628E-2</v>
      </c>
      <c r="E36" s="231">
        <v>8.9606767144543797E-2</v>
      </c>
      <c r="F36" s="231">
        <v>0.14668576966153371</v>
      </c>
      <c r="G36" s="231">
        <v>9.1568786864598781E-2</v>
      </c>
      <c r="H36" s="231">
        <v>7.8186216723134069E-2</v>
      </c>
      <c r="I36" s="231">
        <v>9.4540285798247442E-2</v>
      </c>
      <c r="J36" s="231">
        <v>0.1055534692872066</v>
      </c>
      <c r="K36" s="231">
        <v>9.325937080809682E-2</v>
      </c>
      <c r="L36" s="231">
        <v>0.10803622813550411</v>
      </c>
      <c r="M36" s="231">
        <v>0.11332765117102531</v>
      </c>
      <c r="N36" s="231">
        <v>9.6217789790342428E-2</v>
      </c>
      <c r="O36" s="231">
        <v>8.7909247327653067E-2</v>
      </c>
      <c r="P36" s="231">
        <v>7.7899306347053901E-2</v>
      </c>
      <c r="Q36" s="231">
        <v>5.5433963075862153E-2</v>
      </c>
      <c r="R36" s="231">
        <v>4.3144423631475907E-2</v>
      </c>
      <c r="S36" s="231">
        <v>4.5045751452998682E-2</v>
      </c>
      <c r="T36" s="231">
        <v>4.7783998468853443E-2</v>
      </c>
      <c r="U36" s="231">
        <v>6.9912702994653589E-2</v>
      </c>
      <c r="V36" s="231">
        <v>9.6053216449473969E-2</v>
      </c>
      <c r="W36" s="231">
        <v>0.1016882216775989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5.0125473796306854E-3</v>
      </c>
      <c r="C38" s="231">
        <v>6.5557204760653522E-3</v>
      </c>
      <c r="D38" s="231">
        <v>5.754325202656823E-3</v>
      </c>
      <c r="E38" s="231">
        <v>8.478338965986364E-3</v>
      </c>
      <c r="F38" s="231">
        <v>6.1457890958320077E-3</v>
      </c>
      <c r="G38" s="231">
        <v>5.6656181885227693E-3</v>
      </c>
      <c r="H38" s="231">
        <v>8.4240618155968592E-3</v>
      </c>
      <c r="I38" s="231">
        <v>9.9334551538162938E-3</v>
      </c>
      <c r="J38" s="231">
        <v>9.3378427824418186E-3</v>
      </c>
      <c r="K38" s="231">
        <v>5.9547441887459439E-3</v>
      </c>
      <c r="L38" s="231">
        <v>3.9276196883546244E-3</v>
      </c>
      <c r="M38" s="231">
        <v>3.2216810834207409E-3</v>
      </c>
      <c r="N38" s="231">
        <v>3.0511703975166999E-3</v>
      </c>
      <c r="O38" s="231">
        <v>3.131167747133263E-3</v>
      </c>
      <c r="P38" s="231">
        <v>2.1284856463155209E-3</v>
      </c>
      <c r="Q38" s="231">
        <v>1.9813082699007729E-3</v>
      </c>
      <c r="R38" s="231">
        <v>2.0058113026654879E-3</v>
      </c>
      <c r="S38" s="231">
        <v>1.4233953943272001E-3</v>
      </c>
      <c r="T38" s="231">
        <v>1.6481495125667911E-3</v>
      </c>
      <c r="U38" s="231">
        <v>1.5648172017801729E-3</v>
      </c>
      <c r="V38" s="231">
        <v>8.9956060293712242E-4</v>
      </c>
      <c r="W38" s="231">
        <v>1.6552785328133349E-3</v>
      </c>
      <c r="DA38" s="73" t="s">
        <v>1479</v>
      </c>
    </row>
    <row r="39" spans="1:105" ht="12" customHeight="1" x14ac:dyDescent="0.25">
      <c r="A39" s="64" t="s">
        <v>160</v>
      </c>
      <c r="B39" s="231">
        <v>1.8414607044503518E-2</v>
      </c>
      <c r="C39" s="231">
        <v>1.0512146725670629E-2</v>
      </c>
      <c r="D39" s="231">
        <v>6.3866773499269506E-3</v>
      </c>
      <c r="E39" s="231">
        <v>9.4149999442585987E-3</v>
      </c>
      <c r="F39" s="231">
        <v>9.0503361283186048E-3</v>
      </c>
      <c r="G39" s="231">
        <v>6.5470894816772301E-3</v>
      </c>
      <c r="H39" s="231">
        <v>5.7087688163689901E-3</v>
      </c>
      <c r="I39" s="231">
        <v>4.759793577259812E-3</v>
      </c>
      <c r="J39" s="231">
        <v>3.2309277455753278E-3</v>
      </c>
      <c r="K39" s="231">
        <v>2.542745778807802E-3</v>
      </c>
      <c r="L39" s="231">
        <v>1.6362281718498811E-3</v>
      </c>
      <c r="M39" s="231">
        <v>1.777940618931361E-3</v>
      </c>
      <c r="N39" s="231">
        <v>2.4196131779401849E-3</v>
      </c>
      <c r="O39" s="231">
        <v>1.752093379663675E-3</v>
      </c>
      <c r="P39" s="231">
        <v>2.7507944623810831E-3</v>
      </c>
      <c r="Q39" s="231">
        <v>3.5235044763350229E-3</v>
      </c>
      <c r="R39" s="231">
        <v>2.6962640940318299E-3</v>
      </c>
      <c r="S39" s="231">
        <v>3.4733128232501231E-3</v>
      </c>
      <c r="T39" s="231">
        <v>3.496098517060218E-3</v>
      </c>
      <c r="U39" s="231">
        <v>3.9146230792921014E-3</v>
      </c>
      <c r="V39" s="231">
        <v>8.2051958375510842E-3</v>
      </c>
      <c r="W39" s="231">
        <v>7.3638671734433852E-3</v>
      </c>
      <c r="DA39" s="73" t="s">
        <v>1480</v>
      </c>
    </row>
    <row r="40" spans="1:105" ht="12" customHeight="1" x14ac:dyDescent="0.25">
      <c r="A40" s="64" t="s">
        <v>70</v>
      </c>
      <c r="B40" s="231">
        <v>9.6668339192912511E-2</v>
      </c>
      <c r="C40" s="231">
        <v>0.1299120540751785</v>
      </c>
      <c r="D40" s="231">
        <v>0.13735667613620661</v>
      </c>
      <c r="E40" s="231">
        <v>0.13566169954207699</v>
      </c>
      <c r="F40" s="231">
        <v>5.1515288892551067E-2</v>
      </c>
      <c r="G40" s="231">
        <v>4.0027828116233399E-2</v>
      </c>
      <c r="H40" s="231">
        <v>2.2661355079356609E-2</v>
      </c>
      <c r="I40" s="231">
        <v>2.100741170201598E-2</v>
      </c>
      <c r="J40" s="231">
        <v>1.4481721628047971E-2</v>
      </c>
      <c r="K40" s="231">
        <v>1.0261132893996799E-2</v>
      </c>
      <c r="L40" s="231">
        <v>5.9220363193548146E-3</v>
      </c>
      <c r="M40" s="231">
        <v>4.6262763217356688E-3</v>
      </c>
      <c r="N40" s="231">
        <v>4.3814260313514942E-3</v>
      </c>
      <c r="O40" s="231">
        <v>3.597056660295975E-3</v>
      </c>
      <c r="P40" s="231">
        <v>4.5847008867719837E-3</v>
      </c>
      <c r="Q40" s="231">
        <v>3.4141630298493578E-3</v>
      </c>
      <c r="R40" s="231">
        <v>2.8514859873938979E-3</v>
      </c>
      <c r="S40" s="231">
        <v>2.376127753034979E-3</v>
      </c>
      <c r="T40" s="231">
        <v>2.4850361796484519E-3</v>
      </c>
      <c r="U40" s="231">
        <v>2.6001623917707292E-3</v>
      </c>
      <c r="V40" s="231">
        <v>1.840732358524504E-3</v>
      </c>
      <c r="W40" s="231">
        <v>1.4187375529988791E-3</v>
      </c>
      <c r="DA40" s="73" t="s">
        <v>1481</v>
      </c>
    </row>
    <row r="41" spans="1:105" ht="12" customHeight="1" x14ac:dyDescent="0.25">
      <c r="A41" s="64" t="s">
        <v>34</v>
      </c>
      <c r="B41" s="231">
        <v>8.1777077810793751E-5</v>
      </c>
      <c r="C41" s="231">
        <v>1.107715393016423E-2</v>
      </c>
      <c r="D41" s="231">
        <v>8.3462676745168496E-3</v>
      </c>
      <c r="E41" s="231">
        <v>5.3195663524808227E-3</v>
      </c>
      <c r="F41" s="231">
        <v>5.2827515231682769E-2</v>
      </c>
      <c r="G41" s="231">
        <v>0.1277589192448976</v>
      </c>
      <c r="H41" s="231">
        <v>0.1569372358237435</v>
      </c>
      <c r="I41" s="231">
        <v>0.1370395821645288</v>
      </c>
      <c r="J41" s="231">
        <v>0.14315518638489069</v>
      </c>
      <c r="K41" s="231">
        <v>0.1113313854680959</v>
      </c>
      <c r="L41" s="231">
        <v>9.0451857349288831E-2</v>
      </c>
      <c r="M41" s="231">
        <v>7.9250997986184971E-2</v>
      </c>
      <c r="N41" s="231">
        <v>7.6670129566429351E-2</v>
      </c>
      <c r="O41" s="231">
        <v>0.12459407575777361</v>
      </c>
      <c r="P41" s="231">
        <v>0.13577766549588219</v>
      </c>
      <c r="Q41" s="231">
        <v>0.1412906693773934</v>
      </c>
      <c r="R41" s="231">
        <v>0.15161174172399131</v>
      </c>
      <c r="S41" s="231">
        <v>0.15900702968203179</v>
      </c>
      <c r="T41" s="231">
        <v>0.17269963030682409</v>
      </c>
      <c r="U41" s="231">
        <v>0.12937067301002159</v>
      </c>
      <c r="V41" s="231">
        <v>8.9848223346509076E-2</v>
      </c>
      <c r="W41" s="231">
        <v>7.8273289236574548E-2</v>
      </c>
      <c r="DA41" s="73" t="s">
        <v>1482</v>
      </c>
    </row>
    <row r="42" spans="1:105" ht="12" customHeight="1" x14ac:dyDescent="0.25">
      <c r="A42" s="64" t="s">
        <v>162</v>
      </c>
      <c r="B42" s="231">
        <v>0.1284515410352137</v>
      </c>
      <c r="C42" s="231">
        <v>0.15877173412889131</v>
      </c>
      <c r="D42" s="231">
        <v>0.15046733036689841</v>
      </c>
      <c r="E42" s="231">
        <v>0.1774633576233936</v>
      </c>
      <c r="F42" s="231">
        <v>0.14010944297424049</v>
      </c>
      <c r="G42" s="231">
        <v>0.13175766463671029</v>
      </c>
      <c r="H42" s="231">
        <v>0.12402042852672231</v>
      </c>
      <c r="I42" s="231">
        <v>0.12737543178297009</v>
      </c>
      <c r="J42" s="231">
        <v>0.12784081172727771</v>
      </c>
      <c r="K42" s="231">
        <v>0.1087427657682504</v>
      </c>
      <c r="L42" s="231">
        <v>9.2872834722430214E-2</v>
      </c>
      <c r="M42" s="231">
        <v>9.310560793474397E-2</v>
      </c>
      <c r="N42" s="231">
        <v>7.4081584211867543E-2</v>
      </c>
      <c r="O42" s="231">
        <v>6.6616667376439481E-2</v>
      </c>
      <c r="P42" s="231">
        <v>6.5704331257600335E-2</v>
      </c>
      <c r="Q42" s="231">
        <v>5.9488713392823273E-2</v>
      </c>
      <c r="R42" s="231">
        <v>6.3466740309287895E-2</v>
      </c>
      <c r="S42" s="231">
        <v>6.8644269248290174E-2</v>
      </c>
      <c r="T42" s="231">
        <v>8.1316627026768257E-2</v>
      </c>
      <c r="U42" s="231">
        <v>8.855314695617833E-2</v>
      </c>
      <c r="V42" s="231">
        <v>8.18152675683083E-2</v>
      </c>
      <c r="W42" s="231">
        <v>9.3045854166466727E-2</v>
      </c>
      <c r="DA42" s="73" t="s">
        <v>1483</v>
      </c>
    </row>
    <row r="43" spans="1:105" ht="12" customHeight="1" x14ac:dyDescent="0.25">
      <c r="A43" s="64" t="s">
        <v>36</v>
      </c>
      <c r="B43" s="231">
        <v>0.19396280378710681</v>
      </c>
      <c r="C43" s="231">
        <v>0.12577522927963461</v>
      </c>
      <c r="D43" s="231">
        <v>0.194367930857759</v>
      </c>
      <c r="E43" s="231">
        <v>5.6772144747727633E-2</v>
      </c>
      <c r="F43" s="231">
        <v>3.6037946533684702E-2</v>
      </c>
      <c r="G43" s="231">
        <v>4.228924457587898E-2</v>
      </c>
      <c r="H43" s="231">
        <v>5.0667034845530562E-2</v>
      </c>
      <c r="I43" s="231">
        <v>4.4837898709556033E-2</v>
      </c>
      <c r="J43" s="231">
        <v>3.3604043659037422E-2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1.1319521285975171E-3</v>
      </c>
      <c r="C44" s="231">
        <v>4.4746422675601694E-3</v>
      </c>
      <c r="D44" s="231">
        <v>3.7507868055956239E-3</v>
      </c>
      <c r="E44" s="231">
        <v>3.6385737120588498E-3</v>
      </c>
      <c r="F44" s="231">
        <v>4.5696803263269217E-3</v>
      </c>
      <c r="G44" s="231">
        <v>4.2387039614566009E-3</v>
      </c>
      <c r="H44" s="231">
        <v>4.6981478109651446E-3</v>
      </c>
      <c r="I44" s="231">
        <v>6.2681162147170963E-3</v>
      </c>
      <c r="J44" s="231">
        <v>8.8214420061302271E-3</v>
      </c>
      <c r="K44" s="231">
        <v>1.11492488714142E-2</v>
      </c>
      <c r="L44" s="231">
        <v>9.4544678038260138E-3</v>
      </c>
      <c r="M44" s="231">
        <v>5.8403748549859949E-3</v>
      </c>
      <c r="N44" s="231">
        <v>9.6193066129192928E-3</v>
      </c>
      <c r="O44" s="231">
        <v>1.081128717304489E-2</v>
      </c>
      <c r="P44" s="231">
        <v>1.2510721635669591E-2</v>
      </c>
      <c r="Q44" s="231">
        <v>1.8739229974303152E-2</v>
      </c>
      <c r="R44" s="231">
        <v>1.335160166702026E-2</v>
      </c>
      <c r="S44" s="231">
        <v>1.4498937590198741E-2</v>
      </c>
      <c r="T44" s="231">
        <v>2.7747381117308852E-2</v>
      </c>
      <c r="U44" s="231">
        <v>3.6330182466876512E-2</v>
      </c>
      <c r="V44" s="231">
        <v>5.2290183644321787E-2</v>
      </c>
      <c r="W44" s="231">
        <v>5.625900556357924E-2</v>
      </c>
      <c r="DA44" s="73" t="s">
        <v>1485</v>
      </c>
    </row>
    <row r="45" spans="1:105" ht="12" customHeight="1" x14ac:dyDescent="0.25">
      <c r="A45" s="146" t="s">
        <v>79</v>
      </c>
      <c r="B45" s="327">
        <v>0.16905907252903271</v>
      </c>
      <c r="C45" s="327">
        <v>0.10927538253487661</v>
      </c>
      <c r="D45" s="327">
        <v>5.7856012665712157E-2</v>
      </c>
      <c r="E45" s="327">
        <v>5.5367034165221367E-2</v>
      </c>
      <c r="F45" s="327">
        <v>8.656694104196682E-3</v>
      </c>
      <c r="G45" s="327">
        <v>2.7065116528562552E-3</v>
      </c>
      <c r="H45" s="327">
        <v>5.1342595310137646E-3</v>
      </c>
      <c r="I45" s="327">
        <v>7.9871243567955774E-3</v>
      </c>
      <c r="J45" s="327">
        <v>8.3850089892074341E-3</v>
      </c>
      <c r="K45" s="327">
        <v>6.6183420460427366E-3</v>
      </c>
      <c r="L45" s="327">
        <v>7.7849401900958781E-5</v>
      </c>
      <c r="M45" s="327">
        <v>1.038522930435976E-4</v>
      </c>
      <c r="N45" s="327">
        <v>9.3709757885799305E-5</v>
      </c>
      <c r="O45" s="327">
        <v>1.082314777225921E-4</v>
      </c>
      <c r="P45" s="327">
        <v>1.0929801944848299E-4</v>
      </c>
      <c r="Q45" s="327">
        <v>8.9053023880076061E-5</v>
      </c>
      <c r="R45" s="327">
        <v>9.6419133208150144E-5</v>
      </c>
      <c r="S45" s="327">
        <v>7.1718723253052507E-5</v>
      </c>
      <c r="T45" s="327">
        <v>1.035052808603523E-4</v>
      </c>
      <c r="U45" s="327">
        <v>0</v>
      </c>
      <c r="V45" s="327">
        <v>0</v>
      </c>
      <c r="W45" s="327">
        <v>0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117.52154122984849</v>
      </c>
      <c r="C48" s="225">
        <v>152.027441681032</v>
      </c>
      <c r="D48" s="225">
        <v>139.311753447081</v>
      </c>
      <c r="E48" s="225">
        <v>100.71746375036641</v>
      </c>
      <c r="F48" s="225">
        <v>176.12928531138701</v>
      </c>
      <c r="G48" s="225">
        <v>204.79342581149689</v>
      </c>
      <c r="H48" s="225">
        <v>198.17756393185519</v>
      </c>
      <c r="I48" s="225">
        <v>224.20308066335261</v>
      </c>
      <c r="J48" s="225">
        <v>211.91863181563639</v>
      </c>
      <c r="K48" s="225">
        <v>158.23170721734439</v>
      </c>
      <c r="L48" s="225">
        <v>153.74855580145899</v>
      </c>
      <c r="M48" s="225">
        <v>118.45281563987039</v>
      </c>
      <c r="N48" s="225">
        <v>117.3731264181117</v>
      </c>
      <c r="O48" s="225">
        <v>111.65908938174169</v>
      </c>
      <c r="P48" s="225">
        <v>103.0862674402178</v>
      </c>
      <c r="Q48" s="225">
        <v>111.387693164013</v>
      </c>
      <c r="R48" s="225">
        <v>100.9954385196633</v>
      </c>
      <c r="S48" s="225">
        <v>146.1553427998245</v>
      </c>
      <c r="T48" s="225">
        <v>113.2003312317138</v>
      </c>
      <c r="U48" s="225">
        <v>102.4842295898663</v>
      </c>
      <c r="V48" s="225">
        <v>110.9737353582026</v>
      </c>
      <c r="W48" s="225">
        <v>124.3188052588139</v>
      </c>
      <c r="DA48" s="89" t="s">
        <v>1487</v>
      </c>
    </row>
    <row r="49" spans="1:105" ht="12" customHeight="1" x14ac:dyDescent="0.25">
      <c r="A49" s="55" t="s">
        <v>92</v>
      </c>
      <c r="B49" s="261">
        <v>0.84563215283557602</v>
      </c>
      <c r="C49" s="261">
        <v>1.093921092707181</v>
      </c>
      <c r="D49" s="261">
        <v>1.002424719331598</v>
      </c>
      <c r="E49" s="261">
        <v>0.72471756928968423</v>
      </c>
      <c r="F49" s="261">
        <v>1.2673471191458989</v>
      </c>
      <c r="G49" s="261">
        <v>1.473601381867502</v>
      </c>
      <c r="H49" s="261">
        <v>1.4259966154086401</v>
      </c>
      <c r="I49" s="261">
        <v>1.613264528269502</v>
      </c>
      <c r="J49" s="261">
        <v>1.5248711595577771</v>
      </c>
      <c r="K49" s="261">
        <v>1.138564197003989</v>
      </c>
      <c r="L49" s="261">
        <v>1.1063054558087371</v>
      </c>
      <c r="M49" s="261">
        <v>0.85233318462861174</v>
      </c>
      <c r="N49" s="261">
        <v>0.84456422660238317</v>
      </c>
      <c r="O49" s="261">
        <v>0.80344858610041792</v>
      </c>
      <c r="P49" s="261">
        <v>0.74176241522123754</v>
      </c>
      <c r="Q49" s="261">
        <v>0.80149574098375354</v>
      </c>
      <c r="R49" s="261">
        <v>0.7267177507044642</v>
      </c>
      <c r="S49" s="261">
        <v>1.051668110260872</v>
      </c>
      <c r="T49" s="261">
        <v>0.81453866924584162</v>
      </c>
      <c r="U49" s="261">
        <v>0.73743042162953409</v>
      </c>
      <c r="V49" s="261">
        <v>0.79851708679961697</v>
      </c>
      <c r="W49" s="261">
        <v>0.8945422075706202</v>
      </c>
      <c r="DA49" s="67" t="s">
        <v>1488</v>
      </c>
    </row>
    <row r="50" spans="1:105" ht="12" customHeight="1" x14ac:dyDescent="0.25">
      <c r="A50" s="202" t="s">
        <v>93</v>
      </c>
      <c r="B50" s="226">
        <v>0.94680527730823216</v>
      </c>
      <c r="C50" s="226">
        <v>1.2248000032412829</v>
      </c>
      <c r="D50" s="226">
        <v>1.1223568204979579</v>
      </c>
      <c r="E50" s="226">
        <v>0.81142423080841053</v>
      </c>
      <c r="F50" s="226">
        <v>1.4189750668362251</v>
      </c>
      <c r="G50" s="226">
        <v>1.6499060026542509</v>
      </c>
      <c r="H50" s="226">
        <v>1.596605706589185</v>
      </c>
      <c r="I50" s="226">
        <v>1.806278727621579</v>
      </c>
      <c r="J50" s="226">
        <v>1.7073097992350701</v>
      </c>
      <c r="K50" s="226">
        <v>1.2747842979513471</v>
      </c>
      <c r="L50" s="226">
        <v>1.238666056348815</v>
      </c>
      <c r="M50" s="226">
        <v>0.95430803396641017</v>
      </c>
      <c r="N50" s="226">
        <v>0.94560958224156222</v>
      </c>
      <c r="O50" s="226">
        <v>0.89957478415987457</v>
      </c>
      <c r="P50" s="226">
        <v>0.8305083562461506</v>
      </c>
      <c r="Q50" s="226">
        <v>0.89738829674212039</v>
      </c>
      <c r="R50" s="226">
        <v>0.8136637179337961</v>
      </c>
      <c r="S50" s="226">
        <v>1.1774917893470609</v>
      </c>
      <c r="T50" s="226">
        <v>0.91199170706502319</v>
      </c>
      <c r="U50" s="226">
        <v>0.82565807426463311</v>
      </c>
      <c r="V50" s="226">
        <v>0.89405327040547966</v>
      </c>
      <c r="W50" s="226">
        <v>1.0015670289531919</v>
      </c>
      <c r="DA50" s="174" t="s">
        <v>1489</v>
      </c>
    </row>
    <row r="51" spans="1:105" ht="12" customHeight="1" x14ac:dyDescent="0.25">
      <c r="A51" s="202" t="s">
        <v>94</v>
      </c>
      <c r="B51" s="226">
        <v>1.1518629964082709</v>
      </c>
      <c r="C51" s="226">
        <v>1.3621949330551091</v>
      </c>
      <c r="D51" s="226">
        <v>1.3312224618500681</v>
      </c>
      <c r="E51" s="226">
        <v>1.1831505057242011</v>
      </c>
      <c r="F51" s="226">
        <v>1.632630615553909</v>
      </c>
      <c r="G51" s="226">
        <v>1.8402191636254659</v>
      </c>
      <c r="H51" s="226">
        <v>1.94411448592853</v>
      </c>
      <c r="I51" s="226">
        <v>2.1044438962417611</v>
      </c>
      <c r="J51" s="226">
        <v>2.0320642452672111</v>
      </c>
      <c r="K51" s="226">
        <v>1.612031324186705</v>
      </c>
      <c r="L51" s="226">
        <v>1.6649278757234589</v>
      </c>
      <c r="M51" s="226">
        <v>1.2916189955674211</v>
      </c>
      <c r="N51" s="226">
        <v>1.29403659820265</v>
      </c>
      <c r="O51" s="226">
        <v>1.2242397619783789</v>
      </c>
      <c r="P51" s="226">
        <v>1.1982720861991309</v>
      </c>
      <c r="Q51" s="226">
        <v>1.3594069674922431</v>
      </c>
      <c r="R51" s="226">
        <v>1.280758853017496</v>
      </c>
      <c r="S51" s="226">
        <v>1.796091833310494</v>
      </c>
      <c r="T51" s="226">
        <v>1.462059613593728</v>
      </c>
      <c r="U51" s="226">
        <v>1.4061032235825299</v>
      </c>
      <c r="V51" s="226">
        <v>1.5612392372545301</v>
      </c>
      <c r="W51" s="226">
        <v>1.70744617176146</v>
      </c>
      <c r="DA51" s="174" t="s">
        <v>1490</v>
      </c>
    </row>
    <row r="52" spans="1:105" ht="12" customHeight="1" x14ac:dyDescent="0.25">
      <c r="A52" s="202" t="s">
        <v>95</v>
      </c>
      <c r="B52" s="226">
        <v>0.69639018169878319</v>
      </c>
      <c r="C52" s="226">
        <v>0.90085967753239871</v>
      </c>
      <c r="D52" s="226">
        <v>0.82551110443693942</v>
      </c>
      <c r="E52" s="226">
        <v>0.59681529145459833</v>
      </c>
      <c r="F52" s="226">
        <v>1.043678492614091</v>
      </c>
      <c r="G52" s="226">
        <v>1.21353183015715</v>
      </c>
      <c r="H52" s="226">
        <v>1.1743286235940471</v>
      </c>
      <c r="I52" s="226">
        <v>1.328546430268299</v>
      </c>
      <c r="J52" s="226">
        <v>1.2557532259279529</v>
      </c>
      <c r="K52" s="226">
        <v>0.93762391291370939</v>
      </c>
      <c r="L52" s="226">
        <v>0.91105837780839605</v>
      </c>
      <c r="M52" s="226">
        <v>0.70190857729463874</v>
      </c>
      <c r="N52" s="226">
        <v>0.69551072916013457</v>
      </c>
      <c r="O52" s="226">
        <v>0.66165141070374112</v>
      </c>
      <c r="P52" s="226">
        <v>0.61085196604827374</v>
      </c>
      <c r="Q52" s="226">
        <v>0.66004321479839001</v>
      </c>
      <c r="R52" s="226">
        <v>0.59846246947898918</v>
      </c>
      <c r="S52" s="226">
        <v>0.86606374170565181</v>
      </c>
      <c r="T52" s="226">
        <v>0.67078425291036636</v>
      </c>
      <c r="U52" s="226">
        <v>0.60728450732011552</v>
      </c>
      <c r="V52" s="226">
        <v>0.6575902504431993</v>
      </c>
      <c r="W52" s="226">
        <v>0.73666831184038573</v>
      </c>
      <c r="DA52" s="174" t="s">
        <v>1491</v>
      </c>
    </row>
    <row r="53" spans="1:105" ht="12" customHeight="1" x14ac:dyDescent="0.25">
      <c r="A53" s="56" t="s">
        <v>96</v>
      </c>
      <c r="B53" s="262">
        <v>0.9529931169752528</v>
      </c>
      <c r="C53" s="262">
        <v>1.2314943283049979</v>
      </c>
      <c r="D53" s="262">
        <v>1.130694755258205</v>
      </c>
      <c r="E53" s="262">
        <v>0.84634552332297375</v>
      </c>
      <c r="F53" s="262">
        <v>1.4233018678559</v>
      </c>
      <c r="G53" s="262">
        <v>1.6307524649341061</v>
      </c>
      <c r="H53" s="262">
        <v>1.58697989476422</v>
      </c>
      <c r="I53" s="262">
        <v>1.7887327058716089</v>
      </c>
      <c r="J53" s="262">
        <v>1.6940176674492231</v>
      </c>
      <c r="K53" s="262">
        <v>1.280175405874058</v>
      </c>
      <c r="L53" s="262">
        <v>1.266860303057616</v>
      </c>
      <c r="M53" s="262">
        <v>0.97951982402636295</v>
      </c>
      <c r="N53" s="262">
        <v>0.97346875592599336</v>
      </c>
      <c r="O53" s="262">
        <v>0.92226034507459409</v>
      </c>
      <c r="P53" s="262">
        <v>0.87024911753737944</v>
      </c>
      <c r="Q53" s="262">
        <v>0.9574589760965766</v>
      </c>
      <c r="R53" s="262">
        <v>0.87903384409065133</v>
      </c>
      <c r="S53" s="262">
        <v>1.2472783785553461</v>
      </c>
      <c r="T53" s="262">
        <v>0.99024517528331346</v>
      </c>
      <c r="U53" s="262">
        <v>0.93032257086840364</v>
      </c>
      <c r="V53" s="262">
        <v>1.031997187167319</v>
      </c>
      <c r="W53" s="262">
        <v>1.132495530085073</v>
      </c>
      <c r="DA53" s="68" t="s">
        <v>1492</v>
      </c>
    </row>
    <row r="54" spans="1:105" ht="12" customHeight="1" x14ac:dyDescent="0.25">
      <c r="A54" s="37" t="s">
        <v>160</v>
      </c>
      <c r="B54" s="228">
        <v>9.6639751057444934E-2</v>
      </c>
      <c r="C54" s="228">
        <v>6.3785788555281331E-2</v>
      </c>
      <c r="D54" s="228">
        <v>3.662961254926194E-2</v>
      </c>
      <c r="E54" s="228">
        <v>2.840453068350263E-2</v>
      </c>
      <c r="F54" s="228">
        <v>6.6867443776559968E-2</v>
      </c>
      <c r="G54" s="228">
        <v>6.0042748580591623E-2</v>
      </c>
      <c r="H54" s="228">
        <v>5.0045111810766228E-2</v>
      </c>
      <c r="I54" s="228">
        <v>4.806801080437987E-2</v>
      </c>
      <c r="J54" s="228">
        <v>3.029673785758976E-2</v>
      </c>
      <c r="K54" s="228">
        <v>2.0090964683359969E-2</v>
      </c>
      <c r="L54" s="228">
        <v>1.3597656141723679E-2</v>
      </c>
      <c r="M54" s="228">
        <v>1.155212711626695E-2</v>
      </c>
      <c r="N54" s="228">
        <v>1.8278901154545269E-2</v>
      </c>
      <c r="O54" s="228">
        <v>1.303191383858553E-2</v>
      </c>
      <c r="P54" s="228">
        <v>1.7539117519109131E-2</v>
      </c>
      <c r="Q54" s="228">
        <v>2.4159039275206681E-2</v>
      </c>
      <c r="R54" s="228">
        <v>1.5614916178493541E-2</v>
      </c>
      <c r="S54" s="228">
        <v>2.782801947507588E-2</v>
      </c>
      <c r="T54" s="228">
        <v>1.784043790996576E-2</v>
      </c>
      <c r="U54" s="228">
        <v>1.6136958976933829E-2</v>
      </c>
      <c r="V54" s="228">
        <v>3.5757535145361348E-2</v>
      </c>
      <c r="W54" s="228">
        <v>3.4802021410851557E-2</v>
      </c>
      <c r="DA54" s="69" t="s">
        <v>1493</v>
      </c>
    </row>
    <row r="55" spans="1:105" ht="12" customHeight="1" x14ac:dyDescent="0.25">
      <c r="A55" s="37" t="s">
        <v>162</v>
      </c>
      <c r="B55" s="228">
        <v>0.67411294297987578</v>
      </c>
      <c r="C55" s="228">
        <v>0.96339791728456192</v>
      </c>
      <c r="D55" s="228">
        <v>0.86297768161473254</v>
      </c>
      <c r="E55" s="228">
        <v>0.53539707027667194</v>
      </c>
      <c r="F55" s="228">
        <v>1.0351836846512481</v>
      </c>
      <c r="G55" s="228">
        <v>1.208337285367489</v>
      </c>
      <c r="H55" s="228">
        <v>1.087207489405154</v>
      </c>
      <c r="I55" s="228">
        <v>1.2863338570831799</v>
      </c>
      <c r="J55" s="228">
        <v>1.198776285141941</v>
      </c>
      <c r="K55" s="228">
        <v>0.8592078236170152</v>
      </c>
      <c r="L55" s="228">
        <v>0.77180731464548136</v>
      </c>
      <c r="M55" s="228">
        <v>0.60495148524473785</v>
      </c>
      <c r="N55" s="228">
        <v>0.55964728888343129</v>
      </c>
      <c r="O55" s="228">
        <v>0.49548881329037192</v>
      </c>
      <c r="P55" s="228">
        <v>0.41893205879294082</v>
      </c>
      <c r="Q55" s="228">
        <v>0.4078865722865847</v>
      </c>
      <c r="R55" s="228">
        <v>0.36755592015091659</v>
      </c>
      <c r="S55" s="228">
        <v>0.54997466646447501</v>
      </c>
      <c r="T55" s="228">
        <v>0.41495519317881818</v>
      </c>
      <c r="U55" s="228">
        <v>0.36503603814869762</v>
      </c>
      <c r="V55" s="228">
        <v>0.35654387334819188</v>
      </c>
      <c r="W55" s="228">
        <v>0.43973957332776731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0.18224042293793211</v>
      </c>
      <c r="C58" s="228">
        <v>0.20431062246515469</v>
      </c>
      <c r="D58" s="228">
        <v>0.23108746109421061</v>
      </c>
      <c r="E58" s="228">
        <v>0.28254392236279913</v>
      </c>
      <c r="F58" s="228">
        <v>0.32125073942809212</v>
      </c>
      <c r="G58" s="228">
        <v>0.36237243098602567</v>
      </c>
      <c r="H58" s="228">
        <v>0.44972729354829932</v>
      </c>
      <c r="I58" s="228">
        <v>0.45433083798404911</v>
      </c>
      <c r="J58" s="228">
        <v>0.46494464444969241</v>
      </c>
      <c r="K58" s="228">
        <v>0.40087661757368298</v>
      </c>
      <c r="L58" s="228">
        <v>0.48145533227041099</v>
      </c>
      <c r="M58" s="228">
        <v>0.36301621166535819</v>
      </c>
      <c r="N58" s="228">
        <v>0.39554256588801678</v>
      </c>
      <c r="O58" s="228">
        <v>0.41373961794563668</v>
      </c>
      <c r="P58" s="228">
        <v>0.43377794122532948</v>
      </c>
      <c r="Q58" s="228">
        <v>0.52541336453478527</v>
      </c>
      <c r="R58" s="228">
        <v>0.49586300776124109</v>
      </c>
      <c r="S58" s="228">
        <v>0.66947569261579476</v>
      </c>
      <c r="T58" s="228">
        <v>0.55744954419452941</v>
      </c>
      <c r="U58" s="228">
        <v>0.54914957374277218</v>
      </c>
      <c r="V58" s="228">
        <v>0.63969577867376592</v>
      </c>
      <c r="W58" s="228">
        <v>0.65795393534645408</v>
      </c>
      <c r="DA58" s="69" t="s">
        <v>1497</v>
      </c>
    </row>
    <row r="59" spans="1:105" ht="12" customHeight="1" x14ac:dyDescent="0.25">
      <c r="A59" s="57" t="s">
        <v>1498</v>
      </c>
      <c r="B59" s="263">
        <v>4.9119705100115389</v>
      </c>
      <c r="C59" s="263">
        <v>5.808903802724668</v>
      </c>
      <c r="D59" s="263">
        <v>5.6768257121394772</v>
      </c>
      <c r="E59" s="263">
        <v>5.045392039803513</v>
      </c>
      <c r="F59" s="263">
        <v>6.9621417324359847</v>
      </c>
      <c r="G59" s="263">
        <v>7.8473762000099274</v>
      </c>
      <c r="H59" s="263">
        <v>8.2904243410406764</v>
      </c>
      <c r="I59" s="263">
        <v>8.9741283386530739</v>
      </c>
      <c r="J59" s="263">
        <v>8.6654746947557459</v>
      </c>
      <c r="K59" s="263">
        <v>6.8742987232948396</v>
      </c>
      <c r="L59" s="263">
        <v>7.09986921391745</v>
      </c>
      <c r="M59" s="263">
        <v>5.5079418612985496</v>
      </c>
      <c r="N59" s="263">
        <v>5.5182514145060066</v>
      </c>
      <c r="O59" s="263">
        <v>5.2206118494754712</v>
      </c>
      <c r="P59" s="263">
        <v>5.1098760605501052</v>
      </c>
      <c r="Q59" s="263">
        <v>5.7970148847974254</v>
      </c>
      <c r="R59" s="263">
        <v>5.4616301904608777</v>
      </c>
      <c r="S59" s="263">
        <v>7.6592009171259754</v>
      </c>
      <c r="T59" s="263">
        <v>6.2347637941706919</v>
      </c>
      <c r="U59" s="263">
        <v>5.9961450188139329</v>
      </c>
      <c r="V59" s="263">
        <v>6.6577024493189043</v>
      </c>
      <c r="W59" s="263">
        <v>7.2811829785976441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19.259752178609808</v>
      </c>
      <c r="C60" s="263">
        <f t="shared" si="1"/>
        <v>24.518993369309648</v>
      </c>
      <c r="D60" s="263">
        <f t="shared" si="1"/>
        <v>22.325779492758159</v>
      </c>
      <c r="E60" s="263">
        <f t="shared" si="1"/>
        <v>15.191098559188077</v>
      </c>
      <c r="F60" s="263">
        <f t="shared" si="1"/>
        <v>27.326261063957013</v>
      </c>
      <c r="G60" s="263">
        <f t="shared" si="1"/>
        <v>31.570035121570911</v>
      </c>
      <c r="H60" s="263">
        <f t="shared" si="1"/>
        <v>30.029705181065651</v>
      </c>
      <c r="I60" s="263">
        <f t="shared" si="1"/>
        <v>34.303712732312839</v>
      </c>
      <c r="J60" s="263">
        <f t="shared" si="1"/>
        <v>32.218366852827785</v>
      </c>
      <c r="K60" s="263">
        <f t="shared" si="1"/>
        <v>23.693727798769046</v>
      </c>
      <c r="L60" s="263">
        <f t="shared" si="1"/>
        <v>22.790961300893485</v>
      </c>
      <c r="M60" s="263">
        <f t="shared" si="1"/>
        <v>17.600015609841616</v>
      </c>
      <c r="N60" s="263">
        <f t="shared" si="1"/>
        <v>17.33465973962933</v>
      </c>
      <c r="O60" s="263">
        <f t="shared" si="1"/>
        <v>16.344640027422006</v>
      </c>
      <c r="P60" s="263">
        <f t="shared" si="1"/>
        <v>14.866403143432606</v>
      </c>
      <c r="Q60" s="263">
        <f t="shared" si="1"/>
        <v>15.733348812828861</v>
      </c>
      <c r="R60" s="263">
        <f t="shared" si="1"/>
        <v>14.08817057393707</v>
      </c>
      <c r="S60" s="263">
        <f t="shared" si="1"/>
        <v>20.455497959842116</v>
      </c>
      <c r="T60" s="263">
        <f t="shared" si="1"/>
        <v>15.736528990798293</v>
      </c>
      <c r="U60" s="263">
        <f t="shared" si="1"/>
        <v>14.256151598702635</v>
      </c>
      <c r="V60" s="263">
        <f t="shared" si="1"/>
        <v>15.445238532371928</v>
      </c>
      <c r="W60" s="263">
        <f t="shared" si="1"/>
        <v>17.450602268677436</v>
      </c>
      <c r="DA60" s="70"/>
    </row>
    <row r="61" spans="1:105" ht="12" customHeight="1" x14ac:dyDescent="0.25">
      <c r="A61" s="60" t="s">
        <v>1501</v>
      </c>
      <c r="B61" s="264">
        <v>14.85553438286604</v>
      </c>
      <c r="C61" s="264">
        <v>19.593121437384291</v>
      </c>
      <c r="D61" s="264">
        <v>17.771361046279161</v>
      </c>
      <c r="E61" s="264">
        <v>12.450947557746471</v>
      </c>
      <c r="F61" s="264">
        <v>22.618455507362931</v>
      </c>
      <c r="G61" s="264">
        <v>26.04150693716322</v>
      </c>
      <c r="H61" s="264">
        <v>24.676661015684662</v>
      </c>
      <c r="I61" s="264">
        <v>28.23138664129684</v>
      </c>
      <c r="J61" s="264">
        <v>26.56847037108022</v>
      </c>
      <c r="K61" s="264">
        <v>19.670983886552051</v>
      </c>
      <c r="L61" s="264">
        <v>18.96307436377252</v>
      </c>
      <c r="M61" s="264">
        <v>14.65876300471618</v>
      </c>
      <c r="N61" s="264">
        <v>14.42188628869347</v>
      </c>
      <c r="O61" s="264">
        <v>13.56009095258212</v>
      </c>
      <c r="P61" s="264">
        <v>12.32192297694829</v>
      </c>
      <c r="Q61" s="264">
        <v>13.00137153954611</v>
      </c>
      <c r="R61" s="264">
        <v>11.62832430965064</v>
      </c>
      <c r="S61" s="264">
        <v>16.865624567205881</v>
      </c>
      <c r="T61" s="264">
        <v>12.99174578762717</v>
      </c>
      <c r="U61" s="264">
        <v>11.821938722716229</v>
      </c>
      <c r="V61" s="264">
        <v>12.833601054749421</v>
      </c>
      <c r="W61" s="264">
        <v>14.509098306315231</v>
      </c>
      <c r="DA61" s="72" t="s">
        <v>1502</v>
      </c>
    </row>
    <row r="62" spans="1:105" ht="12" customHeight="1" x14ac:dyDescent="0.25">
      <c r="A62" s="59" t="s">
        <v>30</v>
      </c>
      <c r="B62" s="232">
        <v>1.5245008049989131</v>
      </c>
      <c r="C62" s="232">
        <v>2.3781773142351081</v>
      </c>
      <c r="D62" s="232">
        <v>2.1686035416582099</v>
      </c>
      <c r="E62" s="232">
        <v>2.652454622529766</v>
      </c>
      <c r="F62" s="232">
        <v>9.3854126162557137</v>
      </c>
      <c r="G62" s="232">
        <v>8.6533921273817924</v>
      </c>
      <c r="H62" s="232">
        <v>8.0726696991652922</v>
      </c>
      <c r="I62" s="232">
        <v>10.360379189093219</v>
      </c>
      <c r="J62" s="232">
        <v>10.76771166179422</v>
      </c>
      <c r="K62" s="232">
        <v>8.3099169667067549</v>
      </c>
      <c r="L62" s="232">
        <v>9.6457051200629813</v>
      </c>
      <c r="M62" s="232">
        <v>7.6888348657157639</v>
      </c>
      <c r="N62" s="232">
        <v>7.7026357221334196</v>
      </c>
      <c r="O62" s="232">
        <v>7.3129558981769156</v>
      </c>
      <c r="P62" s="232">
        <v>6.2708838194816376</v>
      </c>
      <c r="Q62" s="232">
        <v>5.8196700124307146</v>
      </c>
      <c r="R62" s="232">
        <v>4.3945040704313882</v>
      </c>
      <c r="S62" s="232">
        <v>6.2806447636617637</v>
      </c>
      <c r="T62" s="232">
        <v>4.5403201257396537</v>
      </c>
      <c r="U62" s="232">
        <v>4.9626313881401316</v>
      </c>
      <c r="V62" s="232">
        <v>6.5286940449800968</v>
      </c>
      <c r="W62" s="232">
        <v>7.1910626157820552</v>
      </c>
      <c r="DA62" s="71" t="s">
        <v>1503</v>
      </c>
    </row>
    <row r="63" spans="1:105" ht="12" customHeight="1" x14ac:dyDescent="0.25">
      <c r="A63" s="59" t="s">
        <v>33</v>
      </c>
      <c r="B63" s="297">
        <v>0.26885228191113669</v>
      </c>
      <c r="C63" s="297">
        <v>0.36911120410014642</v>
      </c>
      <c r="D63" s="297">
        <v>0.29931271324754721</v>
      </c>
      <c r="E63" s="297">
        <v>0.25096775721669462</v>
      </c>
      <c r="F63" s="297">
        <v>0.39322673664911428</v>
      </c>
      <c r="G63" s="297">
        <v>0.53540969044188758</v>
      </c>
      <c r="H63" s="297">
        <v>0.86977822195280352</v>
      </c>
      <c r="I63" s="297">
        <v>1.0885768028141181</v>
      </c>
      <c r="J63" s="297">
        <v>0.95257123525627585</v>
      </c>
      <c r="K63" s="297">
        <v>0.53060008166130812</v>
      </c>
      <c r="L63" s="297">
        <v>0.35066627178158832</v>
      </c>
      <c r="M63" s="297">
        <v>0.21857837504317371</v>
      </c>
      <c r="N63" s="297">
        <v>0.24425892705952701</v>
      </c>
      <c r="O63" s="297">
        <v>0.2604742088080263</v>
      </c>
      <c r="P63" s="297">
        <v>0.17134281196309659</v>
      </c>
      <c r="Q63" s="297">
        <v>0.20800533975791649</v>
      </c>
      <c r="R63" s="297">
        <v>0.20430324923033949</v>
      </c>
      <c r="S63" s="297">
        <v>0.19846135410415669</v>
      </c>
      <c r="T63" s="297">
        <v>0.15660318604381029</v>
      </c>
      <c r="U63" s="297">
        <v>0.1110758221270568</v>
      </c>
      <c r="V63" s="297">
        <v>6.1142730754712361E-2</v>
      </c>
      <c r="W63" s="297">
        <v>0.117055951806882</v>
      </c>
      <c r="DA63" s="122" t="s">
        <v>1504</v>
      </c>
    </row>
    <row r="64" spans="1:105" ht="12" customHeight="1" x14ac:dyDescent="0.25">
      <c r="A64" s="59" t="s">
        <v>160</v>
      </c>
      <c r="B64" s="297">
        <v>0.98768325752492547</v>
      </c>
      <c r="C64" s="297">
        <v>0.59187257140629412</v>
      </c>
      <c r="D64" s="297">
        <v>0.33220467368800771</v>
      </c>
      <c r="E64" s="297">
        <v>0.27869390805030081</v>
      </c>
      <c r="F64" s="297">
        <v>0.57906870636512031</v>
      </c>
      <c r="G64" s="297">
        <v>0.6187100923569514</v>
      </c>
      <c r="H64" s="297">
        <v>0.58942620547344915</v>
      </c>
      <c r="I64" s="297">
        <v>0.52161114075176973</v>
      </c>
      <c r="J64" s="297">
        <v>0.32959313037627058</v>
      </c>
      <c r="K64" s="297">
        <v>0.22657247316001011</v>
      </c>
      <c r="L64" s="297">
        <v>0.14608594475372119</v>
      </c>
      <c r="M64" s="297">
        <v>0.12062626974754451</v>
      </c>
      <c r="N64" s="297">
        <v>0.19370013527391899</v>
      </c>
      <c r="O64" s="297">
        <v>0.14575237536970359</v>
      </c>
      <c r="P64" s="297">
        <v>0.22143858904229641</v>
      </c>
      <c r="Q64" s="297">
        <v>0.36991101126091402</v>
      </c>
      <c r="R64" s="297">
        <v>0.27462977921291909</v>
      </c>
      <c r="S64" s="297">
        <v>0.48427750214505411</v>
      </c>
      <c r="T64" s="297">
        <v>0.33219083725117021</v>
      </c>
      <c r="U64" s="297">
        <v>0.27787269743408971</v>
      </c>
      <c r="V64" s="297">
        <v>0.55770348128522884</v>
      </c>
      <c r="W64" s="297">
        <v>0.5207489035104127</v>
      </c>
      <c r="DA64" s="122" t="s">
        <v>1505</v>
      </c>
    </row>
    <row r="65" spans="1:105" ht="12" customHeight="1" x14ac:dyDescent="0.25">
      <c r="A65" s="59" t="s">
        <v>70</v>
      </c>
      <c r="B65" s="297">
        <v>5.1848893610835356</v>
      </c>
      <c r="C65" s="297">
        <v>7.3145270427381872</v>
      </c>
      <c r="D65" s="297">
        <v>7.1446430240005441</v>
      </c>
      <c r="E65" s="297">
        <v>4.0157290963323966</v>
      </c>
      <c r="F65" s="297">
        <v>3.2961087051445328</v>
      </c>
      <c r="G65" s="297">
        <v>3.782691728889962</v>
      </c>
      <c r="H65" s="297">
        <v>2.339768339718364</v>
      </c>
      <c r="I65" s="297">
        <v>2.3021376461537471</v>
      </c>
      <c r="J65" s="297">
        <v>1.4773081729118449</v>
      </c>
      <c r="K65" s="297">
        <v>0.9143227280496915</v>
      </c>
      <c r="L65" s="297">
        <v>0.52873204694960529</v>
      </c>
      <c r="M65" s="297">
        <v>0.31387463089053158</v>
      </c>
      <c r="N65" s="297">
        <v>0.35075144353773829</v>
      </c>
      <c r="O65" s="297">
        <v>0.29923037131627628</v>
      </c>
      <c r="P65" s="297">
        <v>0.36906781274707529</v>
      </c>
      <c r="Q65" s="297">
        <v>0.35843192692487968</v>
      </c>
      <c r="R65" s="297">
        <v>0.29044000878108112</v>
      </c>
      <c r="S65" s="297">
        <v>0.33129904260698217</v>
      </c>
      <c r="T65" s="297">
        <v>0.23612213588620959</v>
      </c>
      <c r="U65" s="297">
        <v>0.18456799618589639</v>
      </c>
      <c r="V65" s="297">
        <v>0.12511375289366389</v>
      </c>
      <c r="W65" s="297">
        <v>0.1003285376680338</v>
      </c>
      <c r="DA65" s="122" t="s">
        <v>1506</v>
      </c>
    </row>
    <row r="66" spans="1:105" ht="12" customHeight="1" x14ac:dyDescent="0.25">
      <c r="A66" s="59" t="s">
        <v>162</v>
      </c>
      <c r="B66" s="297">
        <v>6.8896086773475336</v>
      </c>
      <c r="C66" s="297">
        <v>8.9394333049045578</v>
      </c>
      <c r="D66" s="297">
        <v>7.8265970936848523</v>
      </c>
      <c r="E66" s="297">
        <v>5.25310217361731</v>
      </c>
      <c r="F66" s="297">
        <v>8.9646387429484502</v>
      </c>
      <c r="G66" s="297">
        <v>12.451303298092631</v>
      </c>
      <c r="H66" s="297">
        <v>12.805018549374751</v>
      </c>
      <c r="I66" s="297">
        <v>13.95868186248398</v>
      </c>
      <c r="J66" s="297">
        <v>13.041286170741611</v>
      </c>
      <c r="K66" s="297">
        <v>9.6895716369742892</v>
      </c>
      <c r="L66" s="297">
        <v>8.2918849802246264</v>
      </c>
      <c r="M66" s="297">
        <v>6.3168488633191657</v>
      </c>
      <c r="N66" s="297">
        <v>5.9305400606888643</v>
      </c>
      <c r="O66" s="297">
        <v>5.5416780989112002</v>
      </c>
      <c r="P66" s="297">
        <v>5.2891899437141801</v>
      </c>
      <c r="Q66" s="297">
        <v>6.2453532491716874</v>
      </c>
      <c r="R66" s="297">
        <v>6.4644472019949077</v>
      </c>
      <c r="S66" s="297">
        <v>9.5709419046879205</v>
      </c>
      <c r="T66" s="297">
        <v>7.72650950270633</v>
      </c>
      <c r="U66" s="297">
        <v>6.2857908188290574</v>
      </c>
      <c r="V66" s="297">
        <v>5.5609470448357161</v>
      </c>
      <c r="W66" s="297">
        <v>6.5799022975478501</v>
      </c>
      <c r="DA66" s="122" t="s">
        <v>1507</v>
      </c>
    </row>
    <row r="67" spans="1:105" ht="12" customHeight="1" x14ac:dyDescent="0.25">
      <c r="A67" s="60" t="s">
        <v>1508</v>
      </c>
      <c r="B67" s="264">
        <v>4.4042177957437669</v>
      </c>
      <c r="C67" s="264">
        <v>4.9258719319253572</v>
      </c>
      <c r="D67" s="264">
        <v>4.5544184464789987</v>
      </c>
      <c r="E67" s="264">
        <v>2.7401510014416059</v>
      </c>
      <c r="F67" s="264">
        <v>4.7078055565940824</v>
      </c>
      <c r="G67" s="264">
        <v>5.5285281844076906</v>
      </c>
      <c r="H67" s="264">
        <v>5.3530441653809877</v>
      </c>
      <c r="I67" s="264">
        <v>6.0723260910160004</v>
      </c>
      <c r="J67" s="264">
        <v>5.6498964817475619</v>
      </c>
      <c r="K67" s="264">
        <v>4.0227439122169972</v>
      </c>
      <c r="L67" s="264">
        <v>3.8278869371209638</v>
      </c>
      <c r="M67" s="264">
        <v>2.9412526051254368</v>
      </c>
      <c r="N67" s="264">
        <v>2.912773450935862</v>
      </c>
      <c r="O67" s="264">
        <v>2.784549074839886</v>
      </c>
      <c r="P67" s="264">
        <v>2.5444801664843162</v>
      </c>
      <c r="Q67" s="264">
        <v>2.7319772732827512</v>
      </c>
      <c r="R67" s="264">
        <v>2.4598462642864289</v>
      </c>
      <c r="S67" s="264">
        <v>3.589873392636235</v>
      </c>
      <c r="T67" s="264">
        <v>2.7447832031711221</v>
      </c>
      <c r="U67" s="264">
        <v>2.4342128759864061</v>
      </c>
      <c r="V67" s="264">
        <v>2.6116374776225069</v>
      </c>
      <c r="W67" s="264">
        <v>2.9415039623622059</v>
      </c>
      <c r="DA67" s="72" t="s">
        <v>1509</v>
      </c>
    </row>
    <row r="68" spans="1:105" ht="12" customHeight="1" x14ac:dyDescent="0.25">
      <c r="A68" s="147" t="s">
        <v>30</v>
      </c>
      <c r="B68" s="231">
        <v>0.19522874577385499</v>
      </c>
      <c r="C68" s="231">
        <v>0.34758362276577343</v>
      </c>
      <c r="D68" s="231">
        <v>0.31334711275559329</v>
      </c>
      <c r="E68" s="231">
        <v>0.45325066024754168</v>
      </c>
      <c r="F68" s="231">
        <v>1.515738391690119</v>
      </c>
      <c r="G68" s="231">
        <v>1.1186145677290369</v>
      </c>
      <c r="H68" s="231">
        <v>0.91695853871699462</v>
      </c>
      <c r="I68" s="231">
        <v>1.2651913685076801</v>
      </c>
      <c r="J68" s="231">
        <v>1.312395366869525</v>
      </c>
      <c r="K68" s="231">
        <v>1.072311351554827</v>
      </c>
      <c r="L68" s="231">
        <v>1.3238735812670051</v>
      </c>
      <c r="M68" s="231">
        <v>1.1064577608279931</v>
      </c>
      <c r="N68" s="231">
        <v>1.05149758189543</v>
      </c>
      <c r="O68" s="231">
        <v>0.82000453992729827</v>
      </c>
      <c r="P68" s="231">
        <v>0.65749934575091562</v>
      </c>
      <c r="Q68" s="231">
        <v>0.53332865484538006</v>
      </c>
      <c r="R68" s="231">
        <v>0.38008360266754743</v>
      </c>
      <c r="S68" s="231">
        <v>0.54901964642279244</v>
      </c>
      <c r="T68" s="231">
        <v>0.38886548435002077</v>
      </c>
      <c r="U68" s="231">
        <v>0.51221758579506582</v>
      </c>
      <c r="V68" s="231">
        <v>0.75798270455540828</v>
      </c>
      <c r="W68" s="231">
        <v>0.88051975667992544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3.4429430029712292E-2</v>
      </c>
      <c r="C70" s="231">
        <v>5.3947621464814861E-2</v>
      </c>
      <c r="D70" s="231">
        <v>4.3248465063119218E-2</v>
      </c>
      <c r="E70" s="231">
        <v>4.2885296017174432E-2</v>
      </c>
      <c r="F70" s="231">
        <v>6.3505877231838356E-2</v>
      </c>
      <c r="G70" s="231">
        <v>6.9211827063336909E-2</v>
      </c>
      <c r="H70" s="231">
        <v>9.8796382997334189E-2</v>
      </c>
      <c r="I70" s="231">
        <v>0.13293509337264431</v>
      </c>
      <c r="J70" s="231">
        <v>0.11610174148693771</v>
      </c>
      <c r="K70" s="231">
        <v>6.8468613222115338E-2</v>
      </c>
      <c r="L70" s="231">
        <v>4.8128965925718518E-2</v>
      </c>
      <c r="M70" s="231">
        <v>3.1454406765071989E-2</v>
      </c>
      <c r="N70" s="231">
        <v>3.3344127961477558E-2</v>
      </c>
      <c r="O70" s="231">
        <v>2.920707258877351E-2</v>
      </c>
      <c r="P70" s="231">
        <v>1.7965216707550271E-2</v>
      </c>
      <c r="Q70" s="231">
        <v>1.9062113112391289E-2</v>
      </c>
      <c r="R70" s="231">
        <v>1.7670324969463611E-2</v>
      </c>
      <c r="S70" s="231">
        <v>1.7348407139544528E-2</v>
      </c>
      <c r="T70" s="231">
        <v>1.3412616755027159E-2</v>
      </c>
      <c r="U70" s="231">
        <v>1.1464681738420629E-2</v>
      </c>
      <c r="V70" s="231">
        <v>7.0986834582935808E-3</v>
      </c>
      <c r="W70" s="231">
        <v>1.433308034013323E-2</v>
      </c>
      <c r="DA70" s="73" t="s">
        <v>1512</v>
      </c>
    </row>
    <row r="71" spans="1:105" ht="12" customHeight="1" x14ac:dyDescent="0.25">
      <c r="A71" s="147" t="s">
        <v>160</v>
      </c>
      <c r="B71" s="231">
        <v>0.1264834777103081</v>
      </c>
      <c r="C71" s="231">
        <v>8.6505413769477901E-2</v>
      </c>
      <c r="D71" s="231">
        <v>4.8001109167448527E-2</v>
      </c>
      <c r="E71" s="231">
        <v>4.7623132459205353E-2</v>
      </c>
      <c r="F71" s="231">
        <v>9.351924156682502E-2</v>
      </c>
      <c r="G71" s="231">
        <v>7.9979979217799271E-2</v>
      </c>
      <c r="H71" s="231">
        <v>6.6951753533074976E-2</v>
      </c>
      <c r="I71" s="231">
        <v>6.3698239316503549E-2</v>
      </c>
      <c r="J71" s="231">
        <v>4.0171627068416899E-2</v>
      </c>
      <c r="K71" s="231">
        <v>2.923690283461574E-2</v>
      </c>
      <c r="L71" s="231">
        <v>2.0050304300886609E-2</v>
      </c>
      <c r="M71" s="231">
        <v>1.7358660272056289E-2</v>
      </c>
      <c r="N71" s="231">
        <v>2.6442276540234861E-2</v>
      </c>
      <c r="O71" s="231">
        <v>1.634326955781859E-2</v>
      </c>
      <c r="P71" s="231">
        <v>2.3217736384621931E-2</v>
      </c>
      <c r="Q71" s="231">
        <v>3.3899540975155268E-2</v>
      </c>
      <c r="R71" s="231">
        <v>2.3752913687207639E-2</v>
      </c>
      <c r="S71" s="231">
        <v>4.2332893039341027E-2</v>
      </c>
      <c r="T71" s="231">
        <v>2.8451198868553618E-2</v>
      </c>
      <c r="U71" s="231">
        <v>2.8680607344361779E-2</v>
      </c>
      <c r="V71" s="231">
        <v>6.4749487442987225E-2</v>
      </c>
      <c r="W71" s="231">
        <v>6.3763830508720976E-2</v>
      </c>
      <c r="DA71" s="73" t="s">
        <v>1513</v>
      </c>
    </row>
    <row r="72" spans="1:105" ht="12" customHeight="1" x14ac:dyDescent="0.25">
      <c r="A72" s="147" t="s">
        <v>70</v>
      </c>
      <c r="B72" s="231">
        <v>0.6639809199321911</v>
      </c>
      <c r="C72" s="231">
        <v>1.0690581367146179</v>
      </c>
      <c r="D72" s="231">
        <v>1.0323478774401109</v>
      </c>
      <c r="E72" s="231">
        <v>0.68620659853248744</v>
      </c>
      <c r="F72" s="231">
        <v>0.53231953797303877</v>
      </c>
      <c r="G72" s="231">
        <v>0.48898443649342782</v>
      </c>
      <c r="H72" s="231">
        <v>0.26576964469960662</v>
      </c>
      <c r="I72" s="231">
        <v>0.28113301896291221</v>
      </c>
      <c r="J72" s="231">
        <v>0.18005797911985741</v>
      </c>
      <c r="K72" s="231">
        <v>0.1179841680970263</v>
      </c>
      <c r="L72" s="231">
        <v>7.2568503786194713E-2</v>
      </c>
      <c r="M72" s="231">
        <v>4.5167964631988612E-2</v>
      </c>
      <c r="N72" s="231">
        <v>4.7881570417056117E-2</v>
      </c>
      <c r="O72" s="231">
        <v>3.3552815903709683E-2</v>
      </c>
      <c r="P72" s="231">
        <v>3.869659403751835E-2</v>
      </c>
      <c r="Q72" s="231">
        <v>3.2847569884918708E-2</v>
      </c>
      <c r="R72" s="231">
        <v>2.5120351040082381E-2</v>
      </c>
      <c r="S72" s="231">
        <v>2.8960352014280939E-2</v>
      </c>
      <c r="T72" s="231">
        <v>2.0223188276221861E-2</v>
      </c>
      <c r="U72" s="231">
        <v>1.905017036874939E-2</v>
      </c>
      <c r="V72" s="231">
        <v>1.4525732120704011E-2</v>
      </c>
      <c r="W72" s="231">
        <v>1.22848686342446E-2</v>
      </c>
      <c r="DA72" s="73" t="s">
        <v>1514</v>
      </c>
    </row>
    <row r="73" spans="1:105" ht="12" customHeight="1" x14ac:dyDescent="0.25">
      <c r="A73" s="147" t="s">
        <v>34</v>
      </c>
      <c r="B73" s="231">
        <v>5.6169806792499691E-4</v>
      </c>
      <c r="C73" s="231">
        <v>9.1154909565431763E-2</v>
      </c>
      <c r="D73" s="231">
        <v>6.2729034807091411E-2</v>
      </c>
      <c r="E73" s="231">
        <v>2.690753207961652E-2</v>
      </c>
      <c r="F73" s="231">
        <v>0.54587907987951245</v>
      </c>
      <c r="G73" s="231">
        <v>1.5607172828005591</v>
      </c>
      <c r="H73" s="231">
        <v>1.840541011733658</v>
      </c>
      <c r="I73" s="231">
        <v>1.8339408965661801</v>
      </c>
      <c r="J73" s="231">
        <v>1.779915000649297</v>
      </c>
      <c r="K73" s="231">
        <v>1.2801063033914499</v>
      </c>
      <c r="L73" s="231">
        <v>1.108395085499126</v>
      </c>
      <c r="M73" s="231">
        <v>0.7737553974611745</v>
      </c>
      <c r="N73" s="231">
        <v>0.83787474248136984</v>
      </c>
      <c r="O73" s="231">
        <v>1.1621952283202159</v>
      </c>
      <c r="P73" s="231">
        <v>1.1460143923926669</v>
      </c>
      <c r="Q73" s="231">
        <v>1.3593536969046409</v>
      </c>
      <c r="R73" s="231">
        <v>1.33563348750164</v>
      </c>
      <c r="S73" s="231">
        <v>1.9379848353924209</v>
      </c>
      <c r="T73" s="231">
        <v>1.405427078901881</v>
      </c>
      <c r="U73" s="231">
        <v>0.94783824631903679</v>
      </c>
      <c r="V73" s="231">
        <v>0.70901737442086754</v>
      </c>
      <c r="W73" s="231">
        <v>0.67776952390454537</v>
      </c>
      <c r="DA73" s="73" t="s">
        <v>1515</v>
      </c>
    </row>
    <row r="74" spans="1:105" ht="12" customHeight="1" x14ac:dyDescent="0.25">
      <c r="A74" s="147" t="s">
        <v>162</v>
      </c>
      <c r="B74" s="231">
        <v>0.88228858688742184</v>
      </c>
      <c r="C74" s="231">
        <v>1.3065470749354551</v>
      </c>
      <c r="D74" s="231">
        <v>1.13088517790219</v>
      </c>
      <c r="E74" s="231">
        <v>0.89764854347216028</v>
      </c>
      <c r="F74" s="231">
        <v>1.4477836687525969</v>
      </c>
      <c r="G74" s="231">
        <v>1.6095664048767879</v>
      </c>
      <c r="H74" s="231">
        <v>1.4544966578395699</v>
      </c>
      <c r="I74" s="231">
        <v>1.704609791382079</v>
      </c>
      <c r="J74" s="231">
        <v>1.589504259222426</v>
      </c>
      <c r="K74" s="231">
        <v>1.2503419347821589</v>
      </c>
      <c r="L74" s="231">
        <v>1.1380616893824751</v>
      </c>
      <c r="M74" s="231">
        <v>0.9090228325701375</v>
      </c>
      <c r="N74" s="231">
        <v>0.80958632318926949</v>
      </c>
      <c r="O74" s="231">
        <v>0.62139048330042723</v>
      </c>
      <c r="P74" s="231">
        <v>0.55456918476793948</v>
      </c>
      <c r="Q74" s="231">
        <v>0.57233929764065206</v>
      </c>
      <c r="R74" s="231">
        <v>0.55911437158986999</v>
      </c>
      <c r="S74" s="231">
        <v>0.83663944358815723</v>
      </c>
      <c r="T74" s="231">
        <v>0.66175352770207307</v>
      </c>
      <c r="U74" s="231">
        <v>0.64878737633585726</v>
      </c>
      <c r="V74" s="231">
        <v>0.64562708129583224</v>
      </c>
      <c r="W74" s="231">
        <v>0.80568537357735492</v>
      </c>
      <c r="DA74" s="73" t="s">
        <v>1516</v>
      </c>
    </row>
    <row r="75" spans="1:105" ht="12" customHeight="1" x14ac:dyDescent="0.25">
      <c r="A75" s="147" t="s">
        <v>36</v>
      </c>
      <c r="B75" s="231">
        <v>1.3322624756610351</v>
      </c>
      <c r="C75" s="231">
        <v>1.0350158283289781</v>
      </c>
      <c r="D75" s="231">
        <v>1.4608341327687531</v>
      </c>
      <c r="E75" s="231">
        <v>0.28716594639630849</v>
      </c>
      <c r="F75" s="231">
        <v>0.37238853669870442</v>
      </c>
      <c r="G75" s="231">
        <v>0.51661015353172735</v>
      </c>
      <c r="H75" s="231">
        <v>0.59421688604782053</v>
      </c>
      <c r="I75" s="231">
        <v>0.60004602218373604</v>
      </c>
      <c r="J75" s="231">
        <v>0.41781470096641571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7.7749821910717814E-3</v>
      </c>
      <c r="C76" s="231">
        <v>3.6822239160764131E-2</v>
      </c>
      <c r="D76" s="231">
        <v>2.819023367781064E-2</v>
      </c>
      <c r="E76" s="231">
        <v>1.840470301411206E-2</v>
      </c>
      <c r="F76" s="231">
        <v>4.7219576407084213E-2</v>
      </c>
      <c r="G76" s="231">
        <v>5.1780482868985407E-2</v>
      </c>
      <c r="H76" s="231">
        <v>5.5099312026749801E-2</v>
      </c>
      <c r="I76" s="231">
        <v>8.3883462639268977E-2</v>
      </c>
      <c r="J76" s="231">
        <v>0.1096810905044948</v>
      </c>
      <c r="K76" s="231">
        <v>0.12819586946097339</v>
      </c>
      <c r="L76" s="231">
        <v>0.1158548420880256</v>
      </c>
      <c r="M76" s="231">
        <v>5.7021636093840658E-2</v>
      </c>
      <c r="N76" s="231">
        <v>0.1051227394126921</v>
      </c>
      <c r="O76" s="231">
        <v>0.10084609792314619</v>
      </c>
      <c r="P76" s="231">
        <v>0.10559518018911949</v>
      </c>
      <c r="Q76" s="231">
        <v>0.18028962319284611</v>
      </c>
      <c r="R76" s="231">
        <v>0.1176218022131796</v>
      </c>
      <c r="S76" s="231">
        <v>0.17671370401230449</v>
      </c>
      <c r="T76" s="231">
        <v>0.22580778384755851</v>
      </c>
      <c r="U76" s="231">
        <v>0.26617420808491399</v>
      </c>
      <c r="V76" s="231">
        <v>0.4126364143284143</v>
      </c>
      <c r="W76" s="231">
        <v>0.4871475287172814</v>
      </c>
      <c r="DA76" s="73" t="s">
        <v>1518</v>
      </c>
    </row>
    <row r="77" spans="1:105" ht="12" customHeight="1" x14ac:dyDescent="0.25">
      <c r="A77" s="147" t="s">
        <v>79</v>
      </c>
      <c r="B77" s="231">
        <v>1.1612074794902469</v>
      </c>
      <c r="C77" s="231">
        <v>0.89923708522004353</v>
      </c>
      <c r="D77" s="231">
        <v>0.43483530289688088</v>
      </c>
      <c r="E77" s="231">
        <v>0.28005858922299981</v>
      </c>
      <c r="F77" s="231">
        <v>8.9451646394362469E-2</v>
      </c>
      <c r="G77" s="231">
        <v>3.3063049826030547E-2</v>
      </c>
      <c r="H77" s="231">
        <v>6.0213977786179158E-2</v>
      </c>
      <c r="I77" s="231">
        <v>0.1068881980849961</v>
      </c>
      <c r="J77" s="231">
        <v>0.1042547158601913</v>
      </c>
      <c r="K77" s="231">
        <v>7.6098768873830616E-2</v>
      </c>
      <c r="L77" s="231">
        <v>9.5396487153226483E-4</v>
      </c>
      <c r="M77" s="231">
        <v>1.0139465031747731E-3</v>
      </c>
      <c r="N77" s="231">
        <v>1.024089038333058E-3</v>
      </c>
      <c r="O77" s="231">
        <v>1.0095673184958339E-3</v>
      </c>
      <c r="P77" s="231">
        <v>9.2251625398415691E-4</v>
      </c>
      <c r="Q77" s="231">
        <v>8.5677672676726276E-4</v>
      </c>
      <c r="R77" s="231">
        <v>8.494106174384002E-4</v>
      </c>
      <c r="S77" s="231">
        <v>8.7411102739332394E-4</v>
      </c>
      <c r="T77" s="231">
        <v>8.4232446978628928E-4</v>
      </c>
      <c r="U77" s="231">
        <v>0</v>
      </c>
      <c r="V77" s="231">
        <v>0</v>
      </c>
      <c r="W77" s="231">
        <v>0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75.701033380029045</v>
      </c>
      <c r="C79" s="263">
        <f t="shared" si="2"/>
        <v>99.368450833511176</v>
      </c>
      <c r="D79" s="263">
        <f t="shared" si="2"/>
        <v>90.487925598104695</v>
      </c>
      <c r="E79" s="263">
        <f t="shared" si="2"/>
        <v>64.404896752660292</v>
      </c>
      <c r="F79" s="263">
        <f t="shared" si="2"/>
        <v>115.71842444397066</v>
      </c>
      <c r="G79" s="263">
        <f t="shared" si="2"/>
        <v>135.48135207863527</v>
      </c>
      <c r="H79" s="263">
        <f t="shared" si="2"/>
        <v>130.30625917493481</v>
      </c>
      <c r="I79" s="263">
        <f t="shared" si="2"/>
        <v>147.85144790976707</v>
      </c>
      <c r="J79" s="263">
        <f t="shared" si="2"/>
        <v>139.59721972212216</v>
      </c>
      <c r="K79" s="263">
        <f t="shared" si="2"/>
        <v>103.74624652603073</v>
      </c>
      <c r="L79" s="263">
        <f t="shared" si="2"/>
        <v>100.13674701063466</v>
      </c>
      <c r="M79" s="263">
        <f t="shared" si="2"/>
        <v>76.99121216972344</v>
      </c>
      <c r="N79" s="263">
        <f t="shared" si="2"/>
        <v>76.30848107045847</v>
      </c>
      <c r="O79" s="263">
        <f t="shared" si="2"/>
        <v>72.894745162811617</v>
      </c>
      <c r="P79" s="263">
        <f t="shared" si="2"/>
        <v>66.945978895931745</v>
      </c>
      <c r="Q79" s="263">
        <f t="shared" si="2"/>
        <v>72.18807844319133</v>
      </c>
      <c r="R79" s="263">
        <f t="shared" si="2"/>
        <v>65.23605342375707</v>
      </c>
      <c r="S79" s="263">
        <f t="shared" si="2"/>
        <v>94.901012937298489</v>
      </c>
      <c r="T79" s="263">
        <f t="shared" si="2"/>
        <v>72.932980244162863</v>
      </c>
      <c r="U79" s="263">
        <f t="shared" si="2"/>
        <v>65.151657447937637</v>
      </c>
      <c r="V79" s="263">
        <f t="shared" si="2"/>
        <v>70.122604004376299</v>
      </c>
      <c r="W79" s="263">
        <f t="shared" si="2"/>
        <v>78.764363638399374</v>
      </c>
      <c r="DA79" s="70"/>
    </row>
    <row r="80" spans="1:105" ht="12" customHeight="1" x14ac:dyDescent="0.25">
      <c r="A80" s="60" t="s">
        <v>1523</v>
      </c>
      <c r="B80" s="264">
        <v>70.840048913240537</v>
      </c>
      <c r="C80" s="264">
        <v>93.619843203119075</v>
      </c>
      <c r="D80" s="264">
        <v>84.870025093382253</v>
      </c>
      <c r="E80" s="264">
        <v>59.411875665836703</v>
      </c>
      <c r="F80" s="264">
        <v>108.82854944411611</v>
      </c>
      <c r="G80" s="264">
        <v>127.71543130701311</v>
      </c>
      <c r="H80" s="264">
        <v>122.1018890829838</v>
      </c>
      <c r="I80" s="264">
        <v>138.9704706383753</v>
      </c>
      <c r="J80" s="264">
        <v>131.021692283042</v>
      </c>
      <c r="K80" s="264">
        <v>96.943302728649968</v>
      </c>
      <c r="L80" s="264">
        <v>93.110574134649397</v>
      </c>
      <c r="M80" s="264">
        <v>71.540442508713497</v>
      </c>
      <c r="N80" s="264">
        <v>70.847508868961199</v>
      </c>
      <c r="O80" s="264">
        <v>67.728323040425408</v>
      </c>
      <c r="P80" s="264">
        <v>61.889143129731238</v>
      </c>
      <c r="Q80" s="264">
        <v>66.451236324268294</v>
      </c>
      <c r="R80" s="264">
        <v>59.831114720427777</v>
      </c>
      <c r="S80" s="264">
        <v>87.321314197194653</v>
      </c>
      <c r="T80" s="264">
        <v>66.762933030771123</v>
      </c>
      <c r="U80" s="264">
        <v>59.217752157248647</v>
      </c>
      <c r="V80" s="264">
        <v>63.534008220937253</v>
      </c>
      <c r="W80" s="264">
        <v>71.558759026834863</v>
      </c>
      <c r="DA80" s="72" t="s">
        <v>1524</v>
      </c>
    </row>
    <row r="81" spans="1:105" ht="12" customHeight="1" x14ac:dyDescent="0.25">
      <c r="A81" s="59" t="s">
        <v>30</v>
      </c>
      <c r="B81" s="232">
        <v>7.2380110059954736</v>
      </c>
      <c r="C81" s="232">
        <v>10.877295559166781</v>
      </c>
      <c r="D81" s="232">
        <v>10.00236472654878</v>
      </c>
      <c r="E81" s="232">
        <v>12.39272119680075</v>
      </c>
      <c r="F81" s="232">
        <v>38.849966025130058</v>
      </c>
      <c r="G81" s="232">
        <v>28.694216346444978</v>
      </c>
      <c r="H81" s="232">
        <v>23.828811311468119</v>
      </c>
      <c r="I81" s="232">
        <v>32.770064920651251</v>
      </c>
      <c r="J81" s="232">
        <v>33.533163216049211</v>
      </c>
      <c r="K81" s="232">
        <v>26.339688570300339</v>
      </c>
      <c r="L81" s="232">
        <v>32.21029219150666</v>
      </c>
      <c r="M81" s="232">
        <v>26.921786636165809</v>
      </c>
      <c r="N81" s="232">
        <v>25.58461426449156</v>
      </c>
      <c r="O81" s="232">
        <v>19.952126501076691</v>
      </c>
      <c r="P81" s="232">
        <v>15.998092716002789</v>
      </c>
      <c r="Q81" s="232">
        <v>12.976486583556341</v>
      </c>
      <c r="R81" s="232">
        <v>9.2480092443488306</v>
      </c>
      <c r="S81" s="232">
        <v>13.3577951077847</v>
      </c>
      <c r="T81" s="232">
        <v>9.4615013359639608</v>
      </c>
      <c r="U81" s="232">
        <v>12.460855147643979</v>
      </c>
      <c r="V81" s="232">
        <v>18.439649375223279</v>
      </c>
      <c r="W81" s="232">
        <v>21.420641240961</v>
      </c>
      <c r="DA81" s="71" t="s">
        <v>1525</v>
      </c>
    </row>
    <row r="82" spans="1:105" ht="12" customHeight="1" x14ac:dyDescent="0.25">
      <c r="A82" s="59" t="s">
        <v>33</v>
      </c>
      <c r="B82" s="297">
        <v>1.276454409914985</v>
      </c>
      <c r="C82" s="297">
        <v>1.6882389875493991</v>
      </c>
      <c r="D82" s="297">
        <v>1.38053584607985</v>
      </c>
      <c r="E82" s="297">
        <v>1.1725642422514151</v>
      </c>
      <c r="F82" s="297">
        <v>1.627722294545801</v>
      </c>
      <c r="G82" s="297">
        <v>1.7753918076714961</v>
      </c>
      <c r="H82" s="297">
        <v>2.5674011084437942</v>
      </c>
      <c r="I82" s="297">
        <v>3.4431879227825668</v>
      </c>
      <c r="J82" s="297">
        <v>2.966528795537946</v>
      </c>
      <c r="K82" s="297">
        <v>1.6818267814622281</v>
      </c>
      <c r="L82" s="297">
        <v>1.1709940263773579</v>
      </c>
      <c r="M82" s="297">
        <v>0.76533317192582939</v>
      </c>
      <c r="N82" s="297">
        <v>0.81131584757661379</v>
      </c>
      <c r="O82" s="297">
        <v>0.71065851302360483</v>
      </c>
      <c r="P82" s="297">
        <v>0.4371246973975737</v>
      </c>
      <c r="Q82" s="297">
        <v>0.4638026717857342</v>
      </c>
      <c r="R82" s="297">
        <v>0.42994574751803782</v>
      </c>
      <c r="S82" s="297">
        <v>0.42209139422673397</v>
      </c>
      <c r="T82" s="297">
        <v>0.32634290378992659</v>
      </c>
      <c r="U82" s="297">
        <v>0.27890440004036809</v>
      </c>
      <c r="V82" s="297">
        <v>0.17269158413503419</v>
      </c>
      <c r="W82" s="297">
        <v>0.34868470527171858</v>
      </c>
      <c r="DA82" s="122" t="s">
        <v>1526</v>
      </c>
    </row>
    <row r="83" spans="1:105" ht="12" customHeight="1" x14ac:dyDescent="0.25">
      <c r="A83" s="59" t="s">
        <v>160</v>
      </c>
      <c r="B83" s="297">
        <v>4.6893135542870219</v>
      </c>
      <c r="C83" s="297">
        <v>2.7071038202300541</v>
      </c>
      <c r="D83" s="297">
        <v>1.5322451735695279</v>
      </c>
      <c r="E83" s="297">
        <v>1.3021055562564841</v>
      </c>
      <c r="F83" s="297">
        <v>2.3969963269953691</v>
      </c>
      <c r="G83" s="297">
        <v>2.0516117823486248</v>
      </c>
      <c r="H83" s="297">
        <v>1.739861329110707</v>
      </c>
      <c r="I83" s="297">
        <v>1.6498653798082179</v>
      </c>
      <c r="J83" s="297">
        <v>1.02642981005998</v>
      </c>
      <c r="K83" s="297">
        <v>0.71815980900257737</v>
      </c>
      <c r="L83" s="297">
        <v>0.4878306880647143</v>
      </c>
      <c r="M83" s="297">
        <v>0.42236239346748689</v>
      </c>
      <c r="N83" s="297">
        <v>0.64338278775442947</v>
      </c>
      <c r="O83" s="297">
        <v>0.3976599711115047</v>
      </c>
      <c r="P83" s="297">
        <v>0.56492755732354394</v>
      </c>
      <c r="Q83" s="297">
        <v>0.82481399537842881</v>
      </c>
      <c r="R83" s="297">
        <v>0.57794433597719608</v>
      </c>
      <c r="S83" s="297">
        <v>1.029970630784711</v>
      </c>
      <c r="T83" s="297">
        <v>0.69224723442488723</v>
      </c>
      <c r="U83" s="297">
        <v>0.69772085843130927</v>
      </c>
      <c r="V83" s="297">
        <v>1.5751782177858771</v>
      </c>
      <c r="W83" s="297">
        <v>1.5511998761127801</v>
      </c>
      <c r="DA83" s="122" t="s">
        <v>1527</v>
      </c>
    </row>
    <row r="84" spans="1:105" ht="12" customHeight="1" x14ac:dyDescent="0.25">
      <c r="A84" s="59" t="s">
        <v>70</v>
      </c>
      <c r="B84" s="297">
        <v>24.616770379742938</v>
      </c>
      <c r="C84" s="297">
        <v>33.45514736985497</v>
      </c>
      <c r="D84" s="297">
        <v>32.953614616160714</v>
      </c>
      <c r="E84" s="297">
        <v>18.762172468482859</v>
      </c>
      <c r="F84" s="297">
        <v>13.643908525471639</v>
      </c>
      <c r="G84" s="297">
        <v>12.54321695387187</v>
      </c>
      <c r="H84" s="297">
        <v>6.9065006196724301</v>
      </c>
      <c r="I84" s="297">
        <v>7.2817026041048214</v>
      </c>
      <c r="J84" s="297">
        <v>4.6006818940396572</v>
      </c>
      <c r="K84" s="297">
        <v>2.89810066767977</v>
      </c>
      <c r="L84" s="297">
        <v>1.7656162521324319</v>
      </c>
      <c r="M84" s="297">
        <v>1.0990047245023731</v>
      </c>
      <c r="N84" s="297">
        <v>1.1650350229909501</v>
      </c>
      <c r="O84" s="297">
        <v>0.81639795242780822</v>
      </c>
      <c r="P84" s="297">
        <v>0.94155485204127665</v>
      </c>
      <c r="Q84" s="297">
        <v>0.79921835446410072</v>
      </c>
      <c r="R84" s="297">
        <v>0.61121615615491365</v>
      </c>
      <c r="S84" s="297">
        <v>0.70461312446035762</v>
      </c>
      <c r="T84" s="297">
        <v>0.49205118631895789</v>
      </c>
      <c r="U84" s="297">
        <v>0.46343862469005509</v>
      </c>
      <c r="V84" s="297">
        <v>0.35337139701796538</v>
      </c>
      <c r="W84" s="297">
        <v>0.29885730752790451</v>
      </c>
      <c r="DA84" s="122" t="s">
        <v>1528</v>
      </c>
    </row>
    <row r="85" spans="1:105" ht="12" customHeight="1" x14ac:dyDescent="0.25">
      <c r="A85" s="59" t="s">
        <v>34</v>
      </c>
      <c r="B85" s="297">
        <v>2.0824683278951761E-2</v>
      </c>
      <c r="C85" s="297">
        <v>2.8526053245048231</v>
      </c>
      <c r="D85" s="297">
        <v>2.002375830328126</v>
      </c>
      <c r="E85" s="297">
        <v>0.73570227779600561</v>
      </c>
      <c r="F85" s="297">
        <v>13.991453817766731</v>
      </c>
      <c r="G85" s="297">
        <v>40.034843689933908</v>
      </c>
      <c r="H85" s="297">
        <v>47.829757429366197</v>
      </c>
      <c r="I85" s="297">
        <v>47.501400765955573</v>
      </c>
      <c r="J85" s="297">
        <v>45.478810527834689</v>
      </c>
      <c r="K85" s="297">
        <v>31.44385380171482</v>
      </c>
      <c r="L85" s="297">
        <v>26.967627477986809</v>
      </c>
      <c r="M85" s="297">
        <v>18.826636186674751</v>
      </c>
      <c r="N85" s="297">
        <v>20.38682965842321</v>
      </c>
      <c r="O85" s="297">
        <v>28.278216869931629</v>
      </c>
      <c r="P85" s="297">
        <v>27.884506078759038</v>
      </c>
      <c r="Q85" s="297">
        <v>33.074605780004042</v>
      </c>
      <c r="R85" s="297">
        <v>32.49798400348535</v>
      </c>
      <c r="S85" s="297">
        <v>47.151690329912967</v>
      </c>
      <c r="T85" s="297">
        <v>34.195501323179762</v>
      </c>
      <c r="U85" s="297">
        <v>23.058316266993319</v>
      </c>
      <c r="V85" s="297">
        <v>17.248456602886101</v>
      </c>
      <c r="W85" s="297">
        <v>16.488281728462891</v>
      </c>
      <c r="DA85" s="122" t="s">
        <v>1529</v>
      </c>
    </row>
    <row r="86" spans="1:105" ht="12" customHeight="1" x14ac:dyDescent="0.25">
      <c r="A86" s="59" t="s">
        <v>162</v>
      </c>
      <c r="B86" s="297">
        <v>32.710421188448599</v>
      </c>
      <c r="C86" s="297">
        <v>40.887135541523008</v>
      </c>
      <c r="D86" s="297">
        <v>36.099027413246233</v>
      </c>
      <c r="E86" s="297">
        <v>24.543390904029241</v>
      </c>
      <c r="F86" s="297">
        <v>37.108215145266122</v>
      </c>
      <c r="G86" s="297">
        <v>41.287900209691983</v>
      </c>
      <c r="H86" s="297">
        <v>37.797702894304003</v>
      </c>
      <c r="I86" s="297">
        <v>44.151560719116169</v>
      </c>
      <c r="J86" s="297">
        <v>40.613604027154459</v>
      </c>
      <c r="K86" s="297">
        <v>30.71273760255907</v>
      </c>
      <c r="L86" s="297">
        <v>27.689425988761389</v>
      </c>
      <c r="M86" s="297">
        <v>22.117896961148212</v>
      </c>
      <c r="N86" s="297">
        <v>19.698527271235641</v>
      </c>
      <c r="O86" s="297">
        <v>15.119503521864059</v>
      </c>
      <c r="P86" s="297">
        <v>13.493624431250201</v>
      </c>
      <c r="Q86" s="297">
        <v>13.92565944019859</v>
      </c>
      <c r="R86" s="297">
        <v>13.604098784640611</v>
      </c>
      <c r="S86" s="297">
        <v>20.355661840806651</v>
      </c>
      <c r="T86" s="297">
        <v>16.101151010862889</v>
      </c>
      <c r="U86" s="297">
        <v>15.783225219790911</v>
      </c>
      <c r="V86" s="297">
        <v>15.706343871298269</v>
      </c>
      <c r="W86" s="297">
        <v>19.600125050645119</v>
      </c>
      <c r="DA86" s="122" t="s">
        <v>1530</v>
      </c>
    </row>
    <row r="87" spans="1:105" ht="12" customHeight="1" x14ac:dyDescent="0.25">
      <c r="A87" s="59" t="s">
        <v>73</v>
      </c>
      <c r="B87" s="297">
        <v>0.28825369157256941</v>
      </c>
      <c r="C87" s="297">
        <v>1.1523166002900549</v>
      </c>
      <c r="D87" s="297">
        <v>0.89986148744900951</v>
      </c>
      <c r="E87" s="297">
        <v>0.5032190202199408</v>
      </c>
      <c r="F87" s="297">
        <v>1.2102873089403801</v>
      </c>
      <c r="G87" s="297">
        <v>1.3282505170502681</v>
      </c>
      <c r="H87" s="297">
        <v>1.4318543906185821</v>
      </c>
      <c r="I87" s="297">
        <v>2.1726883259567411</v>
      </c>
      <c r="J87" s="297">
        <v>2.802474012366079</v>
      </c>
      <c r="K87" s="297">
        <v>3.148935495931164</v>
      </c>
      <c r="L87" s="297">
        <v>2.8187875098200479</v>
      </c>
      <c r="M87" s="297">
        <v>1.3874224348290469</v>
      </c>
      <c r="N87" s="297">
        <v>2.5578040164888001</v>
      </c>
      <c r="O87" s="297">
        <v>2.453759710990103</v>
      </c>
      <c r="P87" s="297">
        <v>2.569312796956809</v>
      </c>
      <c r="Q87" s="297">
        <v>4.3866494988810576</v>
      </c>
      <c r="R87" s="297">
        <v>2.861916448302841</v>
      </c>
      <c r="S87" s="297">
        <v>4.2994917692185499</v>
      </c>
      <c r="T87" s="297">
        <v>5.4941380362307326</v>
      </c>
      <c r="U87" s="297">
        <v>6.4752916396587148</v>
      </c>
      <c r="V87" s="297">
        <v>10.03831717259073</v>
      </c>
      <c r="W87" s="297">
        <v>11.850969117853451</v>
      </c>
      <c r="DA87" s="122" t="s">
        <v>1531</v>
      </c>
    </row>
    <row r="88" spans="1:105" ht="12" customHeight="1" x14ac:dyDescent="0.25">
      <c r="A88" s="60" t="s">
        <v>1532</v>
      </c>
      <c r="B88" s="264">
        <v>4.8609844667885032</v>
      </c>
      <c r="C88" s="264">
        <v>5.7486076303920957</v>
      </c>
      <c r="D88" s="264">
        <v>5.617900504722444</v>
      </c>
      <c r="E88" s="264">
        <v>4.9930210868235907</v>
      </c>
      <c r="F88" s="264">
        <v>6.8898749998545536</v>
      </c>
      <c r="G88" s="264">
        <v>7.7659207716221497</v>
      </c>
      <c r="H88" s="264">
        <v>8.2043700919510147</v>
      </c>
      <c r="I88" s="264">
        <v>8.8809772713917674</v>
      </c>
      <c r="J88" s="264">
        <v>8.5755274390801617</v>
      </c>
      <c r="K88" s="264">
        <v>6.8029437973807676</v>
      </c>
      <c r="L88" s="264">
        <v>7.0261728759852726</v>
      </c>
      <c r="M88" s="264">
        <v>5.4507696610099376</v>
      </c>
      <c r="N88" s="264">
        <v>5.4609722014972713</v>
      </c>
      <c r="O88" s="264">
        <v>5.1664221223862068</v>
      </c>
      <c r="P88" s="264">
        <v>5.0568357662005079</v>
      </c>
      <c r="Q88" s="264">
        <v>5.7368421189230308</v>
      </c>
      <c r="R88" s="264">
        <v>5.4049387033292877</v>
      </c>
      <c r="S88" s="264">
        <v>7.579698740103832</v>
      </c>
      <c r="T88" s="264">
        <v>6.170047213391741</v>
      </c>
      <c r="U88" s="264">
        <v>5.9339052906889957</v>
      </c>
      <c r="V88" s="264">
        <v>6.5885957834390458</v>
      </c>
      <c r="W88" s="264">
        <v>7.2056046115645067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13.055101435971967</v>
      </c>
      <c r="C89" s="263">
        <f t="shared" si="3"/>
        <v>16.517823640645503</v>
      </c>
      <c r="D89" s="263">
        <f t="shared" si="3"/>
        <v>15.409012782703908</v>
      </c>
      <c r="E89" s="263">
        <f t="shared" si="3"/>
        <v>11.913623278114638</v>
      </c>
      <c r="F89" s="263">
        <f t="shared" si="3"/>
        <v>19.33652490901731</v>
      </c>
      <c r="G89" s="263">
        <f t="shared" si="3"/>
        <v>22.086651568042292</v>
      </c>
      <c r="H89" s="263">
        <f t="shared" si="3"/>
        <v>21.823149908529381</v>
      </c>
      <c r="I89" s="263">
        <f t="shared" si="3"/>
        <v>24.432525394346875</v>
      </c>
      <c r="J89" s="263">
        <f t="shared" si="3"/>
        <v>23.223554448493495</v>
      </c>
      <c r="K89" s="263">
        <f t="shared" si="3"/>
        <v>17.674255031319973</v>
      </c>
      <c r="L89" s="263">
        <f t="shared" si="3"/>
        <v>17.533160207266395</v>
      </c>
      <c r="M89" s="263">
        <f t="shared" si="3"/>
        <v>13.573957383523375</v>
      </c>
      <c r="N89" s="263">
        <f t="shared" si="3"/>
        <v>13.458544301385185</v>
      </c>
      <c r="O89" s="263">
        <f t="shared" si="3"/>
        <v>12.687917454015549</v>
      </c>
      <c r="P89" s="263">
        <f t="shared" si="3"/>
        <v>11.912365399051167</v>
      </c>
      <c r="Q89" s="263">
        <f t="shared" si="3"/>
        <v>12.993457827082306</v>
      </c>
      <c r="R89" s="263">
        <f t="shared" si="3"/>
        <v>11.910947696282935</v>
      </c>
      <c r="S89" s="263">
        <f t="shared" si="3"/>
        <v>17.001037132378507</v>
      </c>
      <c r="T89" s="263">
        <f t="shared" si="3"/>
        <v>13.446438784483728</v>
      </c>
      <c r="U89" s="263">
        <f t="shared" si="3"/>
        <v>12.573476726746888</v>
      </c>
      <c r="V89" s="263">
        <f t="shared" si="3"/>
        <v>13.804793340065379</v>
      </c>
      <c r="W89" s="263">
        <f t="shared" si="3"/>
        <v>15.349937122928711</v>
      </c>
      <c r="DA89" s="70"/>
    </row>
    <row r="90" spans="1:105" ht="12" customHeight="1" x14ac:dyDescent="0.25">
      <c r="A90" s="60" t="s">
        <v>1535</v>
      </c>
      <c r="B90" s="264">
        <v>7.9146671813087153</v>
      </c>
      <c r="C90" s="264">
        <v>10.438738265701071</v>
      </c>
      <c r="D90" s="264">
        <v>9.4681486653486289</v>
      </c>
      <c r="E90" s="264">
        <v>6.6335618411109483</v>
      </c>
      <c r="F90" s="264">
        <v>12.05056263088661</v>
      </c>
      <c r="G90" s="264">
        <v>13.87428112617142</v>
      </c>
      <c r="H90" s="264">
        <v>13.14712443534726</v>
      </c>
      <c r="I90" s="264">
        <v>15.040995737616891</v>
      </c>
      <c r="J90" s="264">
        <v>14.15503441909793</v>
      </c>
      <c r="K90" s="264">
        <v>10.480221483685821</v>
      </c>
      <c r="L90" s="264">
        <v>10.103064518283</v>
      </c>
      <c r="M90" s="264">
        <v>7.8098321798388346</v>
      </c>
      <c r="N90" s="264">
        <v>7.6836300303905123</v>
      </c>
      <c r="O90" s="264">
        <v>7.2244864487505058</v>
      </c>
      <c r="P90" s="264">
        <v>6.5648206845219761</v>
      </c>
      <c r="Q90" s="264">
        <v>6.9268143429919613</v>
      </c>
      <c r="R90" s="264">
        <v>6.1952881946378167</v>
      </c>
      <c r="S90" s="264">
        <v>8.9855943121303774</v>
      </c>
      <c r="T90" s="264">
        <v>6.9216859766306609</v>
      </c>
      <c r="U90" s="264">
        <v>6.2984412419415943</v>
      </c>
      <c r="V90" s="264">
        <v>6.8374303117083688</v>
      </c>
      <c r="W90" s="264">
        <v>7.7300944709079022</v>
      </c>
      <c r="DA90" s="72" t="s">
        <v>1536</v>
      </c>
    </row>
    <row r="91" spans="1:105" ht="12" customHeight="1" x14ac:dyDescent="0.25">
      <c r="A91" s="59" t="s">
        <v>30</v>
      </c>
      <c r="B91" s="232">
        <v>0.8122169272564238</v>
      </c>
      <c r="C91" s="232">
        <v>1.2670349955245519</v>
      </c>
      <c r="D91" s="232">
        <v>1.1553791898747381</v>
      </c>
      <c r="E91" s="232">
        <v>1.4131632703203201</v>
      </c>
      <c r="F91" s="232">
        <v>5.0003194299489584</v>
      </c>
      <c r="G91" s="232">
        <v>4.6103167285975806</v>
      </c>
      <c r="H91" s="232">
        <v>4.3009219518363908</v>
      </c>
      <c r="I91" s="232">
        <v>5.5197578922778563</v>
      </c>
      <c r="J91" s="232">
        <v>5.7367747205170554</v>
      </c>
      <c r="K91" s="232">
        <v>4.4273215221158244</v>
      </c>
      <c r="L91" s="232">
        <v>5.1389969412608467</v>
      </c>
      <c r="M91" s="232">
        <v>4.0964240939303211</v>
      </c>
      <c r="N91" s="232">
        <v>4.1037768543593716</v>
      </c>
      <c r="O91" s="232">
        <v>3.8961649277602262</v>
      </c>
      <c r="P91" s="232">
        <v>3.34097428505132</v>
      </c>
      <c r="Q91" s="232">
        <v>3.1005785498068001</v>
      </c>
      <c r="R91" s="232">
        <v>2.3412848200524059</v>
      </c>
      <c r="S91" s="232">
        <v>3.3461746785592181</v>
      </c>
      <c r="T91" s="232">
        <v>2.4189720656076599</v>
      </c>
      <c r="U91" s="232">
        <v>2.643969228461204</v>
      </c>
      <c r="V91" s="232">
        <v>3.4783292988912722</v>
      </c>
      <c r="W91" s="232">
        <v>3.8312231534067358</v>
      </c>
      <c r="DA91" s="71" t="s">
        <v>1537</v>
      </c>
    </row>
    <row r="92" spans="1:105" ht="12" customHeight="1" x14ac:dyDescent="0.25">
      <c r="A92" s="59" t="s">
        <v>33</v>
      </c>
      <c r="B92" s="297">
        <v>0.1432379527670351</v>
      </c>
      <c r="C92" s="297">
        <v>0.19665346651644</v>
      </c>
      <c r="D92" s="297">
        <v>0.1594665292701366</v>
      </c>
      <c r="E92" s="297">
        <v>0.13370951326399941</v>
      </c>
      <c r="F92" s="297">
        <v>0.20950163536085659</v>
      </c>
      <c r="G92" s="297">
        <v>0.2852532528471397</v>
      </c>
      <c r="H92" s="297">
        <v>0.46339666893751869</v>
      </c>
      <c r="I92" s="297">
        <v>0.57996722793789246</v>
      </c>
      <c r="J92" s="297">
        <v>0.50750677149905499</v>
      </c>
      <c r="K92" s="297">
        <v>0.28269081033988858</v>
      </c>
      <c r="L92" s="297">
        <v>0.1868264554698682</v>
      </c>
      <c r="M92" s="297">
        <v>0.1164532386995987</v>
      </c>
      <c r="N92" s="297">
        <v>0.13013521182849189</v>
      </c>
      <c r="O92" s="297">
        <v>0.13877431931415349</v>
      </c>
      <c r="P92" s="297">
        <v>9.1287280258432399E-2</v>
      </c>
      <c r="Q92" s="297">
        <v>0.11082018281467811</v>
      </c>
      <c r="R92" s="297">
        <v>0.10884779907904869</v>
      </c>
      <c r="S92" s="297">
        <v>0.1057353795295255</v>
      </c>
      <c r="T92" s="297">
        <v>8.3434366285664474E-2</v>
      </c>
      <c r="U92" s="297">
        <v>5.9178494786418658E-2</v>
      </c>
      <c r="V92" s="297">
        <v>3.257535892064993E-2</v>
      </c>
      <c r="W92" s="297">
        <v>6.2364562341919873E-2</v>
      </c>
      <c r="DA92" s="122" t="s">
        <v>1538</v>
      </c>
    </row>
    <row r="93" spans="1:105" ht="12" customHeight="1" x14ac:dyDescent="0.25">
      <c r="A93" s="59" t="s">
        <v>160</v>
      </c>
      <c r="B93" s="297">
        <v>0.52621360244547866</v>
      </c>
      <c r="C93" s="297">
        <v>0.31533530169262292</v>
      </c>
      <c r="D93" s="297">
        <v>0.17699056530395799</v>
      </c>
      <c r="E93" s="297">
        <v>0.1484813316591598</v>
      </c>
      <c r="F93" s="297">
        <v>0.30851371400526473</v>
      </c>
      <c r="G93" s="297">
        <v>0.32963367971265822</v>
      </c>
      <c r="H93" s="297">
        <v>0.31403193746060359</v>
      </c>
      <c r="I93" s="297">
        <v>0.27790172138638031</v>
      </c>
      <c r="J93" s="297">
        <v>0.17559919858437301</v>
      </c>
      <c r="K93" s="297">
        <v>0.1207122996245602</v>
      </c>
      <c r="L93" s="297">
        <v>7.7831036083515728E-2</v>
      </c>
      <c r="M93" s="297">
        <v>6.426674085017943E-2</v>
      </c>
      <c r="N93" s="297">
        <v>0.1031987180101543</v>
      </c>
      <c r="O93" s="297">
        <v>7.7653318433760957E-2</v>
      </c>
      <c r="P93" s="297">
        <v>0.11797709110954541</v>
      </c>
      <c r="Q93" s="297">
        <v>0.19707958430685779</v>
      </c>
      <c r="R93" s="297">
        <v>0.1463160627229621</v>
      </c>
      <c r="S93" s="297">
        <v>0.25801126732232371</v>
      </c>
      <c r="T93" s="297">
        <v>0.17698319358714709</v>
      </c>
      <c r="U93" s="297">
        <v>0.14804381062857569</v>
      </c>
      <c r="V93" s="297">
        <v>0.29713084204637219</v>
      </c>
      <c r="W93" s="297">
        <v>0.27744234236838011</v>
      </c>
      <c r="DA93" s="122" t="s">
        <v>1539</v>
      </c>
    </row>
    <row r="94" spans="1:105" ht="12" customHeight="1" x14ac:dyDescent="0.25">
      <c r="A94" s="59" t="s">
        <v>70</v>
      </c>
      <c r="B94" s="297">
        <v>2.7623828673719819</v>
      </c>
      <c r="C94" s="297">
        <v>3.8970019953456601</v>
      </c>
      <c r="D94" s="297">
        <v>3.806491924615222</v>
      </c>
      <c r="E94" s="297">
        <v>2.1394827320669338</v>
      </c>
      <c r="F94" s="297">
        <v>1.756086500982563</v>
      </c>
      <c r="G94" s="297">
        <v>2.015326094104283</v>
      </c>
      <c r="H94" s="297">
        <v>1.246571628657992</v>
      </c>
      <c r="I94" s="297">
        <v>1.2265229109417659</v>
      </c>
      <c r="J94" s="297">
        <v>0.7870738414035251</v>
      </c>
      <c r="K94" s="297">
        <v>0.48712889771006779</v>
      </c>
      <c r="L94" s="297">
        <v>0.28169556690769598</v>
      </c>
      <c r="M94" s="297">
        <v>0.1672247645981621</v>
      </c>
      <c r="N94" s="297">
        <v>0.18687183290872711</v>
      </c>
      <c r="O94" s="297">
        <v>0.15942265949310411</v>
      </c>
      <c r="P94" s="297">
        <v>0.19663034865953549</v>
      </c>
      <c r="Q94" s="297">
        <v>0.19096380753812231</v>
      </c>
      <c r="R94" s="297">
        <v>0.15473936826466059</v>
      </c>
      <c r="S94" s="297">
        <v>0.17650806710425451</v>
      </c>
      <c r="T94" s="297">
        <v>0.12580012751574621</v>
      </c>
      <c r="U94" s="297">
        <v>9.8333336552151665E-2</v>
      </c>
      <c r="V94" s="297">
        <v>6.6657562658934563E-2</v>
      </c>
      <c r="W94" s="297">
        <v>5.3452603182403018E-2</v>
      </c>
      <c r="DA94" s="122" t="s">
        <v>1540</v>
      </c>
    </row>
    <row r="95" spans="1:105" ht="12" customHeight="1" x14ac:dyDescent="0.25">
      <c r="A95" s="59" t="s">
        <v>162</v>
      </c>
      <c r="B95" s="297">
        <v>3.6706158314677948</v>
      </c>
      <c r="C95" s="297">
        <v>4.7627125066217966</v>
      </c>
      <c r="D95" s="297">
        <v>4.1698204562845751</v>
      </c>
      <c r="E95" s="297">
        <v>2.7987249938005352</v>
      </c>
      <c r="F95" s="297">
        <v>4.7761413505889694</v>
      </c>
      <c r="G95" s="297">
        <v>6.6337513709097573</v>
      </c>
      <c r="H95" s="297">
        <v>6.8222022484547562</v>
      </c>
      <c r="I95" s="297">
        <v>7.4368459850729911</v>
      </c>
      <c r="J95" s="297">
        <v>6.9480798870939253</v>
      </c>
      <c r="K95" s="297">
        <v>5.1623679538954832</v>
      </c>
      <c r="L95" s="297">
        <v>4.4177145185610716</v>
      </c>
      <c r="M95" s="297">
        <v>3.3654633417605742</v>
      </c>
      <c r="N95" s="297">
        <v>3.159647413283766</v>
      </c>
      <c r="O95" s="297">
        <v>2.9524712237492619</v>
      </c>
      <c r="P95" s="297">
        <v>2.817951679443143</v>
      </c>
      <c r="Q95" s="297">
        <v>3.327372218525503</v>
      </c>
      <c r="R95" s="297">
        <v>3.4441001445187389</v>
      </c>
      <c r="S95" s="297">
        <v>5.0991649196150552</v>
      </c>
      <c r="T95" s="297">
        <v>4.1164962236344431</v>
      </c>
      <c r="U95" s="297">
        <v>3.3489163715132442</v>
      </c>
      <c r="V95" s="297">
        <v>2.962737249191139</v>
      </c>
      <c r="W95" s="297">
        <v>3.5056118096084639</v>
      </c>
      <c r="DA95" s="122" t="s">
        <v>1541</v>
      </c>
    </row>
    <row r="96" spans="1:105" ht="12" customHeight="1" x14ac:dyDescent="0.25">
      <c r="A96" s="61" t="s">
        <v>1542</v>
      </c>
      <c r="B96" s="265">
        <v>5.1404342546632504</v>
      </c>
      <c r="C96" s="265">
        <v>6.0790853749444338</v>
      </c>
      <c r="D96" s="265">
        <v>5.9408641173552796</v>
      </c>
      <c r="E96" s="265">
        <v>5.28006143700369</v>
      </c>
      <c r="F96" s="265">
        <v>7.2859622781306994</v>
      </c>
      <c r="G96" s="265">
        <v>8.2123704418708723</v>
      </c>
      <c r="H96" s="265">
        <v>8.6760254731821203</v>
      </c>
      <c r="I96" s="265">
        <v>9.3915296567299826</v>
      </c>
      <c r="J96" s="265">
        <v>9.0685200293955663</v>
      </c>
      <c r="K96" s="265">
        <v>7.1940335476341506</v>
      </c>
      <c r="L96" s="265">
        <v>7.4300956889833936</v>
      </c>
      <c r="M96" s="265">
        <v>5.7641252036845412</v>
      </c>
      <c r="N96" s="265">
        <v>5.7749142709946719</v>
      </c>
      <c r="O96" s="265">
        <v>5.4634310052650434</v>
      </c>
      <c r="P96" s="265">
        <v>5.3475447145291906</v>
      </c>
      <c r="Q96" s="265">
        <v>6.0666434840903447</v>
      </c>
      <c r="R96" s="265">
        <v>5.7156595016451179</v>
      </c>
      <c r="S96" s="265">
        <v>8.0154428202481309</v>
      </c>
      <c r="T96" s="265">
        <v>6.5247528078530674</v>
      </c>
      <c r="U96" s="265">
        <v>6.2750354848052936</v>
      </c>
      <c r="V96" s="265">
        <v>6.9673630283570098</v>
      </c>
      <c r="W96" s="265">
        <v>7.6198426520208091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13.283733060779159</v>
      </c>
      <c r="C99" s="225">
        <v>14.76204264004506</v>
      </c>
      <c r="D99" s="225">
        <v>14.768492608777541</v>
      </c>
      <c r="E99" s="225">
        <v>16.058173999008009</v>
      </c>
      <c r="F99" s="225">
        <v>17.525615847111339</v>
      </c>
      <c r="G99" s="225">
        <v>18.52943158436355</v>
      </c>
      <c r="H99" s="225">
        <v>15.66031664511822</v>
      </c>
      <c r="I99" s="225">
        <v>14.044160764927881</v>
      </c>
      <c r="J99" s="225">
        <v>17.809021936709399</v>
      </c>
      <c r="K99" s="225">
        <v>18.696336830100211</v>
      </c>
      <c r="L99" s="225">
        <v>18.77070278527118</v>
      </c>
      <c r="M99" s="225">
        <v>18.55408881477522</v>
      </c>
      <c r="N99" s="225">
        <v>18.172659623009721</v>
      </c>
      <c r="O99" s="225">
        <v>18.26956198679428</v>
      </c>
      <c r="P99" s="225">
        <v>18.877974111641731</v>
      </c>
      <c r="Q99" s="225">
        <v>17.64225711087548</v>
      </c>
      <c r="R99" s="225">
        <v>18.569131878417771</v>
      </c>
      <c r="S99" s="225">
        <v>19.288378811402019</v>
      </c>
      <c r="T99" s="225">
        <v>21.98151772834369</v>
      </c>
      <c r="U99" s="225">
        <v>19.978983829333611</v>
      </c>
      <c r="V99" s="225">
        <v>18.11008750019236</v>
      </c>
      <c r="W99" s="225">
        <v>17.918041916353278</v>
      </c>
      <c r="DA99" s="89" t="s">
        <v>1544</v>
      </c>
    </row>
    <row r="100" spans="1:105" ht="12" customHeight="1" x14ac:dyDescent="0.25">
      <c r="A100" s="55" t="s">
        <v>92</v>
      </c>
      <c r="B100" s="261">
        <v>0.11278031827433831</v>
      </c>
      <c r="C100" s="261">
        <v>0.12533132514064921</v>
      </c>
      <c r="D100" s="261">
        <v>0.1253860860669968</v>
      </c>
      <c r="E100" s="261">
        <v>0.13633561937882191</v>
      </c>
      <c r="F100" s="261">
        <v>0.14879435804277771</v>
      </c>
      <c r="G100" s="261">
        <v>0.15731686130427081</v>
      </c>
      <c r="H100" s="261">
        <v>0.1329577677774274</v>
      </c>
      <c r="I100" s="261">
        <v>0.1192364310331019</v>
      </c>
      <c r="J100" s="261">
        <v>0.15120050613671801</v>
      </c>
      <c r="K100" s="261">
        <v>0.1587339047401275</v>
      </c>
      <c r="L100" s="261">
        <v>0.1593652796739137</v>
      </c>
      <c r="M100" s="261">
        <v>0.15752620383421201</v>
      </c>
      <c r="N100" s="261">
        <v>0.15428782909042979</v>
      </c>
      <c r="O100" s="261">
        <v>0.15511054055110449</v>
      </c>
      <c r="P100" s="261">
        <v>0.16027602473895641</v>
      </c>
      <c r="Q100" s="261">
        <v>0.14978465488025541</v>
      </c>
      <c r="R100" s="261">
        <v>0.15765392105771239</v>
      </c>
      <c r="S100" s="261">
        <v>0.16376040465303929</v>
      </c>
      <c r="T100" s="261">
        <v>0.18662544287814131</v>
      </c>
      <c r="U100" s="261">
        <v>0.16962371531770359</v>
      </c>
      <c r="V100" s="261">
        <v>0.15375658505720341</v>
      </c>
      <c r="W100" s="261">
        <v>0.15212609745490011</v>
      </c>
      <c r="DA100" s="67" t="s">
        <v>1545</v>
      </c>
    </row>
    <row r="101" spans="1:105" ht="12" customHeight="1" x14ac:dyDescent="0.25">
      <c r="A101" s="202" t="s">
        <v>93</v>
      </c>
      <c r="B101" s="226">
        <v>0.12644809963721609</v>
      </c>
      <c r="C101" s="226">
        <v>0.1405201557464936</v>
      </c>
      <c r="D101" s="226">
        <v>0.1405815531177457</v>
      </c>
      <c r="E101" s="226">
        <v>0.15285805402127009</v>
      </c>
      <c r="F101" s="226">
        <v>0.16682665999826149</v>
      </c>
      <c r="G101" s="226">
        <v>0.17638200048724981</v>
      </c>
      <c r="H101" s="226">
        <v>0.14907084254334291</v>
      </c>
      <c r="I101" s="226">
        <v>0.13368662495688621</v>
      </c>
      <c r="J101" s="226">
        <v>0.16952440778422151</v>
      </c>
      <c r="K101" s="226">
        <v>0.17797077459526059</v>
      </c>
      <c r="L101" s="226">
        <v>0.17867866549109621</v>
      </c>
      <c r="M101" s="226">
        <v>0.17661671311698299</v>
      </c>
      <c r="N101" s="226">
        <v>0.17298588161615019</v>
      </c>
      <c r="O101" s="226">
        <v>0.17390829700159921</v>
      </c>
      <c r="P101" s="226">
        <v>0.17969978322236979</v>
      </c>
      <c r="Q101" s="226">
        <v>0.1679369703351343</v>
      </c>
      <c r="R101" s="226">
        <v>0.17675990831672789</v>
      </c>
      <c r="S101" s="226">
        <v>0.18360643311741739</v>
      </c>
      <c r="T101" s="226">
        <v>0.20924247206406679</v>
      </c>
      <c r="U101" s="226">
        <v>0.1901803150010094</v>
      </c>
      <c r="V101" s="226">
        <v>0.17239025642664069</v>
      </c>
      <c r="W101" s="226">
        <v>0.1705621709774422</v>
      </c>
      <c r="DA101" s="174" t="s">
        <v>1546</v>
      </c>
    </row>
    <row r="102" spans="1:105" ht="12" customHeight="1" x14ac:dyDescent="0.25">
      <c r="A102" s="202" t="s">
        <v>94</v>
      </c>
      <c r="B102" s="226">
        <v>0.21897069059608629</v>
      </c>
      <c r="C102" s="226">
        <v>0.2241124225474263</v>
      </c>
      <c r="D102" s="226">
        <v>0.23725040746119011</v>
      </c>
      <c r="E102" s="226">
        <v>0.30668080302523182</v>
      </c>
      <c r="F102" s="226">
        <v>0.27378593391454009</v>
      </c>
      <c r="G102" s="226">
        <v>0.28483829754465823</v>
      </c>
      <c r="H102" s="226">
        <v>0.26122273599802942</v>
      </c>
      <c r="I102" s="226">
        <v>0.22479250261692929</v>
      </c>
      <c r="J102" s="226">
        <v>0.29059490184890951</v>
      </c>
      <c r="K102" s="226">
        <v>0.32104981375152097</v>
      </c>
      <c r="L102" s="226">
        <v>0.33885629281176621</v>
      </c>
      <c r="M102" s="226">
        <v>0.3358089941870061</v>
      </c>
      <c r="N102" s="226">
        <v>0.33320197208062818</v>
      </c>
      <c r="O102" s="226">
        <v>0.33644206145463518</v>
      </c>
      <c r="P102" s="226">
        <v>0.36632558584269548</v>
      </c>
      <c r="Q102" s="226">
        <v>0.35986306133932572</v>
      </c>
      <c r="R102" s="226">
        <v>0.3923168621632579</v>
      </c>
      <c r="S102" s="226">
        <v>0.39839018910259122</v>
      </c>
      <c r="T102" s="226">
        <v>0.47114337149470031</v>
      </c>
      <c r="U102" s="226">
        <v>0.44411125835751752</v>
      </c>
      <c r="V102" s="226">
        <v>0.40847727809543771</v>
      </c>
      <c r="W102" s="226">
        <v>0.39554555542946318</v>
      </c>
      <c r="DA102" s="174" t="s">
        <v>1547</v>
      </c>
    </row>
    <row r="103" spans="1:105" ht="12" customHeight="1" x14ac:dyDescent="0.25">
      <c r="A103" s="202" t="s">
        <v>95</v>
      </c>
      <c r="B103" s="226">
        <v>0.10122455570518329</v>
      </c>
      <c r="C103" s="226">
        <v>0.1124895540057254</v>
      </c>
      <c r="D103" s="226">
        <v>0.11253870398618609</v>
      </c>
      <c r="E103" s="226">
        <v>0.12236631984707171</v>
      </c>
      <c r="F103" s="226">
        <v>0.13354850398347581</v>
      </c>
      <c r="G103" s="226">
        <v>0.14119776955871671</v>
      </c>
      <c r="H103" s="226">
        <v>0.11933457164117039</v>
      </c>
      <c r="I103" s="226">
        <v>0.10701915848329149</v>
      </c>
      <c r="J103" s="226">
        <v>0.13570811193189031</v>
      </c>
      <c r="K103" s="226">
        <v>0.14246961906583219</v>
      </c>
      <c r="L103" s="226">
        <v>0.1430363016939166</v>
      </c>
      <c r="M103" s="226">
        <v>0.141385662312592</v>
      </c>
      <c r="N103" s="226">
        <v>0.1384790998053923</v>
      </c>
      <c r="O103" s="226">
        <v>0.1392175141258572</v>
      </c>
      <c r="P103" s="226">
        <v>0.1438537294683743</v>
      </c>
      <c r="Q103" s="226">
        <v>0.1344373324503905</v>
      </c>
      <c r="R103" s="226">
        <v>0.14150029329965211</v>
      </c>
      <c r="S103" s="226">
        <v>0.1469810908210277</v>
      </c>
      <c r="T103" s="226">
        <v>0.16750331820016981</v>
      </c>
      <c r="U103" s="226">
        <v>0.15224363153800269</v>
      </c>
      <c r="V103" s="226">
        <v>0.13800228840729381</v>
      </c>
      <c r="W103" s="226">
        <v>0.13653886477406299</v>
      </c>
      <c r="DA103" s="174" t="s">
        <v>1548</v>
      </c>
    </row>
    <row r="104" spans="1:105" ht="12" customHeight="1" x14ac:dyDescent="0.25">
      <c r="A104" s="56" t="s">
        <v>96</v>
      </c>
      <c r="B104" s="262">
        <v>0.10637173697278191</v>
      </c>
      <c r="C104" s="262">
        <v>0.11896259015514191</v>
      </c>
      <c r="D104" s="262">
        <v>0.11831860308194229</v>
      </c>
      <c r="E104" s="262">
        <v>0.12880882697184409</v>
      </c>
      <c r="F104" s="262">
        <v>0.1401430421870471</v>
      </c>
      <c r="G104" s="262">
        <v>0.1482068243807915</v>
      </c>
      <c r="H104" s="262">
        <v>0.1252021792345929</v>
      </c>
      <c r="I104" s="262">
        <v>0.1121866665715105</v>
      </c>
      <c r="J104" s="262">
        <v>0.14223936921135619</v>
      </c>
      <c r="K104" s="262">
        <v>0.14969929361363701</v>
      </c>
      <c r="L104" s="262">
        <v>0.151391044062306</v>
      </c>
      <c r="M104" s="262">
        <v>0.14952797648072441</v>
      </c>
      <c r="N104" s="262">
        <v>0.1471751024389171</v>
      </c>
      <c r="O104" s="262">
        <v>0.1488156706125372</v>
      </c>
      <c r="P104" s="262">
        <v>0.15620924295717331</v>
      </c>
      <c r="Q104" s="262">
        <v>0.14881930753755759</v>
      </c>
      <c r="R104" s="262">
        <v>0.1580980562734654</v>
      </c>
      <c r="S104" s="262">
        <v>0.16244068656170729</v>
      </c>
      <c r="T104" s="262">
        <v>0.1873622380947301</v>
      </c>
      <c r="U104" s="262">
        <v>0.17252795014597699</v>
      </c>
      <c r="V104" s="262">
        <v>0.1585361420166784</v>
      </c>
      <c r="W104" s="262">
        <v>0.15404134786854551</v>
      </c>
      <c r="DA104" s="68" t="s">
        <v>1549</v>
      </c>
    </row>
    <row r="105" spans="1:105" ht="12" customHeight="1" x14ac:dyDescent="0.25">
      <c r="A105" s="37" t="s">
        <v>160</v>
      </c>
      <c r="B105" s="228">
        <v>1.0786791633107459E-2</v>
      </c>
      <c r="C105" s="228">
        <v>6.1617195038718544E-3</v>
      </c>
      <c r="D105" s="228">
        <v>3.8330102515349109E-3</v>
      </c>
      <c r="E105" s="228">
        <v>4.3230030492304138E-3</v>
      </c>
      <c r="F105" s="228">
        <v>6.5839912149031187E-3</v>
      </c>
      <c r="G105" s="228">
        <v>5.4568337534803817E-3</v>
      </c>
      <c r="H105" s="228">
        <v>3.9482271195866118E-3</v>
      </c>
      <c r="I105" s="228">
        <v>3.014754458933564E-3</v>
      </c>
      <c r="J105" s="228">
        <v>2.543886622218214E-3</v>
      </c>
      <c r="K105" s="228">
        <v>2.3493680688718059E-3</v>
      </c>
      <c r="L105" s="228">
        <v>1.6249331951813111E-3</v>
      </c>
      <c r="M105" s="228">
        <v>1.76348262625567E-3</v>
      </c>
      <c r="N105" s="228">
        <v>2.7635187400873911E-3</v>
      </c>
      <c r="O105" s="228">
        <v>2.1028259619002179E-3</v>
      </c>
      <c r="P105" s="228">
        <v>3.148262048860108E-3</v>
      </c>
      <c r="Q105" s="228">
        <v>3.755076285739747E-3</v>
      </c>
      <c r="R105" s="228">
        <v>2.8084105217208561E-3</v>
      </c>
      <c r="S105" s="228">
        <v>3.6242130601346779E-3</v>
      </c>
      <c r="T105" s="228">
        <v>3.3755522963743942E-3</v>
      </c>
      <c r="U105" s="228">
        <v>2.9925926136365149E-3</v>
      </c>
      <c r="V105" s="228">
        <v>5.4930979855977767E-3</v>
      </c>
      <c r="W105" s="228">
        <v>4.733749621311829E-3</v>
      </c>
      <c r="DA105" s="69" t="s">
        <v>1550</v>
      </c>
    </row>
    <row r="106" spans="1:105" ht="12" customHeight="1" x14ac:dyDescent="0.25">
      <c r="A106" s="37" t="s">
        <v>162</v>
      </c>
      <c r="B106" s="228">
        <v>7.524352839839589E-2</v>
      </c>
      <c r="C106" s="228">
        <v>9.3064425029049908E-2</v>
      </c>
      <c r="D106" s="228">
        <v>9.0304048289523889E-2</v>
      </c>
      <c r="E106" s="228">
        <v>8.1484295345156318E-2</v>
      </c>
      <c r="F106" s="228">
        <v>0.1019276332489929</v>
      </c>
      <c r="G106" s="228">
        <v>0.1098166862819723</v>
      </c>
      <c r="H106" s="228">
        <v>8.5773453969257493E-2</v>
      </c>
      <c r="I106" s="228">
        <v>8.0676954723605296E-2</v>
      </c>
      <c r="J106" s="228">
        <v>0.10065608281457521</v>
      </c>
      <c r="K106" s="228">
        <v>0.1004727974561881</v>
      </c>
      <c r="L106" s="228">
        <v>9.2231728231672389E-2</v>
      </c>
      <c r="M106" s="228">
        <v>9.2348484674690826E-2</v>
      </c>
      <c r="N106" s="228">
        <v>8.4610981677303077E-2</v>
      </c>
      <c r="O106" s="228">
        <v>7.9951935941529606E-2</v>
      </c>
      <c r="P106" s="228">
        <v>7.5198076545851159E-2</v>
      </c>
      <c r="Q106" s="228">
        <v>6.3398431428392257E-2</v>
      </c>
      <c r="R106" s="228">
        <v>6.6106529274511439E-2</v>
      </c>
      <c r="S106" s="228">
        <v>7.1626562239867381E-2</v>
      </c>
      <c r="T106" s="228">
        <v>7.8512812426246595E-2</v>
      </c>
      <c r="U106" s="228">
        <v>6.7695787851751468E-2</v>
      </c>
      <c r="V106" s="228">
        <v>5.4772523455668139E-2</v>
      </c>
      <c r="W106" s="228">
        <v>5.981310723712957E-2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2.0341416941278528E-2</v>
      </c>
      <c r="C109" s="228">
        <v>1.9736445622220159E-2</v>
      </c>
      <c r="D109" s="228">
        <v>2.4181544540883539E-2</v>
      </c>
      <c r="E109" s="228">
        <v>4.3001528577457329E-2</v>
      </c>
      <c r="F109" s="228">
        <v>3.1631417723151103E-2</v>
      </c>
      <c r="G109" s="228">
        <v>3.293330434533883E-2</v>
      </c>
      <c r="H109" s="228">
        <v>3.5480498145748829E-2</v>
      </c>
      <c r="I109" s="228">
        <v>2.8494957388971669E-2</v>
      </c>
      <c r="J109" s="228">
        <v>3.903939977456275E-2</v>
      </c>
      <c r="K109" s="228">
        <v>4.6877128088577143E-2</v>
      </c>
      <c r="L109" s="228">
        <v>5.7534382635452318E-2</v>
      </c>
      <c r="M109" s="228">
        <v>5.5416009179777882E-2</v>
      </c>
      <c r="N109" s="228">
        <v>5.9800602021526678E-2</v>
      </c>
      <c r="O109" s="228">
        <v>6.6760908709107405E-2</v>
      </c>
      <c r="P109" s="228">
        <v>7.7862904362461988E-2</v>
      </c>
      <c r="Q109" s="228">
        <v>8.1665799823425589E-2</v>
      </c>
      <c r="R109" s="228">
        <v>8.9183116477233079E-2</v>
      </c>
      <c r="S109" s="228">
        <v>8.7189911261705277E-2</v>
      </c>
      <c r="T109" s="228">
        <v>0.1054738733721091</v>
      </c>
      <c r="U109" s="228">
        <v>0.1018395696805891</v>
      </c>
      <c r="V109" s="228">
        <v>9.827052057541244E-2</v>
      </c>
      <c r="W109" s="228">
        <v>8.9494491010104094E-2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9.9119856210753152</v>
      </c>
      <c r="C110" s="263">
        <f t="shared" si="4"/>
        <v>11.184208451647887</v>
      </c>
      <c r="D110" s="263">
        <f t="shared" si="4"/>
        <v>11.074548235421902</v>
      </c>
      <c r="E110" s="263">
        <f t="shared" si="4"/>
        <v>11.611206707611322</v>
      </c>
      <c r="F110" s="263">
        <f t="shared" si="4"/>
        <v>13.210812858943395</v>
      </c>
      <c r="G110" s="263">
        <f t="shared" si="4"/>
        <v>14.008348159393712</v>
      </c>
      <c r="H110" s="263">
        <f t="shared" si="4"/>
        <v>11.658344052254082</v>
      </c>
      <c r="I110" s="263">
        <f t="shared" si="4"/>
        <v>10.538951383352963</v>
      </c>
      <c r="J110" s="263">
        <f t="shared" si="4"/>
        <v>13.315228709095461</v>
      </c>
      <c r="K110" s="263">
        <f t="shared" si="4"/>
        <v>13.8371743494921</v>
      </c>
      <c r="L110" s="263">
        <f t="shared" si="4"/>
        <v>13.74518805309396</v>
      </c>
      <c r="M110" s="263">
        <f t="shared" si="4"/>
        <v>13.579051384880588</v>
      </c>
      <c r="N110" s="263">
        <f t="shared" si="4"/>
        <v>13.261279553461655</v>
      </c>
      <c r="O110" s="263">
        <f t="shared" si="4"/>
        <v>13.318276657487747</v>
      </c>
      <c r="P110" s="263">
        <f t="shared" si="4"/>
        <v>13.594548019861588</v>
      </c>
      <c r="Q110" s="263">
        <f t="shared" si="4"/>
        <v>12.547326412083233</v>
      </c>
      <c r="R110" s="263">
        <f t="shared" si="4"/>
        <v>13.085507753270576</v>
      </c>
      <c r="S110" s="263">
        <f t="shared" si="4"/>
        <v>13.674581654901624</v>
      </c>
      <c r="T110" s="263">
        <f t="shared" si="4"/>
        <v>15.430526920664537</v>
      </c>
      <c r="U110" s="263">
        <f t="shared" si="4"/>
        <v>13.882372448208629</v>
      </c>
      <c r="V110" s="263">
        <f t="shared" si="4"/>
        <v>12.529588738651832</v>
      </c>
      <c r="W110" s="263">
        <f t="shared" si="4"/>
        <v>12.475285912718538</v>
      </c>
      <c r="DA110" s="70"/>
    </row>
    <row r="111" spans="1:105" ht="12" customHeight="1" x14ac:dyDescent="0.25">
      <c r="A111" s="60" t="s">
        <v>1556</v>
      </c>
      <c r="B111" s="264">
        <v>8.8114661098454814</v>
      </c>
      <c r="C111" s="264">
        <v>10.057847233847371</v>
      </c>
      <c r="D111" s="264">
        <v>9.8821571361953353</v>
      </c>
      <c r="E111" s="264">
        <v>10.069867058317939</v>
      </c>
      <c r="F111" s="264">
        <v>11.83479873872936</v>
      </c>
      <c r="G111" s="264">
        <v>12.57678623144778</v>
      </c>
      <c r="H111" s="264">
        <v>10.34547100536326</v>
      </c>
      <c r="I111" s="264">
        <v>9.4091721675379674</v>
      </c>
      <c r="J111" s="264">
        <v>11.854734802454059</v>
      </c>
      <c r="K111" s="264">
        <v>12.22361783583982</v>
      </c>
      <c r="L111" s="264">
        <v>12.04213838591159</v>
      </c>
      <c r="M111" s="264">
        <v>11.89131706234075</v>
      </c>
      <c r="N111" s="264">
        <v>11.586647800432219</v>
      </c>
      <c r="O111" s="264">
        <v>11.627360617440189</v>
      </c>
      <c r="P111" s="264">
        <v>11.75344109552789</v>
      </c>
      <c r="Q111" s="264">
        <v>10.738699333743529</v>
      </c>
      <c r="R111" s="264">
        <v>11.113771900313241</v>
      </c>
      <c r="S111" s="264">
        <v>11.67232201459805</v>
      </c>
      <c r="T111" s="264">
        <v>13.06261881613673</v>
      </c>
      <c r="U111" s="264">
        <v>11.65032438895107</v>
      </c>
      <c r="V111" s="264">
        <v>10.47663264112871</v>
      </c>
      <c r="W111" s="264">
        <v>10.487323048166351</v>
      </c>
      <c r="DA111" s="72" t="s">
        <v>1557</v>
      </c>
    </row>
    <row r="112" spans="1:105" ht="12" customHeight="1" x14ac:dyDescent="0.25">
      <c r="A112" s="59" t="s">
        <v>30</v>
      </c>
      <c r="B112" s="232">
        <v>0.90424799481958851</v>
      </c>
      <c r="C112" s="232">
        <v>1.220803137367346</v>
      </c>
      <c r="D112" s="232">
        <v>1.2058998131301331</v>
      </c>
      <c r="E112" s="232">
        <v>2.1452074473221798</v>
      </c>
      <c r="F112" s="232">
        <v>4.9107893046525639</v>
      </c>
      <c r="G112" s="232">
        <v>4.1791691711842738</v>
      </c>
      <c r="H112" s="232">
        <v>3.384395087143516</v>
      </c>
      <c r="I112" s="232">
        <v>3.452986307394414</v>
      </c>
      <c r="J112" s="232">
        <v>4.8045056564042019</v>
      </c>
      <c r="K112" s="232">
        <v>5.1638113189664772</v>
      </c>
      <c r="L112" s="232">
        <v>6.1253209082699849</v>
      </c>
      <c r="M112" s="232">
        <v>6.2372502508424708</v>
      </c>
      <c r="N112" s="232">
        <v>6.1883532750744692</v>
      </c>
      <c r="O112" s="232">
        <v>6.2706345927088103</v>
      </c>
      <c r="P112" s="232">
        <v>5.9815715231349733</v>
      </c>
      <c r="Q112" s="232">
        <v>4.8068533612015134</v>
      </c>
      <c r="R112" s="232">
        <v>4.2000476210694746</v>
      </c>
      <c r="S112" s="232">
        <v>4.3466939423817834</v>
      </c>
      <c r="T112" s="232">
        <v>4.5650886397618802</v>
      </c>
      <c r="U112" s="232">
        <v>4.8905908625230214</v>
      </c>
      <c r="V112" s="232">
        <v>5.3296599172582448</v>
      </c>
      <c r="W112" s="232">
        <v>5.197772812558128</v>
      </c>
      <c r="DA112" s="71" t="s">
        <v>1558</v>
      </c>
    </row>
    <row r="113" spans="1:105" ht="12" customHeight="1" x14ac:dyDescent="0.25">
      <c r="A113" s="59" t="s">
        <v>33</v>
      </c>
      <c r="B113" s="297">
        <v>0.15946802784468811</v>
      </c>
      <c r="C113" s="297">
        <v>0.18947793055869239</v>
      </c>
      <c r="D113" s="297">
        <v>0.16643943350599649</v>
      </c>
      <c r="E113" s="297">
        <v>0.20297346361594781</v>
      </c>
      <c r="F113" s="297">
        <v>0.20575053347098229</v>
      </c>
      <c r="G113" s="297">
        <v>0.25857694177151069</v>
      </c>
      <c r="H113" s="297">
        <v>0.36464679603896899</v>
      </c>
      <c r="I113" s="297">
        <v>0.36280919125251881</v>
      </c>
      <c r="J113" s="297">
        <v>0.42503310189438281</v>
      </c>
      <c r="K113" s="297">
        <v>0.32971673706302229</v>
      </c>
      <c r="L113" s="297">
        <v>0.2226839219769578</v>
      </c>
      <c r="M113" s="297">
        <v>0.17731269410477329</v>
      </c>
      <c r="N113" s="297">
        <v>0.19623938944581679</v>
      </c>
      <c r="O113" s="297">
        <v>0.22334861675663201</v>
      </c>
      <c r="P113" s="297">
        <v>0.16343777276630339</v>
      </c>
      <c r="Q113" s="297">
        <v>0.17180547426701839</v>
      </c>
      <c r="R113" s="297">
        <v>0.1952628469911549</v>
      </c>
      <c r="S113" s="297">
        <v>0.13735066989817751</v>
      </c>
      <c r="T113" s="297">
        <v>0.15745749325167921</v>
      </c>
      <c r="U113" s="297">
        <v>0.1094633790533058</v>
      </c>
      <c r="V113" s="297">
        <v>4.9913498640002017E-2</v>
      </c>
      <c r="W113" s="297">
        <v>8.4609226251850231E-2</v>
      </c>
      <c r="DA113" s="122" t="s">
        <v>1559</v>
      </c>
    </row>
    <row r="114" spans="1:105" ht="12" customHeight="1" x14ac:dyDescent="0.25">
      <c r="A114" s="59" t="s">
        <v>160</v>
      </c>
      <c r="B114" s="297">
        <v>0.58583806725797716</v>
      </c>
      <c r="C114" s="297">
        <v>0.30382927621478861</v>
      </c>
      <c r="D114" s="297">
        <v>0.18472973331723169</v>
      </c>
      <c r="E114" s="297">
        <v>0.2253973515681206</v>
      </c>
      <c r="F114" s="297">
        <v>0.30298981261106328</v>
      </c>
      <c r="G114" s="297">
        <v>0.29880700028568852</v>
      </c>
      <c r="H114" s="297">
        <v>0.24711170261855911</v>
      </c>
      <c r="I114" s="297">
        <v>0.17384654498904309</v>
      </c>
      <c r="J114" s="297">
        <v>0.14706300734476549</v>
      </c>
      <c r="K114" s="297">
        <v>0.14079292322141621</v>
      </c>
      <c r="L114" s="297">
        <v>9.2769090560639061E-2</v>
      </c>
      <c r="M114" s="297">
        <v>9.785308754592735E-2</v>
      </c>
      <c r="N114" s="297">
        <v>0.15562009028420229</v>
      </c>
      <c r="O114" s="297">
        <v>0.1249781756773056</v>
      </c>
      <c r="P114" s="297">
        <v>0.2112223406569311</v>
      </c>
      <c r="Q114" s="297">
        <v>0.3055341598453119</v>
      </c>
      <c r="R114" s="297">
        <v>0.26247743371525117</v>
      </c>
      <c r="S114" s="297">
        <v>0.33515764132764292</v>
      </c>
      <c r="T114" s="297">
        <v>0.33400301638890673</v>
      </c>
      <c r="U114" s="297">
        <v>0.27383893114920382</v>
      </c>
      <c r="V114" s="297">
        <v>0.45527786559499123</v>
      </c>
      <c r="W114" s="297">
        <v>0.37640257601087679</v>
      </c>
      <c r="DA114" s="122" t="s">
        <v>1560</v>
      </c>
    </row>
    <row r="115" spans="1:105" ht="12" customHeight="1" x14ac:dyDescent="0.25">
      <c r="A115" s="59" t="s">
        <v>70</v>
      </c>
      <c r="B115" s="297">
        <v>3.075384278412729</v>
      </c>
      <c r="C115" s="297">
        <v>3.7548073092292098</v>
      </c>
      <c r="D115" s="297">
        <v>3.9729362799692738</v>
      </c>
      <c r="E115" s="297">
        <v>3.247773549341447</v>
      </c>
      <c r="F115" s="297">
        <v>1.7246439808262299</v>
      </c>
      <c r="G115" s="297">
        <v>1.8268568469754249</v>
      </c>
      <c r="H115" s="297">
        <v>0.98092709959575841</v>
      </c>
      <c r="I115" s="297">
        <v>0.76727401814352303</v>
      </c>
      <c r="J115" s="297">
        <v>0.65916841906077039</v>
      </c>
      <c r="K115" s="297">
        <v>0.5681633247609218</v>
      </c>
      <c r="L115" s="297">
        <v>0.3357611933747004</v>
      </c>
      <c r="M115" s="297">
        <v>0.25461785230743278</v>
      </c>
      <c r="N115" s="297">
        <v>0.28179624775928919</v>
      </c>
      <c r="O115" s="297">
        <v>0.25658083320763808</v>
      </c>
      <c r="P115" s="297">
        <v>0.35204057073666217</v>
      </c>
      <c r="Q115" s="297">
        <v>0.29605281897781932</v>
      </c>
      <c r="R115" s="297">
        <v>0.27758806190493052</v>
      </c>
      <c r="S115" s="297">
        <v>0.22928466675084919</v>
      </c>
      <c r="T115" s="297">
        <v>0.23741023766575159</v>
      </c>
      <c r="U115" s="297">
        <v>0.18188869675432781</v>
      </c>
      <c r="V115" s="297">
        <v>0.10213585585433051</v>
      </c>
      <c r="W115" s="297">
        <v>7.2518482076644672E-2</v>
      </c>
      <c r="DA115" s="122" t="s">
        <v>1561</v>
      </c>
    </row>
    <row r="116" spans="1:105" ht="12" customHeight="1" x14ac:dyDescent="0.25">
      <c r="A116" s="59" t="s">
        <v>162</v>
      </c>
      <c r="B116" s="297">
        <v>4.0865277415104986</v>
      </c>
      <c r="C116" s="297">
        <v>4.5889295804773349</v>
      </c>
      <c r="D116" s="297">
        <v>4.3521518762727007</v>
      </c>
      <c r="E116" s="297">
        <v>4.2485152464702436</v>
      </c>
      <c r="F116" s="297">
        <v>4.6906251071685201</v>
      </c>
      <c r="G116" s="297">
        <v>6.0133762712308796</v>
      </c>
      <c r="H116" s="297">
        <v>5.3683903199664593</v>
      </c>
      <c r="I116" s="297">
        <v>4.652256105758469</v>
      </c>
      <c r="J116" s="297">
        <v>5.8189646177499386</v>
      </c>
      <c r="K116" s="297">
        <v>6.0211335318279877</v>
      </c>
      <c r="L116" s="297">
        <v>5.2656032717293053</v>
      </c>
      <c r="M116" s="297">
        <v>5.1242831775401463</v>
      </c>
      <c r="N116" s="297">
        <v>4.7646387978684386</v>
      </c>
      <c r="O116" s="297">
        <v>4.7518183990898031</v>
      </c>
      <c r="P116" s="297">
        <v>5.0451688882330208</v>
      </c>
      <c r="Q116" s="297">
        <v>5.158453519451867</v>
      </c>
      <c r="R116" s="297">
        <v>6.178395936632425</v>
      </c>
      <c r="S116" s="297">
        <v>6.6238350942395972</v>
      </c>
      <c r="T116" s="297">
        <v>7.7686594290685083</v>
      </c>
      <c r="U116" s="297">
        <v>6.194542519471212</v>
      </c>
      <c r="V116" s="297">
        <v>4.5396455037811396</v>
      </c>
      <c r="W116" s="297">
        <v>4.7560199512688461</v>
      </c>
      <c r="DA116" s="122" t="s">
        <v>1562</v>
      </c>
    </row>
    <row r="117" spans="1:105" ht="12" customHeight="1" x14ac:dyDescent="0.25">
      <c r="A117" s="60" t="s">
        <v>1563</v>
      </c>
      <c r="B117" s="264">
        <v>1.100519511229834</v>
      </c>
      <c r="C117" s="264">
        <v>1.126361217800516</v>
      </c>
      <c r="D117" s="264">
        <v>1.1923910992265669</v>
      </c>
      <c r="E117" s="264">
        <v>1.541339649293382</v>
      </c>
      <c r="F117" s="264">
        <v>1.376014120214035</v>
      </c>
      <c r="G117" s="264">
        <v>1.431561927945932</v>
      </c>
      <c r="H117" s="264">
        <v>1.3128730468908221</v>
      </c>
      <c r="I117" s="264">
        <v>1.1297792158149951</v>
      </c>
      <c r="J117" s="264">
        <v>1.460493906641402</v>
      </c>
      <c r="K117" s="264">
        <v>1.6135565136522809</v>
      </c>
      <c r="L117" s="264">
        <v>1.7030496671823701</v>
      </c>
      <c r="M117" s="264">
        <v>1.687734322539838</v>
      </c>
      <c r="N117" s="264">
        <v>1.674631753029435</v>
      </c>
      <c r="O117" s="264">
        <v>1.6909160400475569</v>
      </c>
      <c r="P117" s="264">
        <v>1.841106924333697</v>
      </c>
      <c r="Q117" s="264">
        <v>1.808627078339704</v>
      </c>
      <c r="R117" s="264">
        <v>1.971735852957335</v>
      </c>
      <c r="S117" s="264">
        <v>2.0022596403035742</v>
      </c>
      <c r="T117" s="264">
        <v>2.3679081045278072</v>
      </c>
      <c r="U117" s="264">
        <v>2.23204805925756</v>
      </c>
      <c r="V117" s="264">
        <v>2.052956097523122</v>
      </c>
      <c r="W117" s="264">
        <v>1.987962864552187</v>
      </c>
      <c r="DA117" s="72" t="s">
        <v>1564</v>
      </c>
    </row>
    <row r="118" spans="1:105" ht="12" customHeight="1" x14ac:dyDescent="0.25">
      <c r="A118" s="57" t="s">
        <v>1565</v>
      </c>
      <c r="B118" s="263">
        <v>0.9016338258086426</v>
      </c>
      <c r="C118" s="263">
        <v>0.92280542387936626</v>
      </c>
      <c r="D118" s="263">
        <v>0.97690239717276295</v>
      </c>
      <c r="E118" s="263">
        <v>1.2627890288922921</v>
      </c>
      <c r="F118" s="263">
        <v>1.1273410992857831</v>
      </c>
      <c r="G118" s="263">
        <v>1.1728503173319249</v>
      </c>
      <c r="H118" s="263">
        <v>1.0756108692215709</v>
      </c>
      <c r="I118" s="263">
        <v>0.92560572191584334</v>
      </c>
      <c r="J118" s="263">
        <v>1.1965537141124689</v>
      </c>
      <c r="K118" s="263">
        <v>1.321954874690932</v>
      </c>
      <c r="L118" s="263">
        <v>1.395274841831581</v>
      </c>
      <c r="M118" s="263">
        <v>1.382727283480532</v>
      </c>
      <c r="N118" s="263">
        <v>1.3719926079431699</v>
      </c>
      <c r="O118" s="263">
        <v>1.385334001580351</v>
      </c>
      <c r="P118" s="263">
        <v>1.5083824166413129</v>
      </c>
      <c r="Q118" s="263">
        <v>1.481772322493583</v>
      </c>
      <c r="R118" s="263">
        <v>1.615404109100536</v>
      </c>
      <c r="S118" s="263">
        <v>1.6404116431627029</v>
      </c>
      <c r="T118" s="263">
        <v>1.9399801835978749</v>
      </c>
      <c r="U118" s="263">
        <v>1.828672740938672</v>
      </c>
      <c r="V118" s="263">
        <v>1.681946245876583</v>
      </c>
      <c r="W118" s="263">
        <v>1.6286985781184979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0.99978341429572959</v>
      </c>
      <c r="C119" s="263">
        <f t="shared" si="5"/>
        <v>1.1101863386915509</v>
      </c>
      <c r="D119" s="263">
        <f t="shared" si="5"/>
        <v>1.111269098837727</v>
      </c>
      <c r="E119" s="263">
        <f t="shared" si="5"/>
        <v>1.2103322750177963</v>
      </c>
      <c r="F119" s="263">
        <f t="shared" si="5"/>
        <v>1.318428256008747</v>
      </c>
      <c r="G119" s="263">
        <f t="shared" si="5"/>
        <v>1.3937479942814335</v>
      </c>
      <c r="H119" s="263">
        <f t="shared" si="5"/>
        <v>1.1787977739118332</v>
      </c>
      <c r="I119" s="263">
        <f t="shared" si="5"/>
        <v>1.0567571702878285</v>
      </c>
      <c r="J119" s="263">
        <f t="shared" si="5"/>
        <v>1.3402781332264797</v>
      </c>
      <c r="K119" s="263">
        <f t="shared" si="5"/>
        <v>1.4076936965804223</v>
      </c>
      <c r="L119" s="263">
        <f t="shared" si="5"/>
        <v>1.4138978323629159</v>
      </c>
      <c r="M119" s="263">
        <f t="shared" si="5"/>
        <v>1.3976264050691858</v>
      </c>
      <c r="N119" s="263">
        <f t="shared" si="5"/>
        <v>1.3690180187163985</v>
      </c>
      <c r="O119" s="263">
        <f t="shared" si="5"/>
        <v>1.3763130579549032</v>
      </c>
      <c r="P119" s="263">
        <f t="shared" si="5"/>
        <v>1.4227380755985517</v>
      </c>
      <c r="Q119" s="263">
        <f t="shared" si="5"/>
        <v>1.3301202081463432</v>
      </c>
      <c r="R119" s="263">
        <f t="shared" si="5"/>
        <v>1.4004534621999813</v>
      </c>
      <c r="S119" s="263">
        <f t="shared" si="5"/>
        <v>1.4544547813367239</v>
      </c>
      <c r="T119" s="263">
        <f t="shared" si="5"/>
        <v>1.6580745406005968</v>
      </c>
      <c r="U119" s="263">
        <f t="shared" si="5"/>
        <v>1.5075130163731263</v>
      </c>
      <c r="V119" s="263">
        <f t="shared" si="5"/>
        <v>1.3665763924169763</v>
      </c>
      <c r="W119" s="263">
        <f t="shared" si="5"/>
        <v>1.3519431193060942</v>
      </c>
      <c r="DA119" s="70"/>
    </row>
    <row r="120" spans="1:105" ht="12" customHeight="1" x14ac:dyDescent="0.25">
      <c r="A120" s="60" t="s">
        <v>1568</v>
      </c>
      <c r="B120" s="264">
        <v>0.73686287001386841</v>
      </c>
      <c r="C120" s="264">
        <v>0.84109205965314482</v>
      </c>
      <c r="D120" s="264">
        <v>0.82639989515123013</v>
      </c>
      <c r="E120" s="264">
        <v>0.8420972229535576</v>
      </c>
      <c r="F120" s="264">
        <v>0.98969043924627342</v>
      </c>
      <c r="G120" s="264">
        <v>1.0517394815490051</v>
      </c>
      <c r="H120" s="264">
        <v>0.8651447286552536</v>
      </c>
      <c r="I120" s="264">
        <v>0.786846311543973</v>
      </c>
      <c r="J120" s="264">
        <v>0.99135760166281439</v>
      </c>
      <c r="K120" s="264">
        <v>1.0222056134796389</v>
      </c>
      <c r="L120" s="264">
        <v>1.0070293117546349</v>
      </c>
      <c r="M120" s="264">
        <v>0.99441680982132741</v>
      </c>
      <c r="N120" s="264">
        <v>0.96893870391519621</v>
      </c>
      <c r="O120" s="264">
        <v>0.97234333179583055</v>
      </c>
      <c r="P120" s="264">
        <v>0.98288686924785773</v>
      </c>
      <c r="Q120" s="264">
        <v>0.89802862686343987</v>
      </c>
      <c r="R120" s="264">
        <v>0.92939424121417913</v>
      </c>
      <c r="S120" s="264">
        <v>0.97610324912815272</v>
      </c>
      <c r="T120" s="264">
        <v>1.092367452903301</v>
      </c>
      <c r="U120" s="264">
        <v>0.9742636876561277</v>
      </c>
      <c r="V120" s="264">
        <v>0.87611318023425366</v>
      </c>
      <c r="W120" s="264">
        <v>0.87700717039584186</v>
      </c>
      <c r="DA120" s="72" t="s">
        <v>1569</v>
      </c>
    </row>
    <row r="121" spans="1:105" ht="12" customHeight="1" x14ac:dyDescent="0.25">
      <c r="A121" s="59" t="s">
        <v>30</v>
      </c>
      <c r="B121" s="232">
        <v>7.5618150755020264E-2</v>
      </c>
      <c r="C121" s="232">
        <v>0.10209021884761151</v>
      </c>
      <c r="D121" s="232">
        <v>0.10084392156481201</v>
      </c>
      <c r="E121" s="232">
        <v>0.17939395064377839</v>
      </c>
      <c r="F121" s="232">
        <v>0.41066699411310031</v>
      </c>
      <c r="G121" s="232">
        <v>0.34948492695346978</v>
      </c>
      <c r="H121" s="232">
        <v>0.28302158188941151</v>
      </c>
      <c r="I121" s="232">
        <v>0.28875755394919811</v>
      </c>
      <c r="J121" s="232">
        <v>0.40177897558048331</v>
      </c>
      <c r="K121" s="232">
        <v>0.43182607539648837</v>
      </c>
      <c r="L121" s="232">
        <v>0.51223275309208727</v>
      </c>
      <c r="M121" s="232">
        <v>0.52159289538606624</v>
      </c>
      <c r="N121" s="232">
        <v>0.51750386349849542</v>
      </c>
      <c r="O121" s="232">
        <v>0.52438467619240314</v>
      </c>
      <c r="P121" s="232">
        <v>0.50021164523411565</v>
      </c>
      <c r="Q121" s="232">
        <v>0.40197530346432547</v>
      </c>
      <c r="R121" s="232">
        <v>0.35123089684225611</v>
      </c>
      <c r="S121" s="232">
        <v>0.36349426230858012</v>
      </c>
      <c r="T121" s="232">
        <v>0.38175761842902151</v>
      </c>
      <c r="U121" s="232">
        <v>0.40897789018285269</v>
      </c>
      <c r="V121" s="232">
        <v>0.44569524002829691</v>
      </c>
      <c r="W121" s="232">
        <v>0.43466612077894068</v>
      </c>
      <c r="DA121" s="71" t="s">
        <v>1570</v>
      </c>
    </row>
    <row r="122" spans="1:105" ht="12" customHeight="1" x14ac:dyDescent="0.25">
      <c r="A122" s="59" t="s">
        <v>33</v>
      </c>
      <c r="B122" s="297">
        <v>1.3335586519681791E-2</v>
      </c>
      <c r="C122" s="297">
        <v>1.584517831371593E-2</v>
      </c>
      <c r="D122" s="297">
        <v>1.3918573495922079E-2</v>
      </c>
      <c r="E122" s="297">
        <v>1.697374841737042E-2</v>
      </c>
      <c r="F122" s="297">
        <v>1.7205982149884381E-2</v>
      </c>
      <c r="G122" s="297">
        <v>2.16236146241622E-2</v>
      </c>
      <c r="H122" s="297">
        <v>3.0493754537671159E-2</v>
      </c>
      <c r="I122" s="297">
        <v>3.0340083999758991E-2</v>
      </c>
      <c r="J122" s="297">
        <v>3.5543586891045073E-2</v>
      </c>
      <c r="K122" s="297">
        <v>2.7572712433450781E-2</v>
      </c>
      <c r="L122" s="297">
        <v>1.8622044482534239E-2</v>
      </c>
      <c r="M122" s="297">
        <v>1.482785486991171E-2</v>
      </c>
      <c r="N122" s="297">
        <v>1.6410608395263909E-2</v>
      </c>
      <c r="O122" s="297">
        <v>1.867762988647589E-2</v>
      </c>
      <c r="P122" s="297">
        <v>1.366755824830207E-2</v>
      </c>
      <c r="Q122" s="297">
        <v>1.4367311100593789E-2</v>
      </c>
      <c r="R122" s="297">
        <v>1.6328944587350219E-2</v>
      </c>
      <c r="S122" s="297">
        <v>1.148601237953048E-2</v>
      </c>
      <c r="T122" s="297">
        <v>1.3167454647868599E-2</v>
      </c>
      <c r="U122" s="297">
        <v>9.1539249706141541E-3</v>
      </c>
      <c r="V122" s="297">
        <v>4.1740390761090002E-3</v>
      </c>
      <c r="W122" s="297">
        <v>7.0754851131901338E-3</v>
      </c>
      <c r="DA122" s="122" t="s">
        <v>1571</v>
      </c>
    </row>
    <row r="123" spans="1:105" ht="12" customHeight="1" x14ac:dyDescent="0.25">
      <c r="A123" s="59" t="s">
        <v>160</v>
      </c>
      <c r="B123" s="297">
        <v>4.8990975420168829E-2</v>
      </c>
      <c r="C123" s="297">
        <v>2.540786171959656E-2</v>
      </c>
      <c r="D123" s="297">
        <v>1.5448108155002461E-2</v>
      </c>
      <c r="E123" s="297">
        <v>1.8848956268972449E-2</v>
      </c>
      <c r="F123" s="297">
        <v>2.5337661193077829E-2</v>
      </c>
      <c r="G123" s="297">
        <v>2.4987871605694489E-2</v>
      </c>
      <c r="H123" s="297">
        <v>2.066482877373492E-2</v>
      </c>
      <c r="I123" s="297">
        <v>1.4537996570115371E-2</v>
      </c>
      <c r="J123" s="297">
        <v>1.229821102572847E-2</v>
      </c>
      <c r="K123" s="297">
        <v>1.177387238278719E-2</v>
      </c>
      <c r="L123" s="297">
        <v>7.757857485567482E-3</v>
      </c>
      <c r="M123" s="297">
        <v>8.1830090509279335E-3</v>
      </c>
      <c r="N123" s="297">
        <v>1.3013800987160059E-2</v>
      </c>
      <c r="O123" s="297">
        <v>1.045135691048941E-2</v>
      </c>
      <c r="P123" s="297">
        <v>1.7663564520052681E-2</v>
      </c>
      <c r="Q123" s="297">
        <v>2.5550433390345371E-2</v>
      </c>
      <c r="R123" s="297">
        <v>2.1949795040939728E-2</v>
      </c>
      <c r="S123" s="297">
        <v>2.8027710532736359E-2</v>
      </c>
      <c r="T123" s="297">
        <v>2.7931154495915631E-2</v>
      </c>
      <c r="U123" s="297">
        <v>2.2899905442826569E-2</v>
      </c>
      <c r="V123" s="297">
        <v>3.8072819042141937E-2</v>
      </c>
      <c r="W123" s="297">
        <v>3.1476836996522442E-2</v>
      </c>
      <c r="DA123" s="122" t="s">
        <v>1572</v>
      </c>
    </row>
    <row r="124" spans="1:105" ht="12" customHeight="1" x14ac:dyDescent="0.25">
      <c r="A124" s="59" t="s">
        <v>70</v>
      </c>
      <c r="B124" s="297">
        <v>0.25718041215123871</v>
      </c>
      <c r="C124" s="297">
        <v>0.31399747280832507</v>
      </c>
      <c r="D124" s="297">
        <v>0.33223860741736633</v>
      </c>
      <c r="E124" s="297">
        <v>0.27159654351378232</v>
      </c>
      <c r="F124" s="297">
        <v>0.1442241390503452</v>
      </c>
      <c r="G124" s="297">
        <v>0.15277173657431281</v>
      </c>
      <c r="H124" s="297">
        <v>8.203047584497665E-2</v>
      </c>
      <c r="I124" s="297">
        <v>6.4163639517898982E-2</v>
      </c>
      <c r="J124" s="297">
        <v>5.5123259516246498E-2</v>
      </c>
      <c r="K124" s="297">
        <v>4.7512917022079562E-2</v>
      </c>
      <c r="L124" s="297">
        <v>2.807818284779192E-2</v>
      </c>
      <c r="M124" s="297">
        <v>2.1292533963035608E-2</v>
      </c>
      <c r="N124" s="297">
        <v>2.3565339671571432E-2</v>
      </c>
      <c r="O124" s="297">
        <v>2.145668913561144E-2</v>
      </c>
      <c r="P124" s="297">
        <v>2.9439553200402209E-2</v>
      </c>
      <c r="Q124" s="297">
        <v>2.475755193837063E-2</v>
      </c>
      <c r="R124" s="297">
        <v>2.321342821126067E-2</v>
      </c>
      <c r="S124" s="297">
        <v>1.9174034773103941E-2</v>
      </c>
      <c r="T124" s="297">
        <v>1.9853539344785391E-2</v>
      </c>
      <c r="U124" s="297">
        <v>1.521052517738463E-2</v>
      </c>
      <c r="V124" s="297">
        <v>8.5411575029554852E-3</v>
      </c>
      <c r="W124" s="297">
        <v>6.0643911201495506E-3</v>
      </c>
      <c r="DA124" s="122" t="s">
        <v>1573</v>
      </c>
    </row>
    <row r="125" spans="1:105" ht="12" customHeight="1" x14ac:dyDescent="0.25">
      <c r="A125" s="59" t="s">
        <v>162</v>
      </c>
      <c r="B125" s="297">
        <v>0.34173774516775879</v>
      </c>
      <c r="C125" s="297">
        <v>0.38375132796389572</v>
      </c>
      <c r="D125" s="297">
        <v>0.36395068451812729</v>
      </c>
      <c r="E125" s="297">
        <v>0.35528402410965398</v>
      </c>
      <c r="F125" s="297">
        <v>0.39225566273986567</v>
      </c>
      <c r="G125" s="297">
        <v>0.50287133179136545</v>
      </c>
      <c r="H125" s="297">
        <v>0.4489340876094593</v>
      </c>
      <c r="I125" s="297">
        <v>0.38904703750700148</v>
      </c>
      <c r="J125" s="297">
        <v>0.48661356864931099</v>
      </c>
      <c r="K125" s="297">
        <v>0.50352003624483266</v>
      </c>
      <c r="L125" s="297">
        <v>0.44033847384665359</v>
      </c>
      <c r="M125" s="297">
        <v>0.4285205165513859</v>
      </c>
      <c r="N125" s="297">
        <v>0.39844509136270539</v>
      </c>
      <c r="O125" s="297">
        <v>0.39737297967085072</v>
      </c>
      <c r="P125" s="297">
        <v>0.42190454804498501</v>
      </c>
      <c r="Q125" s="297">
        <v>0.43137802696980448</v>
      </c>
      <c r="R125" s="297">
        <v>0.51667117653237238</v>
      </c>
      <c r="S125" s="297">
        <v>0.55392122913420183</v>
      </c>
      <c r="T125" s="297">
        <v>0.64965768598570994</v>
      </c>
      <c r="U125" s="297">
        <v>0.5180214418824497</v>
      </c>
      <c r="V125" s="297">
        <v>0.37962992458475031</v>
      </c>
      <c r="W125" s="297">
        <v>0.39772433638703908</v>
      </c>
      <c r="DA125" s="122" t="s">
        <v>1574</v>
      </c>
    </row>
    <row r="126" spans="1:105" ht="12" customHeight="1" x14ac:dyDescent="0.25">
      <c r="A126" s="60" t="s">
        <v>1575</v>
      </c>
      <c r="B126" s="264">
        <v>0.26292054428186112</v>
      </c>
      <c r="C126" s="264">
        <v>0.26909427903840621</v>
      </c>
      <c r="D126" s="264">
        <v>0.28486920368649682</v>
      </c>
      <c r="E126" s="264">
        <v>0.36823505206423868</v>
      </c>
      <c r="F126" s="264">
        <v>0.32873781676247349</v>
      </c>
      <c r="G126" s="264">
        <v>0.34200851273242833</v>
      </c>
      <c r="H126" s="264">
        <v>0.31365304525657961</v>
      </c>
      <c r="I126" s="264">
        <v>0.26991085874385551</v>
      </c>
      <c r="J126" s="264">
        <v>0.3489205315636652</v>
      </c>
      <c r="K126" s="264">
        <v>0.38548808310078331</v>
      </c>
      <c r="L126" s="264">
        <v>0.40686852060828083</v>
      </c>
      <c r="M126" s="264">
        <v>0.40320959524785832</v>
      </c>
      <c r="N126" s="264">
        <v>0.40007931480120229</v>
      </c>
      <c r="O126" s="264">
        <v>0.40396972615907278</v>
      </c>
      <c r="P126" s="264">
        <v>0.43985120635069391</v>
      </c>
      <c r="Q126" s="264">
        <v>0.43209158128290331</v>
      </c>
      <c r="R126" s="264">
        <v>0.47105922098580222</v>
      </c>
      <c r="S126" s="264">
        <v>0.47835153220857107</v>
      </c>
      <c r="T126" s="264">
        <v>0.56570708769729572</v>
      </c>
      <c r="U126" s="264">
        <v>0.53324932871699871</v>
      </c>
      <c r="V126" s="264">
        <v>0.4904632121827226</v>
      </c>
      <c r="W126" s="264">
        <v>0.47493594891025231</v>
      </c>
      <c r="DA126" s="72" t="s">
        <v>1576</v>
      </c>
    </row>
    <row r="127" spans="1:105" ht="12" customHeight="1" x14ac:dyDescent="0.25">
      <c r="A127" s="132" t="s">
        <v>1577</v>
      </c>
      <c r="B127" s="318">
        <v>0.8045347984138671</v>
      </c>
      <c r="C127" s="318">
        <v>0.82342637823082065</v>
      </c>
      <c r="D127" s="318">
        <v>0.87169752363108222</v>
      </c>
      <c r="E127" s="318">
        <v>1.1267963642423551</v>
      </c>
      <c r="F127" s="318">
        <v>1.005935134747316</v>
      </c>
      <c r="G127" s="318">
        <v>1.046543360080797</v>
      </c>
      <c r="H127" s="318">
        <v>0.95977585253617292</v>
      </c>
      <c r="I127" s="318">
        <v>0.82592510570952316</v>
      </c>
      <c r="J127" s="318">
        <v>1.0676940833618971</v>
      </c>
      <c r="K127" s="318">
        <v>1.179590503570372</v>
      </c>
      <c r="L127" s="318">
        <v>1.24501447424972</v>
      </c>
      <c r="M127" s="318">
        <v>1.2338181914134001</v>
      </c>
      <c r="N127" s="318">
        <v>1.224239557856984</v>
      </c>
      <c r="O127" s="318">
        <v>1.236144186025546</v>
      </c>
      <c r="P127" s="318">
        <v>1.3459412333107119</v>
      </c>
      <c r="Q127" s="318">
        <v>1.322196841609661</v>
      </c>
      <c r="R127" s="318">
        <v>1.4414375127358661</v>
      </c>
      <c r="S127" s="318">
        <v>1.463751927745184</v>
      </c>
      <c r="T127" s="318">
        <v>1.7310592407488761</v>
      </c>
      <c r="U127" s="318">
        <v>1.631738753452971</v>
      </c>
      <c r="V127" s="318">
        <v>1.500813573243724</v>
      </c>
      <c r="W127" s="318">
        <v>1.4533002697057389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0.99999999999999978</v>
      </c>
      <c r="D132" s="234">
        <f t="shared" si="6"/>
        <v>1</v>
      </c>
      <c r="E132" s="234">
        <f t="shared" si="6"/>
        <v>0.99999999999999989</v>
      </c>
      <c r="F132" s="234">
        <f t="shared" si="6"/>
        <v>0.99999999999999967</v>
      </c>
      <c r="G132" s="234">
        <f t="shared" si="6"/>
        <v>1.0000000000000002</v>
      </c>
      <c r="H132" s="234">
        <f t="shared" si="6"/>
        <v>0.99999999999999989</v>
      </c>
      <c r="I132" s="234">
        <f t="shared" si="6"/>
        <v>1.0000000000000002</v>
      </c>
      <c r="J132" s="234">
        <f t="shared" si="6"/>
        <v>1.0000000000000002</v>
      </c>
      <c r="K132" s="234">
        <f t="shared" si="6"/>
        <v>1</v>
      </c>
      <c r="L132" s="234">
        <f t="shared" si="6"/>
        <v>0.99999999999999978</v>
      </c>
      <c r="M132" s="234">
        <f t="shared" si="6"/>
        <v>1</v>
      </c>
      <c r="N132" s="234">
        <f t="shared" si="6"/>
        <v>0.99999999999999989</v>
      </c>
      <c r="O132" s="234">
        <f t="shared" si="6"/>
        <v>0.99999999999999978</v>
      </c>
      <c r="P132" s="234">
        <f t="shared" si="6"/>
        <v>1.0000000000000007</v>
      </c>
      <c r="Q132" s="234">
        <f t="shared" si="6"/>
        <v>1</v>
      </c>
      <c r="R132" s="234">
        <f t="shared" si="6"/>
        <v>1.0000000000000004</v>
      </c>
      <c r="S132" s="234">
        <f t="shared" si="6"/>
        <v>0.99999999999999978</v>
      </c>
      <c r="T132" s="234">
        <f t="shared" si="6"/>
        <v>0.99999999999999978</v>
      </c>
      <c r="U132" s="234">
        <f t="shared" si="6"/>
        <v>1</v>
      </c>
      <c r="V132" s="234">
        <f t="shared" si="6"/>
        <v>0.99999999999999978</v>
      </c>
      <c r="W132" s="234">
        <f t="shared" si="6"/>
        <v>0.99999999999999989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4.8980373651476309E-3</v>
      </c>
      <c r="C133" s="268">
        <f t="shared" si="7"/>
        <v>4.8980373651484766E-3</v>
      </c>
      <c r="D133" s="268">
        <f t="shared" si="7"/>
        <v>4.8980373651476882E-3</v>
      </c>
      <c r="E133" s="268">
        <f t="shared" si="7"/>
        <v>4.8980373651526174E-3</v>
      </c>
      <c r="F133" s="268">
        <f t="shared" si="7"/>
        <v>4.8980373651474054E-3</v>
      </c>
      <c r="G133" s="268">
        <f t="shared" si="7"/>
        <v>4.8980373651477532E-3</v>
      </c>
      <c r="H133" s="268">
        <f t="shared" si="7"/>
        <v>4.8980373651476474E-3</v>
      </c>
      <c r="I133" s="268">
        <f t="shared" si="7"/>
        <v>4.8980373651474254E-3</v>
      </c>
      <c r="J133" s="268">
        <f t="shared" si="7"/>
        <v>4.898037365148121E-3</v>
      </c>
      <c r="K133" s="268">
        <f t="shared" si="7"/>
        <v>4.8980373651466083E-3</v>
      </c>
      <c r="L133" s="268">
        <f t="shared" si="7"/>
        <v>4.8980373651550174E-3</v>
      </c>
      <c r="M133" s="268">
        <f t="shared" si="7"/>
        <v>4.8980373651532697E-3</v>
      </c>
      <c r="N133" s="268">
        <f t="shared" si="7"/>
        <v>4.8980373651541622E-3</v>
      </c>
      <c r="O133" s="268">
        <f t="shared" si="7"/>
        <v>4.8980373651534015E-3</v>
      </c>
      <c r="P133" s="268">
        <f t="shared" si="7"/>
        <v>4.8980373651537987E-3</v>
      </c>
      <c r="Q133" s="268">
        <f t="shared" si="7"/>
        <v>4.898037365155373E-3</v>
      </c>
      <c r="R133" s="268">
        <f t="shared" si="7"/>
        <v>4.8980373651537484E-3</v>
      </c>
      <c r="S133" s="268">
        <f t="shared" si="7"/>
        <v>4.8980373651535333E-3</v>
      </c>
      <c r="T133" s="268">
        <f t="shared" si="7"/>
        <v>4.8980373651538725E-3</v>
      </c>
      <c r="U133" s="268">
        <f t="shared" si="7"/>
        <v>4.8980373651540364E-3</v>
      </c>
      <c r="V133" s="268">
        <f t="shared" si="7"/>
        <v>4.8980373651540581E-3</v>
      </c>
      <c r="W133" s="268">
        <f t="shared" si="7"/>
        <v>4.8980373651538603E-3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1.958435435556172E-3</v>
      </c>
      <c r="C134" s="269">
        <f t="shared" si="8"/>
        <v>1.9584354355565111E-3</v>
      </c>
      <c r="D134" s="269">
        <f t="shared" si="8"/>
        <v>1.9584354355561941E-3</v>
      </c>
      <c r="E134" s="269">
        <f t="shared" si="8"/>
        <v>1.9584354355581656E-3</v>
      </c>
      <c r="F134" s="269">
        <f t="shared" si="8"/>
        <v>1.9584354355560813E-3</v>
      </c>
      <c r="G134" s="269">
        <f t="shared" si="8"/>
        <v>1.958435435556221E-3</v>
      </c>
      <c r="H134" s="269">
        <f t="shared" si="8"/>
        <v>1.9584354355561789E-3</v>
      </c>
      <c r="I134" s="269">
        <f t="shared" si="8"/>
        <v>1.9584354355560896E-3</v>
      </c>
      <c r="J134" s="269">
        <f t="shared" si="8"/>
        <v>1.9584354355563684E-3</v>
      </c>
      <c r="K134" s="269">
        <f t="shared" si="8"/>
        <v>1.9584354355557648E-3</v>
      </c>
      <c r="L134" s="269">
        <f t="shared" si="8"/>
        <v>1.9584354355591232E-3</v>
      </c>
      <c r="M134" s="269">
        <f t="shared" si="8"/>
        <v>1.9584354355584271E-3</v>
      </c>
      <c r="N134" s="269">
        <f t="shared" si="8"/>
        <v>1.9584354355587836E-3</v>
      </c>
      <c r="O134" s="269">
        <f t="shared" si="8"/>
        <v>1.95843543555848E-3</v>
      </c>
      <c r="P134" s="269">
        <f t="shared" si="8"/>
        <v>1.9584354355586366E-3</v>
      </c>
      <c r="Q134" s="269">
        <f t="shared" si="8"/>
        <v>1.9584354355592676E-3</v>
      </c>
      <c r="R134" s="269">
        <f t="shared" si="8"/>
        <v>1.9584354355586184E-3</v>
      </c>
      <c r="S134" s="269">
        <f t="shared" si="8"/>
        <v>1.9584354355585316E-3</v>
      </c>
      <c r="T134" s="269">
        <f t="shared" si="8"/>
        <v>1.9584354355586678E-3</v>
      </c>
      <c r="U134" s="269">
        <f t="shared" si="8"/>
        <v>1.9584354355587337E-3</v>
      </c>
      <c r="V134" s="269">
        <f t="shared" si="8"/>
        <v>1.9584354355587411E-3</v>
      </c>
      <c r="W134" s="269">
        <f t="shared" si="8"/>
        <v>1.9584354355586626E-3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8.167372692710494E-3</v>
      </c>
      <c r="C135" s="269">
        <f t="shared" si="9"/>
        <v>7.3741102093438831E-3</v>
      </c>
      <c r="D135" s="269">
        <f t="shared" si="9"/>
        <v>7.9038999566483342E-3</v>
      </c>
      <c r="E135" s="269">
        <f t="shared" si="9"/>
        <v>9.8283446837909485E-3</v>
      </c>
      <c r="F135" s="269">
        <f t="shared" si="9"/>
        <v>7.5885679711212737E-3</v>
      </c>
      <c r="G135" s="269">
        <f t="shared" si="9"/>
        <v>7.3108563994208568E-3</v>
      </c>
      <c r="H135" s="269">
        <f t="shared" si="9"/>
        <v>8.0173255921421518E-3</v>
      </c>
      <c r="I135" s="269">
        <f t="shared" si="9"/>
        <v>7.655006131888388E-3</v>
      </c>
      <c r="J135" s="269">
        <f t="shared" si="9"/>
        <v>7.8259035899399705E-3</v>
      </c>
      <c r="K135" s="269">
        <f t="shared" si="9"/>
        <v>8.3439956948399025E-3</v>
      </c>
      <c r="L135" s="269">
        <f t="shared" si="9"/>
        <v>8.9163313479288884E-3</v>
      </c>
      <c r="M135" s="269">
        <f t="shared" si="9"/>
        <v>8.9948039090375388E-3</v>
      </c>
      <c r="N135" s="269">
        <f t="shared" si="9"/>
        <v>9.0902432329838558E-3</v>
      </c>
      <c r="O135" s="269">
        <f t="shared" si="9"/>
        <v>9.0047071049827922E-3</v>
      </c>
      <c r="P135" s="269">
        <f t="shared" si="9"/>
        <v>9.5834821432813355E-3</v>
      </c>
      <c r="Q135" s="269">
        <f t="shared" si="9"/>
        <v>1.0070914393614098E-2</v>
      </c>
      <c r="R135" s="269">
        <f t="shared" si="9"/>
        <v>1.0488929879633801E-2</v>
      </c>
      <c r="S135" s="269">
        <f t="shared" si="9"/>
        <v>1.0120744105899835E-2</v>
      </c>
      <c r="T135" s="269">
        <f t="shared" si="9"/>
        <v>1.0704584371658036E-2</v>
      </c>
      <c r="U135" s="269">
        <f t="shared" si="9"/>
        <v>1.1501353219694553E-2</v>
      </c>
      <c r="V135" s="269">
        <f t="shared" si="9"/>
        <v>1.1853967852352995E-2</v>
      </c>
      <c r="W135" s="269">
        <f t="shared" si="9"/>
        <v>1.1550802502705557E-2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9.7726894152088697E-4</v>
      </c>
      <c r="C136" s="269">
        <f t="shared" si="10"/>
        <v>9.7726894152105632E-4</v>
      </c>
      <c r="D136" s="269">
        <f t="shared" si="10"/>
        <v>9.7726894152089781E-4</v>
      </c>
      <c r="E136" s="269">
        <f t="shared" si="10"/>
        <v>9.7726894152188161E-4</v>
      </c>
      <c r="F136" s="269">
        <f t="shared" si="10"/>
        <v>9.77268941520841E-4</v>
      </c>
      <c r="G136" s="269">
        <f t="shared" si="10"/>
        <v>9.7726894152091104E-4</v>
      </c>
      <c r="H136" s="269">
        <f t="shared" si="10"/>
        <v>9.7726894152089022E-4</v>
      </c>
      <c r="I136" s="269">
        <f t="shared" si="10"/>
        <v>9.7726894152084577E-4</v>
      </c>
      <c r="J136" s="269">
        <f t="shared" si="10"/>
        <v>9.7726894152098454E-4</v>
      </c>
      <c r="K136" s="269">
        <f t="shared" si="10"/>
        <v>9.7726894152068335E-4</v>
      </c>
      <c r="L136" s="269">
        <f t="shared" si="10"/>
        <v>9.7726894152235975E-4</v>
      </c>
      <c r="M136" s="269">
        <f t="shared" si="10"/>
        <v>9.7726894152201215E-4</v>
      </c>
      <c r="N136" s="269">
        <f t="shared" si="10"/>
        <v>9.7726894152219018E-4</v>
      </c>
      <c r="O136" s="269">
        <f t="shared" si="10"/>
        <v>9.7726894152203839E-4</v>
      </c>
      <c r="P136" s="269">
        <f t="shared" si="10"/>
        <v>9.7726894152211602E-4</v>
      </c>
      <c r="Q136" s="269">
        <f t="shared" si="10"/>
        <v>9.7726894152243195E-4</v>
      </c>
      <c r="R136" s="269">
        <f t="shared" si="10"/>
        <v>9.7726894152210734E-4</v>
      </c>
      <c r="S136" s="269">
        <f t="shared" si="10"/>
        <v>9.7726894152206441E-4</v>
      </c>
      <c r="T136" s="269">
        <f t="shared" si="10"/>
        <v>9.7726894152213228E-4</v>
      </c>
      <c r="U136" s="269">
        <f t="shared" si="10"/>
        <v>9.7726894152216502E-4</v>
      </c>
      <c r="V136" s="269">
        <f t="shared" si="10"/>
        <v>9.7726894152216893E-4</v>
      </c>
      <c r="W136" s="269">
        <f t="shared" si="10"/>
        <v>9.7726894152212946E-4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4.1645672102706968E-3</v>
      </c>
      <c r="C137" s="270">
        <f t="shared" si="11"/>
        <v>4.1086707856808607E-3</v>
      </c>
      <c r="D137" s="270">
        <f t="shared" si="11"/>
        <v>4.1374688761833082E-3</v>
      </c>
      <c r="E137" s="270">
        <f t="shared" si="11"/>
        <v>4.3329796677909109E-3</v>
      </c>
      <c r="F137" s="270">
        <f t="shared" si="11"/>
        <v>4.0772512639411854E-3</v>
      </c>
      <c r="G137" s="270">
        <f t="shared" si="11"/>
        <v>3.9928713055629676E-3</v>
      </c>
      <c r="H137" s="270">
        <f t="shared" si="11"/>
        <v>4.0334592545401577E-3</v>
      </c>
      <c r="I137" s="270">
        <f t="shared" si="11"/>
        <v>4.0100723032647084E-3</v>
      </c>
      <c r="J137" s="270">
        <f t="shared" si="11"/>
        <v>4.0208100698619006E-3</v>
      </c>
      <c r="K137" s="270">
        <f t="shared" si="11"/>
        <v>4.083839249407346E-3</v>
      </c>
      <c r="L137" s="270">
        <f t="shared" si="11"/>
        <v>4.1813648770377748E-3</v>
      </c>
      <c r="M137" s="270">
        <f t="shared" si="11"/>
        <v>4.2040615999448649E-3</v>
      </c>
      <c r="N137" s="270">
        <f t="shared" si="11"/>
        <v>4.2145336564952595E-3</v>
      </c>
      <c r="O137" s="270">
        <f t="shared" si="11"/>
        <v>4.1807597406593559E-3</v>
      </c>
      <c r="P137" s="270">
        <f t="shared" si="11"/>
        <v>4.2895333779032121E-3</v>
      </c>
      <c r="Q137" s="270">
        <f t="shared" si="11"/>
        <v>4.3715772006311668E-3</v>
      </c>
      <c r="R137" s="270">
        <f t="shared" si="11"/>
        <v>4.4367808365431581E-3</v>
      </c>
      <c r="S137" s="270">
        <f t="shared" si="11"/>
        <v>4.3315752598944539E-3</v>
      </c>
      <c r="T137" s="270">
        <f t="shared" si="11"/>
        <v>4.4683381152264817E-3</v>
      </c>
      <c r="U137" s="270">
        <f t="shared" si="11"/>
        <v>4.6899029912628228E-3</v>
      </c>
      <c r="V137" s="270">
        <f t="shared" si="11"/>
        <v>4.8291574535544151E-3</v>
      </c>
      <c r="W137" s="270">
        <f t="shared" si="11"/>
        <v>4.7217196575412576E-3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3.2362156434518508E-2</v>
      </c>
      <c r="C138" s="271">
        <f t="shared" si="12"/>
        <v>2.9218956589694832E-2</v>
      </c>
      <c r="D138" s="271">
        <f t="shared" si="12"/>
        <v>3.1318179843578299E-2</v>
      </c>
      <c r="E138" s="271">
        <f t="shared" si="12"/>
        <v>3.8943542815560568E-2</v>
      </c>
      <c r="F138" s="271">
        <f t="shared" si="12"/>
        <v>3.0068717693584573E-2</v>
      </c>
      <c r="G138" s="271">
        <f t="shared" si="12"/>
        <v>2.8968321560680511E-2</v>
      </c>
      <c r="H138" s="271">
        <f t="shared" si="12"/>
        <v>3.1767614233025446E-2</v>
      </c>
      <c r="I138" s="271">
        <f t="shared" si="12"/>
        <v>3.0331970300372803E-2</v>
      </c>
      <c r="J138" s="271">
        <f t="shared" si="12"/>
        <v>3.1009129342798161E-2</v>
      </c>
      <c r="K138" s="271">
        <f t="shared" si="12"/>
        <v>3.3062002203764207E-2</v>
      </c>
      <c r="L138" s="271">
        <f t="shared" si="12"/>
        <v>3.5329808098657343E-2</v>
      </c>
      <c r="M138" s="271">
        <f t="shared" si="12"/>
        <v>3.5640745458070625E-2</v>
      </c>
      <c r="N138" s="271">
        <f t="shared" si="12"/>
        <v>3.6018911417646821E-2</v>
      </c>
      <c r="O138" s="271">
        <f t="shared" si="12"/>
        <v>3.5679985589314796E-2</v>
      </c>
      <c r="P138" s="271">
        <f t="shared" si="12"/>
        <v>3.7973306714054113E-2</v>
      </c>
      <c r="Q138" s="271">
        <f t="shared" si="12"/>
        <v>3.9904693872445579E-2</v>
      </c>
      <c r="R138" s="271">
        <f t="shared" si="12"/>
        <v>4.1561026093294873E-2</v>
      </c>
      <c r="S138" s="271">
        <f t="shared" si="12"/>
        <v>4.0102137653297822E-2</v>
      </c>
      <c r="T138" s="271">
        <f t="shared" si="12"/>
        <v>4.2415529085783978E-2</v>
      </c>
      <c r="U138" s="271">
        <f t="shared" si="12"/>
        <v>4.5572622446458266E-2</v>
      </c>
      <c r="V138" s="271">
        <f t="shared" si="12"/>
        <v>4.6969812256760134E-2</v>
      </c>
      <c r="W138" s="271">
        <f t="shared" si="12"/>
        <v>4.5768558825583595E-2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0.139765033226391</v>
      </c>
      <c r="C139" s="271">
        <f t="shared" si="13"/>
        <v>0.14101860225667845</v>
      </c>
      <c r="D139" s="271">
        <f t="shared" si="13"/>
        <v>0.14021137910514658</v>
      </c>
      <c r="E139" s="271">
        <f t="shared" si="13"/>
        <v>0.13732568737773546</v>
      </c>
      <c r="F139" s="271">
        <f t="shared" si="13"/>
        <v>0.14075144611011214</v>
      </c>
      <c r="G139" s="271">
        <f t="shared" si="13"/>
        <v>0.14118228665249549</v>
      </c>
      <c r="H139" s="271">
        <f t="shared" si="13"/>
        <v>0.14010969921615621</v>
      </c>
      <c r="I139" s="271">
        <f t="shared" si="13"/>
        <v>0.14065942958932984</v>
      </c>
      <c r="J139" s="271">
        <f t="shared" si="13"/>
        <v>0.14040364941950051</v>
      </c>
      <c r="K139" s="271">
        <f t="shared" si="13"/>
        <v>0.13962286299111126</v>
      </c>
      <c r="L139" s="271">
        <f t="shared" si="13"/>
        <v>0.13874837708811824</v>
      </c>
      <c r="M139" s="271">
        <f t="shared" si="13"/>
        <v>0.13862674672545283</v>
      </c>
      <c r="N139" s="271">
        <f t="shared" si="13"/>
        <v>0.13848146897197411</v>
      </c>
      <c r="O139" s="271">
        <f t="shared" si="13"/>
        <v>0.13861542653758294</v>
      </c>
      <c r="P139" s="271">
        <f t="shared" si="13"/>
        <v>0.13772744726559619</v>
      </c>
      <c r="Q139" s="271">
        <f t="shared" si="13"/>
        <v>0.13698108787987337</v>
      </c>
      <c r="R139" s="271">
        <f t="shared" si="13"/>
        <v>0.1363418060667046</v>
      </c>
      <c r="S139" s="271">
        <f t="shared" si="13"/>
        <v>0.13691224825617904</v>
      </c>
      <c r="T139" s="271">
        <f t="shared" si="13"/>
        <v>0.13601232652950018</v>
      </c>
      <c r="U139" s="271">
        <f t="shared" si="13"/>
        <v>0.13477886297165531</v>
      </c>
      <c r="V139" s="271">
        <f t="shared" si="13"/>
        <v>0.13422662650763884</v>
      </c>
      <c r="W139" s="271">
        <f t="shared" si="13"/>
        <v>0.13469952687936529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0.76624207952375245</v>
      </c>
      <c r="C140" s="271">
        <f t="shared" si="14"/>
        <v>0.77311459490489332</v>
      </c>
      <c r="D140" s="271">
        <f t="shared" si="14"/>
        <v>0.76868910784284972</v>
      </c>
      <c r="E140" s="271">
        <f t="shared" si="14"/>
        <v>0.75286871000060507</v>
      </c>
      <c r="F140" s="271">
        <f t="shared" si="14"/>
        <v>0.77164994901616857</v>
      </c>
      <c r="G140" s="271">
        <f t="shared" si="14"/>
        <v>0.77401197151577461</v>
      </c>
      <c r="H140" s="271">
        <f t="shared" si="14"/>
        <v>0.7681316621943407</v>
      </c>
      <c r="I140" s="271">
        <f t="shared" si="14"/>
        <v>0.77114548142075401</v>
      </c>
      <c r="J140" s="271">
        <f t="shared" si="14"/>
        <v>0.76974320271980368</v>
      </c>
      <c r="K140" s="271">
        <f t="shared" si="14"/>
        <v>0.76546265126324675</v>
      </c>
      <c r="L140" s="271">
        <f t="shared" si="14"/>
        <v>0.76066840565434535</v>
      </c>
      <c r="M140" s="271">
        <f t="shared" si="14"/>
        <v>0.76000158434811083</v>
      </c>
      <c r="N140" s="271">
        <f t="shared" si="14"/>
        <v>0.75920511955742365</v>
      </c>
      <c r="O140" s="271">
        <f t="shared" si="14"/>
        <v>0.75993952301493051</v>
      </c>
      <c r="P140" s="271">
        <f t="shared" si="14"/>
        <v>0.75507130191388472</v>
      </c>
      <c r="Q140" s="271">
        <f t="shared" si="14"/>
        <v>0.75097949186249613</v>
      </c>
      <c r="R140" s="271">
        <f t="shared" si="14"/>
        <v>0.74747471949836253</v>
      </c>
      <c r="S140" s="271">
        <f t="shared" si="14"/>
        <v>0.75060208833605269</v>
      </c>
      <c r="T140" s="271">
        <f t="shared" si="14"/>
        <v>0.74566839441174981</v>
      </c>
      <c r="U140" s="271">
        <f t="shared" si="14"/>
        <v>0.73890610444721416</v>
      </c>
      <c r="V140" s="271">
        <f t="shared" si="14"/>
        <v>0.73587854593126234</v>
      </c>
      <c r="W140" s="271">
        <f t="shared" si="14"/>
        <v>0.7384711555123179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4.1465049170132273E-2</v>
      </c>
      <c r="C141" s="271">
        <f t="shared" si="15"/>
        <v>3.7331323511482481E-2</v>
      </c>
      <c r="D141" s="271">
        <f t="shared" si="15"/>
        <v>3.9906222633369091E-2</v>
      </c>
      <c r="E141" s="271">
        <f t="shared" si="15"/>
        <v>4.886699371228434E-2</v>
      </c>
      <c r="F141" s="271">
        <f t="shared" si="15"/>
        <v>3.8030326202847686E-2</v>
      </c>
      <c r="G141" s="271">
        <f t="shared" si="15"/>
        <v>3.6699950823840866E-2</v>
      </c>
      <c r="H141" s="271">
        <f t="shared" si="15"/>
        <v>4.0106497767570505E-2</v>
      </c>
      <c r="I141" s="271">
        <f t="shared" si="15"/>
        <v>3.8364298512166044E-2</v>
      </c>
      <c r="J141" s="271">
        <f t="shared" si="15"/>
        <v>3.9163563115870562E-2</v>
      </c>
      <c r="K141" s="271">
        <f t="shared" si="15"/>
        <v>4.1590906855407415E-2</v>
      </c>
      <c r="L141" s="271">
        <f t="shared" si="15"/>
        <v>4.4321971191675663E-2</v>
      </c>
      <c r="M141" s="271">
        <f t="shared" si="15"/>
        <v>4.469831621714955E-2</v>
      </c>
      <c r="N141" s="271">
        <f t="shared" si="15"/>
        <v>4.515598142124113E-2</v>
      </c>
      <c r="O141" s="271">
        <f t="shared" si="15"/>
        <v>4.474585627029546E-2</v>
      </c>
      <c r="P141" s="271">
        <f t="shared" si="15"/>
        <v>4.7521186843046528E-2</v>
      </c>
      <c r="Q141" s="271">
        <f t="shared" si="15"/>
        <v>4.9858493048702615E-2</v>
      </c>
      <c r="R141" s="271">
        <f t="shared" si="15"/>
        <v>5.1862995883227091E-2</v>
      </c>
      <c r="S141" s="271">
        <f t="shared" si="15"/>
        <v>5.009746464644179E-2</v>
      </c>
      <c r="T141" s="271">
        <f t="shared" si="15"/>
        <v>5.2897085743846661E-2</v>
      </c>
      <c r="U141" s="271">
        <f t="shared" si="15"/>
        <v>5.6717412181480013E-2</v>
      </c>
      <c r="V141" s="271">
        <f t="shared" si="15"/>
        <v>5.840814825619612E-2</v>
      </c>
      <c r="W141" s="271">
        <f t="shared" si="15"/>
        <v>5.6954494880251672E-2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3.9292810333652117E-2</v>
      </c>
      <c r="C142" s="320">
        <f t="shared" si="16"/>
        <v>3.5476465288991031E-2</v>
      </c>
      <c r="D142" s="320">
        <f t="shared" si="16"/>
        <v>3.8025256539343383E-2</v>
      </c>
      <c r="E142" s="320">
        <f t="shared" si="16"/>
        <v>4.7283661231552525E-2</v>
      </c>
      <c r="F142" s="320">
        <f t="shared" si="16"/>
        <v>3.6508210560713385E-2</v>
      </c>
      <c r="G142" s="320">
        <f t="shared" si="16"/>
        <v>3.5172154459829942E-2</v>
      </c>
      <c r="H142" s="320">
        <f t="shared" si="16"/>
        <v>3.8570941443181579E-2</v>
      </c>
      <c r="I142" s="320">
        <f t="shared" si="16"/>
        <v>3.6827841138153433E-2</v>
      </c>
      <c r="J142" s="320">
        <f t="shared" si="16"/>
        <v>3.765002002705331E-2</v>
      </c>
      <c r="K142" s="320">
        <f t="shared" si="16"/>
        <v>4.0142534520895973E-2</v>
      </c>
      <c r="L142" s="320">
        <f t="shared" si="16"/>
        <v>4.2896011937701484E-2</v>
      </c>
      <c r="M142" s="320">
        <f t="shared" si="16"/>
        <v>4.3273539396781475E-2</v>
      </c>
      <c r="N142" s="320">
        <f t="shared" si="16"/>
        <v>4.3732693080014449E-2</v>
      </c>
      <c r="O142" s="320">
        <f t="shared" si="16"/>
        <v>4.3321183163585582E-2</v>
      </c>
      <c r="P142" s="320">
        <f t="shared" si="16"/>
        <v>4.6105640131738193E-2</v>
      </c>
      <c r="Q142" s="320">
        <f t="shared" si="16"/>
        <v>4.8450651640754357E-2</v>
      </c>
      <c r="R142" s="320">
        <f t="shared" si="16"/>
        <v>5.046170266373036E-2</v>
      </c>
      <c r="S142" s="320">
        <f t="shared" si="16"/>
        <v>4.8690379825997041E-2</v>
      </c>
      <c r="T142" s="320">
        <f t="shared" si="16"/>
        <v>5.1499205343174759E-2</v>
      </c>
      <c r="U142" s="320">
        <f t="shared" si="16"/>
        <v>5.53324193280837E-2</v>
      </c>
      <c r="V142" s="320">
        <f t="shared" si="16"/>
        <v>5.7028830206245863E-2</v>
      </c>
      <c r="W142" s="320">
        <f t="shared" si="16"/>
        <v>5.5570317287634494E-2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2.1722388364801568E-3</v>
      </c>
      <c r="C143" s="328">
        <f t="shared" si="17"/>
        <v>1.8548582224914548E-3</v>
      </c>
      <c r="D143" s="328">
        <f t="shared" si="17"/>
        <v>1.8809660940257102E-3</v>
      </c>
      <c r="E143" s="328">
        <f t="shared" si="17"/>
        <v>1.5833324807318129E-3</v>
      </c>
      <c r="F143" s="328">
        <f t="shared" si="17"/>
        <v>1.5221156421343013E-3</v>
      </c>
      <c r="G143" s="328">
        <f t="shared" si="17"/>
        <v>1.5277963640109289E-3</v>
      </c>
      <c r="H143" s="328">
        <f t="shared" si="17"/>
        <v>1.5355563243889272E-3</v>
      </c>
      <c r="I143" s="328">
        <f t="shared" si="17"/>
        <v>1.5364573740126164E-3</v>
      </c>
      <c r="J143" s="328">
        <f t="shared" si="17"/>
        <v>1.513543088817253E-3</v>
      </c>
      <c r="K143" s="328">
        <f t="shared" si="17"/>
        <v>1.4483723345114442E-3</v>
      </c>
      <c r="L143" s="328">
        <f t="shared" si="17"/>
        <v>1.4259592539741766E-3</v>
      </c>
      <c r="M143" s="328">
        <f t="shared" si="17"/>
        <v>1.4247768203680753E-3</v>
      </c>
      <c r="N143" s="328">
        <f t="shared" si="17"/>
        <v>1.4232883412266795E-3</v>
      </c>
      <c r="O143" s="328">
        <f t="shared" si="17"/>
        <v>1.4246731067098807E-3</v>
      </c>
      <c r="P143" s="328">
        <f t="shared" si="17"/>
        <v>1.4155467113083405E-3</v>
      </c>
      <c r="Q143" s="328">
        <f t="shared" si="17"/>
        <v>1.4078414079482591E-3</v>
      </c>
      <c r="R143" s="328">
        <f t="shared" si="17"/>
        <v>1.4012932194967329E-3</v>
      </c>
      <c r="S143" s="328">
        <f t="shared" si="17"/>
        <v>1.4070848204447511E-3</v>
      </c>
      <c r="T143" s="328">
        <f t="shared" si="17"/>
        <v>1.3978804006719052E-3</v>
      </c>
      <c r="U143" s="328">
        <f t="shared" si="17"/>
        <v>1.3849928533963183E-3</v>
      </c>
      <c r="V143" s="328">
        <f t="shared" si="17"/>
        <v>1.3793180499502575E-3</v>
      </c>
      <c r="W143" s="328">
        <f t="shared" si="17"/>
        <v>1.3841775926171772E-3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0.99999999999999989</v>
      </c>
      <c r="C146" s="234">
        <f t="shared" si="18"/>
        <v>0.99999999999999967</v>
      </c>
      <c r="D146" s="234">
        <f t="shared" si="18"/>
        <v>1.0000000000000002</v>
      </c>
      <c r="E146" s="234">
        <f t="shared" si="18"/>
        <v>0.99999999999999967</v>
      </c>
      <c r="F146" s="234">
        <f t="shared" si="18"/>
        <v>0.99999999999999989</v>
      </c>
      <c r="G146" s="234">
        <f t="shared" si="18"/>
        <v>0.99999999999999989</v>
      </c>
      <c r="H146" s="234">
        <f t="shared" si="18"/>
        <v>0.99999999999999967</v>
      </c>
      <c r="I146" s="234">
        <f t="shared" si="18"/>
        <v>1</v>
      </c>
      <c r="J146" s="234">
        <f t="shared" si="18"/>
        <v>1</v>
      </c>
      <c r="K146" s="234">
        <f t="shared" si="18"/>
        <v>1</v>
      </c>
      <c r="L146" s="234">
        <f t="shared" si="18"/>
        <v>1</v>
      </c>
      <c r="M146" s="234">
        <f t="shared" si="18"/>
        <v>1.0000000000000002</v>
      </c>
      <c r="N146" s="234">
        <f t="shared" si="18"/>
        <v>1.0000000000000002</v>
      </c>
      <c r="O146" s="234">
        <f t="shared" si="18"/>
        <v>0.99999999999999978</v>
      </c>
      <c r="P146" s="234">
        <f t="shared" si="18"/>
        <v>1</v>
      </c>
      <c r="Q146" s="234">
        <f t="shared" si="18"/>
        <v>0.99999999999999989</v>
      </c>
      <c r="R146" s="234">
        <f t="shared" si="18"/>
        <v>1.0000000000000004</v>
      </c>
      <c r="S146" s="234">
        <f t="shared" si="18"/>
        <v>0.99999999999999989</v>
      </c>
      <c r="T146" s="234">
        <f t="shared" si="18"/>
        <v>1.0000000000000004</v>
      </c>
      <c r="U146" s="234">
        <f t="shared" si="18"/>
        <v>1.0000000000000002</v>
      </c>
      <c r="V146" s="234">
        <f t="shared" si="18"/>
        <v>1.0000000000000004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7.1955502283763424E-3</v>
      </c>
      <c r="C147" s="268">
        <f t="shared" si="19"/>
        <v>7.1955502283747638E-3</v>
      </c>
      <c r="D147" s="268">
        <f t="shared" si="19"/>
        <v>7.195550228375952E-3</v>
      </c>
      <c r="E147" s="268">
        <f t="shared" si="19"/>
        <v>7.1955502283688882E-3</v>
      </c>
      <c r="F147" s="268">
        <f t="shared" si="19"/>
        <v>7.195550228375128E-3</v>
      </c>
      <c r="G147" s="268">
        <f t="shared" si="19"/>
        <v>7.195550228374448E-3</v>
      </c>
      <c r="H147" s="268">
        <f t="shared" si="19"/>
        <v>7.1955502283748904E-3</v>
      </c>
      <c r="I147" s="268">
        <f t="shared" si="19"/>
        <v>7.1955502283747169E-3</v>
      </c>
      <c r="J147" s="268">
        <f t="shared" si="19"/>
        <v>7.1955502283743257E-3</v>
      </c>
      <c r="K147" s="268">
        <f t="shared" si="19"/>
        <v>7.1955502283753822E-3</v>
      </c>
      <c r="L147" s="268">
        <f t="shared" si="19"/>
        <v>7.1955502283699421E-3</v>
      </c>
      <c r="M147" s="268">
        <f t="shared" si="19"/>
        <v>7.1955502283706152E-3</v>
      </c>
      <c r="N147" s="268">
        <f t="shared" si="19"/>
        <v>7.1955502283703298E-3</v>
      </c>
      <c r="O147" s="268">
        <f t="shared" si="19"/>
        <v>7.1955502283703602E-3</v>
      </c>
      <c r="P147" s="268">
        <f t="shared" si="19"/>
        <v>7.1955502283696845E-3</v>
      </c>
      <c r="Q147" s="268">
        <f t="shared" si="19"/>
        <v>7.1955502283684945E-3</v>
      </c>
      <c r="R147" s="268">
        <f t="shared" si="19"/>
        <v>7.1955502283697296E-3</v>
      </c>
      <c r="S147" s="268">
        <f t="shared" si="19"/>
        <v>7.1955502283706793E-3</v>
      </c>
      <c r="T147" s="268">
        <f t="shared" si="19"/>
        <v>7.1955502283693263E-3</v>
      </c>
      <c r="U147" s="268">
        <f t="shared" si="19"/>
        <v>7.1955502283685179E-3</v>
      </c>
      <c r="V147" s="268">
        <f t="shared" si="19"/>
        <v>7.195550228368471E-3</v>
      </c>
      <c r="W147" s="268">
        <f t="shared" si="19"/>
        <v>7.1955502283690053E-3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8.0564402695882924E-3</v>
      </c>
      <c r="C148" s="269">
        <f t="shared" si="20"/>
        <v>8.056440269586523E-3</v>
      </c>
      <c r="D148" s="269">
        <f t="shared" si="20"/>
        <v>8.0564402695878536E-3</v>
      </c>
      <c r="E148" s="269">
        <f t="shared" si="20"/>
        <v>8.0564402695799484E-3</v>
      </c>
      <c r="F148" s="269">
        <f t="shared" si="20"/>
        <v>8.0564402695869359E-3</v>
      </c>
      <c r="G148" s="269">
        <f t="shared" si="20"/>
        <v>8.0564402695861674E-3</v>
      </c>
      <c r="H148" s="269">
        <f t="shared" si="20"/>
        <v>8.0564402695866705E-3</v>
      </c>
      <c r="I148" s="269">
        <f t="shared" si="20"/>
        <v>8.0564402695864762E-3</v>
      </c>
      <c r="J148" s="269">
        <f t="shared" si="20"/>
        <v>8.056440269586039E-3</v>
      </c>
      <c r="K148" s="269">
        <f t="shared" si="20"/>
        <v>8.0564402695872134E-3</v>
      </c>
      <c r="L148" s="269">
        <f t="shared" si="20"/>
        <v>8.0564402695811263E-3</v>
      </c>
      <c r="M148" s="269">
        <f t="shared" si="20"/>
        <v>8.0564402695818792E-3</v>
      </c>
      <c r="N148" s="269">
        <f t="shared" si="20"/>
        <v>8.05644026958156E-3</v>
      </c>
      <c r="O148" s="269">
        <f t="shared" si="20"/>
        <v>8.0564402695815964E-3</v>
      </c>
      <c r="P148" s="269">
        <f t="shared" si="20"/>
        <v>8.0564402695808383E-3</v>
      </c>
      <c r="Q148" s="269">
        <f t="shared" si="20"/>
        <v>8.0564402695795078E-3</v>
      </c>
      <c r="R148" s="269">
        <f t="shared" si="20"/>
        <v>8.0564402695808869E-3</v>
      </c>
      <c r="S148" s="269">
        <f t="shared" si="20"/>
        <v>8.0564402695819538E-3</v>
      </c>
      <c r="T148" s="269">
        <f t="shared" si="20"/>
        <v>8.0564402695804376E-3</v>
      </c>
      <c r="U148" s="269">
        <f t="shared" si="20"/>
        <v>8.0564402695795321E-3</v>
      </c>
      <c r="V148" s="269">
        <f t="shared" si="20"/>
        <v>8.05644026957948E-3</v>
      </c>
      <c r="W148" s="269">
        <f t="shared" si="20"/>
        <v>8.0564402695800785E-3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9.801292463953129E-3</v>
      </c>
      <c r="C149" s="269">
        <f t="shared" si="21"/>
        <v>8.9601911207130829E-3</v>
      </c>
      <c r="D149" s="269">
        <f t="shared" si="21"/>
        <v>9.5557081790356366E-3</v>
      </c>
      <c r="E149" s="269">
        <f t="shared" si="21"/>
        <v>1.1747222990609677E-2</v>
      </c>
      <c r="F149" s="269">
        <f t="shared" si="21"/>
        <v>9.2695011659617351E-3</v>
      </c>
      <c r="G149" s="269">
        <f t="shared" si="21"/>
        <v>8.9857335816985878E-3</v>
      </c>
      <c r="H149" s="269">
        <f t="shared" si="21"/>
        <v>9.8099625777872002E-3</v>
      </c>
      <c r="I149" s="269">
        <f t="shared" si="21"/>
        <v>9.3863290817205337E-3</v>
      </c>
      <c r="J149" s="269">
        <f t="shared" si="21"/>
        <v>9.5888890365952023E-3</v>
      </c>
      <c r="K149" s="269">
        <f t="shared" si="21"/>
        <v>1.0187789492610644E-2</v>
      </c>
      <c r="L149" s="269">
        <f t="shared" si="21"/>
        <v>1.0828900909309613E-2</v>
      </c>
      <c r="M149" s="269">
        <f t="shared" si="21"/>
        <v>1.0904080148624776E-2</v>
      </c>
      <c r="N149" s="269">
        <f t="shared" si="21"/>
        <v>1.1024981933198032E-2</v>
      </c>
      <c r="O149" s="269">
        <f t="shared" si="21"/>
        <v>1.0964085134107895E-2</v>
      </c>
      <c r="P149" s="269">
        <f t="shared" si="21"/>
        <v>1.1623973939050977E-2</v>
      </c>
      <c r="Q149" s="269">
        <f t="shared" si="21"/>
        <v>1.2204283335777338E-2</v>
      </c>
      <c r="R149" s="269">
        <f t="shared" si="21"/>
        <v>1.2681353453088268E-2</v>
      </c>
      <c r="S149" s="269">
        <f t="shared" si="21"/>
        <v>1.2288923544659162E-2</v>
      </c>
      <c r="T149" s="269">
        <f t="shared" si="21"/>
        <v>1.291568317588211E-2</v>
      </c>
      <c r="U149" s="269">
        <f t="shared" si="21"/>
        <v>1.3720191186582001E-2</v>
      </c>
      <c r="V149" s="269">
        <f t="shared" si="21"/>
        <v>1.4068547230704092E-2</v>
      </c>
      <c r="W149" s="269">
        <f t="shared" si="21"/>
        <v>1.3734415868997473E-2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5.9256386055794152E-3</v>
      </c>
      <c r="C150" s="269">
        <f t="shared" si="22"/>
        <v>5.925638605578115E-3</v>
      </c>
      <c r="D150" s="269">
        <f t="shared" si="22"/>
        <v>5.9256386055790925E-3</v>
      </c>
      <c r="E150" s="269">
        <f t="shared" si="22"/>
        <v>5.9256386055732777E-3</v>
      </c>
      <c r="F150" s="269">
        <f t="shared" si="22"/>
        <v>5.9256386055784194E-3</v>
      </c>
      <c r="G150" s="269">
        <f t="shared" si="22"/>
        <v>5.9256386055778539E-3</v>
      </c>
      <c r="H150" s="269">
        <f t="shared" si="22"/>
        <v>5.9256386055782208E-3</v>
      </c>
      <c r="I150" s="269">
        <f t="shared" si="22"/>
        <v>5.925638605578082E-3</v>
      </c>
      <c r="J150" s="269">
        <f t="shared" si="22"/>
        <v>5.9256386055777533E-3</v>
      </c>
      <c r="K150" s="269">
        <f t="shared" si="22"/>
        <v>5.9256386055786215E-3</v>
      </c>
      <c r="L150" s="269">
        <f t="shared" si="22"/>
        <v>5.9256386055741451E-3</v>
      </c>
      <c r="M150" s="269">
        <f t="shared" si="22"/>
        <v>5.9256386055747011E-3</v>
      </c>
      <c r="N150" s="269">
        <f t="shared" si="22"/>
        <v>5.9256386055744634E-3</v>
      </c>
      <c r="O150" s="269">
        <f t="shared" si="22"/>
        <v>5.9256386055744894E-3</v>
      </c>
      <c r="P150" s="269">
        <f t="shared" si="22"/>
        <v>5.9256386055739334E-3</v>
      </c>
      <c r="Q150" s="269">
        <f t="shared" si="22"/>
        <v>5.9256386055729533E-3</v>
      </c>
      <c r="R150" s="269">
        <f t="shared" si="22"/>
        <v>5.9256386055739699E-3</v>
      </c>
      <c r="S150" s="269">
        <f t="shared" si="22"/>
        <v>5.9256386055747514E-3</v>
      </c>
      <c r="T150" s="269">
        <f t="shared" si="22"/>
        <v>5.9256386055736368E-3</v>
      </c>
      <c r="U150" s="269">
        <f t="shared" si="22"/>
        <v>5.9256386055729707E-3</v>
      </c>
      <c r="V150" s="269">
        <f t="shared" si="22"/>
        <v>5.9256386055729325E-3</v>
      </c>
      <c r="W150" s="269">
        <f t="shared" si="22"/>
        <v>5.9256386055733731E-3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8.1090930820196614E-3</v>
      </c>
      <c r="C151" s="270">
        <f t="shared" si="23"/>
        <v>8.1004739321259515E-3</v>
      </c>
      <c r="D151" s="270">
        <f t="shared" si="23"/>
        <v>8.1162911763056015E-3</v>
      </c>
      <c r="E151" s="270">
        <f t="shared" si="23"/>
        <v>8.403165566407491E-3</v>
      </c>
      <c r="F151" s="270">
        <f t="shared" si="23"/>
        <v>8.0810063206671143E-3</v>
      </c>
      <c r="G151" s="270">
        <f t="shared" si="23"/>
        <v>7.9629141339485187E-3</v>
      </c>
      <c r="H151" s="270">
        <f t="shared" si="23"/>
        <v>8.0078686168022269E-3</v>
      </c>
      <c r="I151" s="270">
        <f t="shared" si="23"/>
        <v>7.9781807662020615E-3</v>
      </c>
      <c r="J151" s="270">
        <f t="shared" si="23"/>
        <v>7.993717460968575E-3</v>
      </c>
      <c r="K151" s="270">
        <f t="shared" si="23"/>
        <v>8.0905112406809265E-3</v>
      </c>
      <c r="L151" s="270">
        <f t="shared" si="23"/>
        <v>8.2398192064552338E-3</v>
      </c>
      <c r="M151" s="270">
        <f t="shared" si="23"/>
        <v>8.2692827412762949E-3</v>
      </c>
      <c r="N151" s="270">
        <f t="shared" si="23"/>
        <v>8.2937959108140332E-3</v>
      </c>
      <c r="O151" s="270">
        <f t="shared" si="23"/>
        <v>8.2596083326593964E-3</v>
      </c>
      <c r="P151" s="270">
        <f t="shared" si="23"/>
        <v>8.4419500205694976E-3</v>
      </c>
      <c r="Q151" s="270">
        <f t="shared" si="23"/>
        <v>8.595733953182463E-3</v>
      </c>
      <c r="R151" s="270">
        <f t="shared" si="23"/>
        <v>8.7036984736643119E-3</v>
      </c>
      <c r="S151" s="270">
        <f t="shared" si="23"/>
        <v>8.5339225693831008E-3</v>
      </c>
      <c r="T151" s="270">
        <f t="shared" si="23"/>
        <v>8.7477233017661873E-3</v>
      </c>
      <c r="U151" s="270">
        <f t="shared" si="23"/>
        <v>9.0777144404703067E-3</v>
      </c>
      <c r="V151" s="270">
        <f t="shared" si="23"/>
        <v>9.2994723826878845E-3</v>
      </c>
      <c r="W151" s="270">
        <f t="shared" si="23"/>
        <v>9.109607574874775E-3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4.1796341833236453E-2</v>
      </c>
      <c r="C152" s="271">
        <f t="shared" si="24"/>
        <v>3.8209574130125136E-2</v>
      </c>
      <c r="D152" s="271">
        <f t="shared" si="24"/>
        <v>4.0749079468703105E-2</v>
      </c>
      <c r="E152" s="271">
        <f t="shared" si="24"/>
        <v>5.00945104446711E-2</v>
      </c>
      <c r="F152" s="271">
        <f t="shared" si="24"/>
        <v>3.9528586743126197E-2</v>
      </c>
      <c r="G152" s="271">
        <f t="shared" si="24"/>
        <v>3.8318496645654454E-2</v>
      </c>
      <c r="H152" s="271">
        <f t="shared" si="24"/>
        <v>4.1833314410360797E-2</v>
      </c>
      <c r="I152" s="271">
        <f t="shared" si="24"/>
        <v>4.0026784253370661E-2</v>
      </c>
      <c r="J152" s="271">
        <f t="shared" si="24"/>
        <v>4.0890574936773283E-2</v>
      </c>
      <c r="K152" s="271">
        <f t="shared" si="24"/>
        <v>4.3444508336451297E-2</v>
      </c>
      <c r="L152" s="271">
        <f t="shared" si="24"/>
        <v>4.6178444909009519E-2</v>
      </c>
      <c r="M152" s="271">
        <f t="shared" si="24"/>
        <v>4.6499037034663911E-2</v>
      </c>
      <c r="N152" s="271">
        <f t="shared" si="24"/>
        <v>4.7014607030647283E-2</v>
      </c>
      <c r="O152" s="271">
        <f t="shared" si="24"/>
        <v>4.6754920520864794E-2</v>
      </c>
      <c r="P152" s="271">
        <f t="shared" si="24"/>
        <v>4.9568930832745932E-2</v>
      </c>
      <c r="Q152" s="271">
        <f t="shared" si="24"/>
        <v>5.2043585068788534E-2</v>
      </c>
      <c r="R152" s="271">
        <f t="shared" si="24"/>
        <v>5.4077988773696212E-2</v>
      </c>
      <c r="S152" s="271">
        <f t="shared" si="24"/>
        <v>5.2404522273373728E-2</v>
      </c>
      <c r="T152" s="271">
        <f t="shared" si="24"/>
        <v>5.5077257516221674E-2</v>
      </c>
      <c r="U152" s="271">
        <f t="shared" si="24"/>
        <v>5.8507977693836664E-2</v>
      </c>
      <c r="V152" s="271">
        <f t="shared" si="24"/>
        <v>5.9993496910138937E-2</v>
      </c>
      <c r="W152" s="271">
        <f t="shared" si="24"/>
        <v>5.8568637009012971E-2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0.16388273993906877</v>
      </c>
      <c r="C153" s="271">
        <f t="shared" si="25"/>
        <v>0.16128004982648345</v>
      </c>
      <c r="D153" s="271">
        <f t="shared" si="25"/>
        <v>0.16025768781410704</v>
      </c>
      <c r="E153" s="271">
        <f t="shared" si="25"/>
        <v>0.15082884331599158</v>
      </c>
      <c r="F153" s="271">
        <f t="shared" si="25"/>
        <v>0.15514887836878272</v>
      </c>
      <c r="G153" s="271">
        <f t="shared" si="25"/>
        <v>0.15415551059060706</v>
      </c>
      <c r="H153" s="271">
        <f t="shared" si="25"/>
        <v>0.15152928810544661</v>
      </c>
      <c r="I153" s="271">
        <f t="shared" si="25"/>
        <v>0.15300286075828215</v>
      </c>
      <c r="J153" s="271">
        <f t="shared" si="25"/>
        <v>0.15203178020164321</v>
      </c>
      <c r="K153" s="271">
        <f t="shared" si="25"/>
        <v>0.14974070757022007</v>
      </c>
      <c r="L153" s="271">
        <f t="shared" si="25"/>
        <v>0.14823528703791058</v>
      </c>
      <c r="M153" s="271">
        <f t="shared" si="25"/>
        <v>0.14858250109774152</v>
      </c>
      <c r="N153" s="271">
        <f t="shared" si="25"/>
        <v>0.14768848942371227</v>
      </c>
      <c r="O153" s="271">
        <f t="shared" si="25"/>
        <v>0.14637984348540328</v>
      </c>
      <c r="P153" s="271">
        <f t="shared" si="25"/>
        <v>0.14421322560790156</v>
      </c>
      <c r="Q153" s="271">
        <f t="shared" si="25"/>
        <v>0.14124853801992529</v>
      </c>
      <c r="R153" s="271">
        <f t="shared" si="25"/>
        <v>0.13949313731821833</v>
      </c>
      <c r="S153" s="271">
        <f t="shared" si="25"/>
        <v>0.1399572370601472</v>
      </c>
      <c r="T153" s="271">
        <f t="shared" si="25"/>
        <v>0.13901486700234675</v>
      </c>
      <c r="U153" s="271">
        <f t="shared" si="25"/>
        <v>0.13910580833514205</v>
      </c>
      <c r="V153" s="271">
        <f t="shared" si="25"/>
        <v>0.13917922544931524</v>
      </c>
      <c r="W153" s="271">
        <f t="shared" si="25"/>
        <v>0.14036977134994008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0.12640690572472668</v>
      </c>
      <c r="C154" s="320">
        <f t="shared" si="26"/>
        <v>0.12887884727082705</v>
      </c>
      <c r="D154" s="320">
        <f t="shared" si="26"/>
        <v>0.12756541071769509</v>
      </c>
      <c r="E154" s="320">
        <f t="shared" si="26"/>
        <v>0.12362252874642284</v>
      </c>
      <c r="F154" s="320">
        <f t="shared" si="26"/>
        <v>0.12841961782434266</v>
      </c>
      <c r="G154" s="320">
        <f t="shared" si="26"/>
        <v>0.12715987749105409</v>
      </c>
      <c r="H154" s="320">
        <f t="shared" si="26"/>
        <v>0.12451793495740977</v>
      </c>
      <c r="I154" s="320">
        <f t="shared" si="26"/>
        <v>0.12591881680558656</v>
      </c>
      <c r="J154" s="320">
        <f t="shared" si="26"/>
        <v>0.12537109240207858</v>
      </c>
      <c r="K154" s="320">
        <f t="shared" si="26"/>
        <v>0.12431758610511812</v>
      </c>
      <c r="L154" s="320">
        <f t="shared" si="26"/>
        <v>0.12333822756852569</v>
      </c>
      <c r="M154" s="320">
        <f t="shared" si="26"/>
        <v>0.12375191695976995</v>
      </c>
      <c r="N154" s="320">
        <f t="shared" si="26"/>
        <v>0.12287213205277667</v>
      </c>
      <c r="O154" s="320">
        <f t="shared" si="26"/>
        <v>0.12144189091693813</v>
      </c>
      <c r="P154" s="320">
        <f t="shared" si="26"/>
        <v>0.11953020788238423</v>
      </c>
      <c r="Q154" s="320">
        <f t="shared" si="26"/>
        <v>0.11672179547162556</v>
      </c>
      <c r="R154" s="320">
        <f t="shared" si="26"/>
        <v>0.11513712381561336</v>
      </c>
      <c r="S154" s="320">
        <f t="shared" si="26"/>
        <v>0.11539519694675256</v>
      </c>
      <c r="T154" s="320">
        <f t="shared" si="26"/>
        <v>0.11476773650983318</v>
      </c>
      <c r="U154" s="320">
        <f t="shared" si="26"/>
        <v>0.1153537355945074</v>
      </c>
      <c r="V154" s="320">
        <f t="shared" si="26"/>
        <v>0.11564539134710515</v>
      </c>
      <c r="W154" s="320">
        <f t="shared" si="26"/>
        <v>0.11670879780504143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3.7475834214342058E-2</v>
      </c>
      <c r="C155" s="320">
        <f t="shared" si="27"/>
        <v>3.2401202555656393E-2</v>
      </c>
      <c r="D155" s="320">
        <f t="shared" si="27"/>
        <v>3.2692277096411981E-2</v>
      </c>
      <c r="E155" s="320">
        <f t="shared" si="27"/>
        <v>2.7206314569568749E-2</v>
      </c>
      <c r="F155" s="320">
        <f t="shared" si="27"/>
        <v>2.6729260544440057E-2</v>
      </c>
      <c r="G155" s="320">
        <f t="shared" si="27"/>
        <v>2.6995633099552968E-2</v>
      </c>
      <c r="H155" s="320">
        <f t="shared" si="27"/>
        <v>2.7011353148036835E-2</v>
      </c>
      <c r="I155" s="320">
        <f t="shared" si="27"/>
        <v>2.7084043952695605E-2</v>
      </c>
      <c r="J155" s="320">
        <f t="shared" si="27"/>
        <v>2.6660687799564611E-2</v>
      </c>
      <c r="K155" s="320">
        <f t="shared" si="27"/>
        <v>2.542312146510196E-2</v>
      </c>
      <c r="L155" s="320">
        <f t="shared" si="27"/>
        <v>2.4897059469384877E-2</v>
      </c>
      <c r="M155" s="320">
        <f t="shared" si="27"/>
        <v>2.4830584137971574E-2</v>
      </c>
      <c r="N155" s="320">
        <f t="shared" si="27"/>
        <v>2.4816357370935599E-2</v>
      </c>
      <c r="O155" s="320">
        <f t="shared" si="27"/>
        <v>2.493795256846516E-2</v>
      </c>
      <c r="P155" s="320">
        <f t="shared" si="27"/>
        <v>2.4683017725517332E-2</v>
      </c>
      <c r="Q155" s="320">
        <f t="shared" si="27"/>
        <v>2.4526742548299715E-2</v>
      </c>
      <c r="R155" s="320">
        <f t="shared" si="27"/>
        <v>2.4356013502604967E-2</v>
      </c>
      <c r="S155" s="320">
        <f t="shared" si="27"/>
        <v>2.4562040113394648E-2</v>
      </c>
      <c r="T155" s="320">
        <f t="shared" si="27"/>
        <v>2.4247130492513553E-2</v>
      </c>
      <c r="U155" s="320">
        <f t="shared" si="27"/>
        <v>2.3752072740634646E-2</v>
      </c>
      <c r="V155" s="320">
        <f t="shared" si="27"/>
        <v>2.3533834102210098E-2</v>
      </c>
      <c r="W155" s="320">
        <f t="shared" si="27"/>
        <v>2.3660973544898677E-2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0.64414602282974698</v>
      </c>
      <c r="C157" s="271">
        <f t="shared" si="29"/>
        <v>0.65362180495015898</v>
      </c>
      <c r="D157" s="271">
        <f t="shared" si="29"/>
        <v>0.64953547248601284</v>
      </c>
      <c r="E157" s="271">
        <f t="shared" si="29"/>
        <v>0.63946106617906162</v>
      </c>
      <c r="F157" s="271">
        <f t="shared" si="29"/>
        <v>0.65700842559706507</v>
      </c>
      <c r="G157" s="271">
        <f t="shared" si="29"/>
        <v>0.66155127559289795</v>
      </c>
      <c r="H157" s="271">
        <f t="shared" si="29"/>
        <v>0.65752276185886294</v>
      </c>
      <c r="I157" s="271">
        <f t="shared" si="29"/>
        <v>0.65945323976957426</v>
      </c>
      <c r="J157" s="271">
        <f t="shared" si="29"/>
        <v>0.65873028023117886</v>
      </c>
      <c r="K157" s="271">
        <f t="shared" si="29"/>
        <v>0.65566028674345678</v>
      </c>
      <c r="L157" s="271">
        <f t="shared" si="29"/>
        <v>0.65130203330133929</v>
      </c>
      <c r="M157" s="271">
        <f t="shared" si="29"/>
        <v>0.64997367731467193</v>
      </c>
      <c r="N157" s="271">
        <f t="shared" si="29"/>
        <v>0.65013588203000616</v>
      </c>
      <c r="O157" s="271">
        <f t="shared" si="29"/>
        <v>0.65283306147695708</v>
      </c>
      <c r="P157" s="271">
        <f t="shared" si="29"/>
        <v>0.64941704223363528</v>
      </c>
      <c r="Q157" s="271">
        <f t="shared" si="29"/>
        <v>0.6480794816075226</v>
      </c>
      <c r="R157" s="271">
        <f t="shared" si="29"/>
        <v>0.6459306913257864</v>
      </c>
      <c r="S157" s="271">
        <f t="shared" si="29"/>
        <v>0.64931607096482036</v>
      </c>
      <c r="T157" s="271">
        <f t="shared" si="29"/>
        <v>0.64428239255655306</v>
      </c>
      <c r="U157" s="271">
        <f t="shared" si="29"/>
        <v>0.63572373728786724</v>
      </c>
      <c r="V157" s="271">
        <f t="shared" si="29"/>
        <v>0.63188468675073028</v>
      </c>
      <c r="W157" s="271">
        <f t="shared" si="29"/>
        <v>0.63356757229466032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0.60278352523212453</v>
      </c>
      <c r="C158" s="320">
        <f t="shared" si="30"/>
        <v>0.61580884456072338</v>
      </c>
      <c r="D158" s="320">
        <f t="shared" si="30"/>
        <v>0.60920936671449621</v>
      </c>
      <c r="E158" s="320">
        <f t="shared" si="30"/>
        <v>0.58988653460428864</v>
      </c>
      <c r="F158" s="320">
        <f t="shared" si="30"/>
        <v>0.61789014388897989</v>
      </c>
      <c r="G158" s="320">
        <f t="shared" si="30"/>
        <v>0.62363052329897251</v>
      </c>
      <c r="H158" s="320">
        <f t="shared" si="30"/>
        <v>0.61612367545788094</v>
      </c>
      <c r="I158" s="320">
        <f t="shared" si="30"/>
        <v>0.61984193182003366</v>
      </c>
      <c r="J158" s="320">
        <f t="shared" si="30"/>
        <v>0.61826414770848181</v>
      </c>
      <c r="K158" s="320">
        <f t="shared" si="30"/>
        <v>0.61266673054023424</v>
      </c>
      <c r="L158" s="320">
        <f t="shared" si="30"/>
        <v>0.60560291866992499</v>
      </c>
      <c r="M158" s="320">
        <f t="shared" si="30"/>
        <v>0.60395729829011746</v>
      </c>
      <c r="N158" s="320">
        <f t="shared" si="30"/>
        <v>0.60360928460391439</v>
      </c>
      <c r="O158" s="320">
        <f t="shared" si="30"/>
        <v>0.60656345502581388</v>
      </c>
      <c r="P158" s="320">
        <f t="shared" si="30"/>
        <v>0.6003626347769575</v>
      </c>
      <c r="Q158" s="320">
        <f t="shared" si="30"/>
        <v>0.59657610671963601</v>
      </c>
      <c r="R158" s="320">
        <f t="shared" si="30"/>
        <v>0.59241402975619506</v>
      </c>
      <c r="S158" s="320">
        <f t="shared" si="30"/>
        <v>0.59745550538505188</v>
      </c>
      <c r="T158" s="320">
        <f t="shared" si="30"/>
        <v>0.58977683461112573</v>
      </c>
      <c r="U158" s="320">
        <f t="shared" si="30"/>
        <v>0.57782306989312759</v>
      </c>
      <c r="V158" s="320">
        <f t="shared" si="30"/>
        <v>0.57251391976544064</v>
      </c>
      <c r="W158" s="320">
        <f t="shared" si="30"/>
        <v>0.57560687522583409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4.1362497597622512E-2</v>
      </c>
      <c r="C159" s="320">
        <f t="shared" si="31"/>
        <v>3.7812960389435615E-2</v>
      </c>
      <c r="D159" s="320">
        <f t="shared" si="31"/>
        <v>4.0326105771516692E-2</v>
      </c>
      <c r="E159" s="320">
        <f t="shared" si="31"/>
        <v>4.9574531574772963E-2</v>
      </c>
      <c r="F159" s="320">
        <f t="shared" si="31"/>
        <v>3.911828170808522E-2</v>
      </c>
      <c r="G159" s="320">
        <f t="shared" si="31"/>
        <v>3.7920752293925337E-2</v>
      </c>
      <c r="H159" s="320">
        <f t="shared" si="31"/>
        <v>4.1399086400982041E-2</v>
      </c>
      <c r="I159" s="320">
        <f t="shared" si="31"/>
        <v>3.9611307949540674E-2</v>
      </c>
      <c r="J159" s="320">
        <f t="shared" si="31"/>
        <v>4.0466132522696936E-2</v>
      </c>
      <c r="K159" s="320">
        <f t="shared" si="31"/>
        <v>4.2993556203222649E-2</v>
      </c>
      <c r="L159" s="320">
        <f t="shared" si="31"/>
        <v>4.5699114631414302E-2</v>
      </c>
      <c r="M159" s="320">
        <f t="shared" si="31"/>
        <v>4.6016379024554369E-2</v>
      </c>
      <c r="N159" s="320">
        <f t="shared" si="31"/>
        <v>4.6526597426091873E-2</v>
      </c>
      <c r="O159" s="320">
        <f t="shared" si="31"/>
        <v>4.6269606451143162E-2</v>
      </c>
      <c r="P159" s="320">
        <f t="shared" si="31"/>
        <v>4.9054407456677857E-2</v>
      </c>
      <c r="Q159" s="320">
        <f t="shared" si="31"/>
        <v>5.150337488788647E-2</v>
      </c>
      <c r="R159" s="320">
        <f t="shared" si="31"/>
        <v>5.3516661569591319E-2</v>
      </c>
      <c r="S159" s="320">
        <f t="shared" si="31"/>
        <v>5.1860565579768418E-2</v>
      </c>
      <c r="T159" s="320">
        <f t="shared" si="31"/>
        <v>5.4505557945427302E-2</v>
      </c>
      <c r="U159" s="320">
        <f t="shared" si="31"/>
        <v>5.7900667394739765E-2</v>
      </c>
      <c r="V159" s="320">
        <f t="shared" si="31"/>
        <v>5.9370766985289647E-2</v>
      </c>
      <c r="W159" s="320">
        <f t="shared" si="31"/>
        <v>5.7960697068826172E-2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0.11108688074843075</v>
      </c>
      <c r="C160" s="271">
        <f t="shared" si="32"/>
        <v>0.10865027693685371</v>
      </c>
      <c r="D160" s="271">
        <f t="shared" si="32"/>
        <v>0.11060813177229284</v>
      </c>
      <c r="E160" s="271">
        <f t="shared" si="32"/>
        <v>0.11828756239973623</v>
      </c>
      <c r="F160" s="271">
        <f t="shared" si="32"/>
        <v>0.10978597270085656</v>
      </c>
      <c r="G160" s="271">
        <f t="shared" si="32"/>
        <v>0.10784844035165493</v>
      </c>
      <c r="H160" s="271">
        <f t="shared" si="32"/>
        <v>0.11011917532720016</v>
      </c>
      <c r="I160" s="271">
        <f t="shared" si="32"/>
        <v>0.10897497626731105</v>
      </c>
      <c r="J160" s="271">
        <f t="shared" si="32"/>
        <v>0.10958712902930297</v>
      </c>
      <c r="K160" s="271">
        <f t="shared" si="32"/>
        <v>0.11169856751303907</v>
      </c>
      <c r="L160" s="271">
        <f t="shared" si="32"/>
        <v>0.11403788553245073</v>
      </c>
      <c r="M160" s="271">
        <f t="shared" si="32"/>
        <v>0.11459379255949467</v>
      </c>
      <c r="N160" s="271">
        <f t="shared" si="32"/>
        <v>0.11466461456809601</v>
      </c>
      <c r="O160" s="271">
        <f t="shared" si="32"/>
        <v>0.11363085194648073</v>
      </c>
      <c r="P160" s="271">
        <f t="shared" si="32"/>
        <v>0.11555724826257226</v>
      </c>
      <c r="Q160" s="271">
        <f t="shared" si="32"/>
        <v>0.11665074891128292</v>
      </c>
      <c r="R160" s="271">
        <f t="shared" si="32"/>
        <v>0.11793550155202243</v>
      </c>
      <c r="S160" s="271">
        <f t="shared" si="32"/>
        <v>0.11632169448408917</v>
      </c>
      <c r="T160" s="271">
        <f t="shared" si="32"/>
        <v>0.11878444734370726</v>
      </c>
      <c r="U160" s="271">
        <f t="shared" si="32"/>
        <v>0.12268694195258077</v>
      </c>
      <c r="V160" s="271">
        <f t="shared" si="32"/>
        <v>0.12439694217290308</v>
      </c>
      <c r="W160" s="271">
        <f t="shared" si="32"/>
        <v>0.12347236679899189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6.734652301597388E-2</v>
      </c>
      <c r="C161" s="320">
        <f t="shared" si="33"/>
        <v>6.8663513312304067E-2</v>
      </c>
      <c r="D161" s="320">
        <f t="shared" si="33"/>
        <v>6.7963746281789514E-2</v>
      </c>
      <c r="E161" s="320">
        <f t="shared" si="33"/>
        <v>6.5863074725080295E-2</v>
      </c>
      <c r="F161" s="320">
        <f t="shared" si="33"/>
        <v>6.8418847039445313E-2</v>
      </c>
      <c r="G161" s="320">
        <f t="shared" si="33"/>
        <v>6.7747688048062985E-2</v>
      </c>
      <c r="H161" s="320">
        <f t="shared" si="33"/>
        <v>6.6340125362868999E-2</v>
      </c>
      <c r="I161" s="320">
        <f t="shared" si="33"/>
        <v>6.7086481118434668E-2</v>
      </c>
      <c r="J161" s="320">
        <f t="shared" si="33"/>
        <v>6.6794666886168072E-2</v>
      </c>
      <c r="K161" s="320">
        <f t="shared" si="33"/>
        <v>6.623338437024108E-2</v>
      </c>
      <c r="L161" s="320">
        <f t="shared" si="33"/>
        <v>6.5711605976510434E-2</v>
      </c>
      <c r="M161" s="320">
        <f t="shared" si="33"/>
        <v>6.5932009616241655E-2</v>
      </c>
      <c r="N161" s="320">
        <f t="shared" si="33"/>
        <v>6.5463281629046396E-2</v>
      </c>
      <c r="O161" s="320">
        <f t="shared" si="33"/>
        <v>6.4701283959529066E-2</v>
      </c>
      <c r="P161" s="320">
        <f t="shared" si="33"/>
        <v>6.3682785763186867E-2</v>
      </c>
      <c r="Q161" s="320">
        <f t="shared" si="33"/>
        <v>6.2186531978829666E-2</v>
      </c>
      <c r="R161" s="320">
        <f t="shared" si="33"/>
        <v>6.134225748652624E-2</v>
      </c>
      <c r="S161" s="320">
        <f t="shared" si="33"/>
        <v>6.1479752570093298E-2</v>
      </c>
      <c r="T161" s="320">
        <f t="shared" si="33"/>
        <v>6.114545691975419E-2</v>
      </c>
      <c r="U161" s="320">
        <f t="shared" si="33"/>
        <v>6.1457662970658536E-2</v>
      </c>
      <c r="V161" s="320">
        <f t="shared" si="33"/>
        <v>6.1613050057641242E-2</v>
      </c>
      <c r="W161" s="320">
        <f t="shared" si="33"/>
        <v>6.2179607138396771E-2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4.3740357732456853E-2</v>
      </c>
      <c r="C162" s="328">
        <f t="shared" si="34"/>
        <v>3.998676362454965E-2</v>
      </c>
      <c r="D162" s="328">
        <f t="shared" si="34"/>
        <v>4.2644385490503339E-2</v>
      </c>
      <c r="E162" s="328">
        <f t="shared" si="34"/>
        <v>5.2424487674655941E-2</v>
      </c>
      <c r="F162" s="328">
        <f t="shared" si="34"/>
        <v>4.1367125661411243E-2</v>
      </c>
      <c r="G162" s="328">
        <f t="shared" si="34"/>
        <v>4.0100752303591954E-2</v>
      </c>
      <c r="H162" s="328">
        <f t="shared" si="34"/>
        <v>4.3779049964331157E-2</v>
      </c>
      <c r="I162" s="328">
        <f t="shared" si="34"/>
        <v>4.1888495148876367E-2</v>
      </c>
      <c r="J162" s="328">
        <f t="shared" si="34"/>
        <v>4.2792462143134917E-2</v>
      </c>
      <c r="K162" s="328">
        <f t="shared" si="34"/>
        <v>4.5465183142797974E-2</v>
      </c>
      <c r="L162" s="328">
        <f t="shared" si="34"/>
        <v>4.8326279555940294E-2</v>
      </c>
      <c r="M162" s="328">
        <f t="shared" si="34"/>
        <v>4.8661782943253032E-2</v>
      </c>
      <c r="N162" s="328">
        <f t="shared" si="34"/>
        <v>4.9201332939049602E-2</v>
      </c>
      <c r="O162" s="328">
        <f t="shared" si="34"/>
        <v>4.8929567986951666E-2</v>
      </c>
      <c r="P162" s="328">
        <f t="shared" si="34"/>
        <v>5.1874462499385383E-2</v>
      </c>
      <c r="Q162" s="328">
        <f t="shared" si="34"/>
        <v>5.4464216932453256E-2</v>
      </c>
      <c r="R162" s="328">
        <f t="shared" si="34"/>
        <v>5.6593244065496172E-2</v>
      </c>
      <c r="S162" s="328">
        <f t="shared" si="34"/>
        <v>5.4841941913995877E-2</v>
      </c>
      <c r="T162" s="328">
        <f t="shared" si="34"/>
        <v>5.7638990423953068E-2</v>
      </c>
      <c r="U162" s="328">
        <f t="shared" si="34"/>
        <v>6.1229278981922236E-2</v>
      </c>
      <c r="V162" s="328">
        <f t="shared" si="34"/>
        <v>6.2783892115261836E-2</v>
      </c>
      <c r="W162" s="328">
        <f t="shared" si="34"/>
        <v>6.1292759660595122E-2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1</v>
      </c>
      <c r="D165" s="234">
        <f t="shared" si="35"/>
        <v>0.99999999999999967</v>
      </c>
      <c r="E165" s="234">
        <f t="shared" si="35"/>
        <v>0.99999999999999967</v>
      </c>
      <c r="F165" s="234">
        <f t="shared" si="35"/>
        <v>1.0000000000000002</v>
      </c>
      <c r="G165" s="234">
        <f t="shared" si="35"/>
        <v>1</v>
      </c>
      <c r="H165" s="234">
        <f t="shared" si="35"/>
        <v>1</v>
      </c>
      <c r="I165" s="234">
        <f t="shared" si="35"/>
        <v>0.99999999999999978</v>
      </c>
      <c r="J165" s="234">
        <f t="shared" si="35"/>
        <v>1.0000000000000004</v>
      </c>
      <c r="K165" s="234">
        <f t="shared" si="35"/>
        <v>0.99999999999999956</v>
      </c>
      <c r="L165" s="234">
        <f t="shared" si="35"/>
        <v>0.99999999999999989</v>
      </c>
      <c r="M165" s="234">
        <f t="shared" si="35"/>
        <v>1.0000000000000002</v>
      </c>
      <c r="N165" s="234">
        <f t="shared" si="35"/>
        <v>1</v>
      </c>
      <c r="O165" s="234">
        <f t="shared" si="35"/>
        <v>1</v>
      </c>
      <c r="P165" s="234">
        <f t="shared" si="35"/>
        <v>1.0000000000000002</v>
      </c>
      <c r="Q165" s="234">
        <f t="shared" si="35"/>
        <v>1.0000000000000002</v>
      </c>
      <c r="R165" s="234">
        <f t="shared" si="35"/>
        <v>1.0000000000000002</v>
      </c>
      <c r="S165" s="234">
        <f t="shared" si="35"/>
        <v>1</v>
      </c>
      <c r="T165" s="234">
        <f t="shared" si="35"/>
        <v>1.0000000000000002</v>
      </c>
      <c r="U165" s="234">
        <f t="shared" si="35"/>
        <v>1</v>
      </c>
      <c r="V165" s="234">
        <f t="shared" si="35"/>
        <v>1.0000000000000004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8.4901072430706576E-3</v>
      </c>
      <c r="C166" s="268">
        <f t="shared" si="36"/>
        <v>8.4901072430628513E-3</v>
      </c>
      <c r="D166" s="268">
        <f t="shared" si="36"/>
        <v>8.4901072430692455E-3</v>
      </c>
      <c r="E166" s="268">
        <f t="shared" si="36"/>
        <v>8.490107243030497E-3</v>
      </c>
      <c r="F166" s="268">
        <f t="shared" si="36"/>
        <v>8.4901072430674535E-3</v>
      </c>
      <c r="G166" s="268">
        <f t="shared" si="36"/>
        <v>8.4901072430643761E-3</v>
      </c>
      <c r="H166" s="268">
        <f t="shared" si="36"/>
        <v>8.4901072430661386E-3</v>
      </c>
      <c r="I166" s="268">
        <f t="shared" si="36"/>
        <v>8.4901072430663103E-3</v>
      </c>
      <c r="J166" s="268">
        <f t="shared" si="36"/>
        <v>8.4901072430626449E-3</v>
      </c>
      <c r="K166" s="268">
        <f t="shared" si="36"/>
        <v>8.4901072430709247E-3</v>
      </c>
      <c r="L166" s="268">
        <f t="shared" si="36"/>
        <v>8.4901072430257091E-3</v>
      </c>
      <c r="M166" s="268">
        <f t="shared" si="36"/>
        <v>8.4901072430336108E-3</v>
      </c>
      <c r="N166" s="268">
        <f t="shared" si="36"/>
        <v>8.4901072430297875E-3</v>
      </c>
      <c r="O166" s="268">
        <f t="shared" si="36"/>
        <v>8.4901072430320149E-3</v>
      </c>
      <c r="P166" s="268">
        <f t="shared" si="36"/>
        <v>8.4901072430286287E-3</v>
      </c>
      <c r="Q166" s="268">
        <f t="shared" si="36"/>
        <v>8.4901072430194555E-3</v>
      </c>
      <c r="R166" s="268">
        <f t="shared" si="36"/>
        <v>8.4901072430288368E-3</v>
      </c>
      <c r="S166" s="268">
        <f t="shared" si="36"/>
        <v>8.4901072430325214E-3</v>
      </c>
      <c r="T166" s="268">
        <f t="shared" si="36"/>
        <v>8.4901072430271889E-3</v>
      </c>
      <c r="U166" s="268">
        <f t="shared" si="36"/>
        <v>8.4901072430249476E-3</v>
      </c>
      <c r="V166" s="268">
        <f t="shared" si="36"/>
        <v>8.4901072430252061E-3</v>
      </c>
      <c r="W166" s="268">
        <f t="shared" si="36"/>
        <v>8.4901072430274317E-3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9.5190184158819025E-3</v>
      </c>
      <c r="C167" s="269">
        <f t="shared" si="37"/>
        <v>9.519018415873149E-3</v>
      </c>
      <c r="D167" s="269">
        <f t="shared" si="37"/>
        <v>9.5190184158803134E-3</v>
      </c>
      <c r="E167" s="269">
        <f t="shared" si="37"/>
        <v>9.5190184158368742E-3</v>
      </c>
      <c r="F167" s="269">
        <f t="shared" si="37"/>
        <v>9.5190184158783046E-3</v>
      </c>
      <c r="G167" s="269">
        <f t="shared" si="37"/>
        <v>9.5190184158748543E-3</v>
      </c>
      <c r="H167" s="269">
        <f t="shared" si="37"/>
        <v>9.5190184158768371E-3</v>
      </c>
      <c r="I167" s="269">
        <f t="shared" si="37"/>
        <v>9.5190184158770348E-3</v>
      </c>
      <c r="J167" s="269">
        <f t="shared" si="37"/>
        <v>9.5190184158729148E-3</v>
      </c>
      <c r="K167" s="269">
        <f t="shared" si="37"/>
        <v>9.5190184158822026E-3</v>
      </c>
      <c r="L167" s="269">
        <f t="shared" si="37"/>
        <v>9.5190184158315122E-3</v>
      </c>
      <c r="M167" s="269">
        <f t="shared" si="37"/>
        <v>9.519018415840361E-3</v>
      </c>
      <c r="N167" s="269">
        <f t="shared" si="37"/>
        <v>9.5190184158360745E-3</v>
      </c>
      <c r="O167" s="269">
        <f t="shared" si="37"/>
        <v>9.5190184158385795E-3</v>
      </c>
      <c r="P167" s="269">
        <f t="shared" si="37"/>
        <v>9.519018415834777E-3</v>
      </c>
      <c r="Q167" s="269">
        <f t="shared" si="37"/>
        <v>9.5190184158244918E-3</v>
      </c>
      <c r="R167" s="269">
        <f t="shared" si="37"/>
        <v>9.5190184158350198E-3</v>
      </c>
      <c r="S167" s="269">
        <f t="shared" si="37"/>
        <v>9.519018415839145E-3</v>
      </c>
      <c r="T167" s="269">
        <f t="shared" si="37"/>
        <v>9.5190184158331654E-3</v>
      </c>
      <c r="U167" s="269">
        <f t="shared" si="37"/>
        <v>9.51901841583065E-3</v>
      </c>
      <c r="V167" s="269">
        <f t="shared" si="37"/>
        <v>9.5190184158309345E-3</v>
      </c>
      <c r="W167" s="269">
        <f t="shared" si="37"/>
        <v>9.5190184158334308E-3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1.6484123069486201E-2</v>
      </c>
      <c r="C168" s="269">
        <f t="shared" si="38"/>
        <v>1.518166747056234E-2</v>
      </c>
      <c r="D168" s="269">
        <f t="shared" si="38"/>
        <v>1.6064632575986944E-2</v>
      </c>
      <c r="E168" s="269">
        <f t="shared" si="38"/>
        <v>1.9098111842864387E-2</v>
      </c>
      <c r="F168" s="269">
        <f t="shared" si="38"/>
        <v>1.562204354488729E-2</v>
      </c>
      <c r="G168" s="269">
        <f t="shared" si="38"/>
        <v>1.5372209139163503E-2</v>
      </c>
      <c r="H168" s="269">
        <f t="shared" si="38"/>
        <v>1.6680552629787355E-2</v>
      </c>
      <c r="I168" s="269">
        <f t="shared" si="38"/>
        <v>1.6006118584052226E-2</v>
      </c>
      <c r="J168" s="269">
        <f t="shared" si="38"/>
        <v>1.6317285861157358E-2</v>
      </c>
      <c r="K168" s="269">
        <f t="shared" si="38"/>
        <v>1.7171803047249665E-2</v>
      </c>
      <c r="L168" s="269">
        <f t="shared" si="38"/>
        <v>1.805240308198033E-2</v>
      </c>
      <c r="M168" s="269">
        <f t="shared" si="38"/>
        <v>1.809892135040286E-2</v>
      </c>
      <c r="N168" s="269">
        <f t="shared" si="38"/>
        <v>1.8335344357561015E-2</v>
      </c>
      <c r="O168" s="269">
        <f t="shared" si="38"/>
        <v>1.8415442127064915E-2</v>
      </c>
      <c r="P168" s="269">
        <f t="shared" si="38"/>
        <v>1.9404920447305234E-2</v>
      </c>
      <c r="Q168" s="269">
        <f t="shared" si="38"/>
        <v>2.0397790321142636E-2</v>
      </c>
      <c r="R168" s="269">
        <f t="shared" si="38"/>
        <v>2.1127366897492585E-2</v>
      </c>
      <c r="S168" s="269">
        <f t="shared" si="38"/>
        <v>2.0654415438330628E-2</v>
      </c>
      <c r="T168" s="269">
        <f t="shared" si="38"/>
        <v>2.1433614244351862E-2</v>
      </c>
      <c r="U168" s="269">
        <f t="shared" si="38"/>
        <v>2.2228921258020291E-2</v>
      </c>
      <c r="V168" s="269">
        <f t="shared" si="38"/>
        <v>2.2555234925899666E-2</v>
      </c>
      <c r="W168" s="269">
        <f t="shared" si="38"/>
        <v>2.2075266777250933E-2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7.6201889365011041E-3</v>
      </c>
      <c r="C169" s="269">
        <f t="shared" si="39"/>
        <v>7.6201889364940914E-3</v>
      </c>
      <c r="D169" s="269">
        <f t="shared" si="39"/>
        <v>7.6201889364998282E-3</v>
      </c>
      <c r="E169" s="269">
        <f t="shared" si="39"/>
        <v>7.6201889364650591E-3</v>
      </c>
      <c r="F169" s="269">
        <f t="shared" si="39"/>
        <v>7.6201889364982262E-3</v>
      </c>
      <c r="G169" s="269">
        <f t="shared" si="39"/>
        <v>7.6201889364954627E-3</v>
      </c>
      <c r="H169" s="269">
        <f t="shared" si="39"/>
        <v>7.6201889364970457E-3</v>
      </c>
      <c r="I169" s="269">
        <f t="shared" si="39"/>
        <v>7.6201889364972001E-3</v>
      </c>
      <c r="J169" s="269">
        <f t="shared" si="39"/>
        <v>7.6201889364939102E-3</v>
      </c>
      <c r="K169" s="269">
        <f t="shared" si="39"/>
        <v>7.6201889365013417E-3</v>
      </c>
      <c r="L169" s="269">
        <f t="shared" si="39"/>
        <v>7.6201889364607587E-3</v>
      </c>
      <c r="M169" s="269">
        <f t="shared" si="39"/>
        <v>7.6201889364678494E-3</v>
      </c>
      <c r="N169" s="269">
        <f t="shared" si="39"/>
        <v>7.6201889364644173E-3</v>
      </c>
      <c r="O169" s="269">
        <f t="shared" si="39"/>
        <v>7.6201889364664183E-3</v>
      </c>
      <c r="P169" s="269">
        <f t="shared" si="39"/>
        <v>7.6201889364633738E-3</v>
      </c>
      <c r="Q169" s="269">
        <f t="shared" si="39"/>
        <v>7.6201889364551478E-3</v>
      </c>
      <c r="R169" s="269">
        <f t="shared" si="39"/>
        <v>7.6201889364635707E-3</v>
      </c>
      <c r="S169" s="269">
        <f t="shared" si="39"/>
        <v>7.6201889364668719E-3</v>
      </c>
      <c r="T169" s="269">
        <f t="shared" si="39"/>
        <v>7.6201889364620867E-3</v>
      </c>
      <c r="U169" s="269">
        <f t="shared" si="39"/>
        <v>7.6201889364600735E-3</v>
      </c>
      <c r="V169" s="269">
        <f t="shared" si="39"/>
        <v>7.6201889364603008E-3</v>
      </c>
      <c r="W169" s="269">
        <f t="shared" si="39"/>
        <v>7.6201889364622992E-3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8.0076689651984514E-3</v>
      </c>
      <c r="C170" s="270">
        <f t="shared" si="40"/>
        <v>8.0586808381403491E-3</v>
      </c>
      <c r="D170" s="270">
        <f t="shared" si="40"/>
        <v>8.0115558314746722E-3</v>
      </c>
      <c r="E170" s="270">
        <f t="shared" si="40"/>
        <v>8.021386926047834E-3</v>
      </c>
      <c r="F170" s="270">
        <f t="shared" si="40"/>
        <v>7.9964689064062865E-3</v>
      </c>
      <c r="G170" s="270">
        <f t="shared" si="40"/>
        <v>7.998454982605022E-3</v>
      </c>
      <c r="H170" s="270">
        <f t="shared" si="40"/>
        <v>7.9948689462560826E-3</v>
      </c>
      <c r="I170" s="270">
        <f t="shared" si="40"/>
        <v>7.9881360267301527E-3</v>
      </c>
      <c r="J170" s="270">
        <f t="shared" si="40"/>
        <v>7.9869276211155023E-3</v>
      </c>
      <c r="K170" s="270">
        <f t="shared" si="40"/>
        <v>8.0068782978186554E-3</v>
      </c>
      <c r="L170" s="270">
        <f t="shared" si="40"/>
        <v>8.0652837453213579E-3</v>
      </c>
      <c r="M170" s="270">
        <f t="shared" si="40"/>
        <v>8.0590309755147055E-3</v>
      </c>
      <c r="N170" s="270">
        <f t="shared" si="40"/>
        <v>8.0987101223514938E-3</v>
      </c>
      <c r="O170" s="270">
        <f t="shared" si="40"/>
        <v>8.1455521878469276E-3</v>
      </c>
      <c r="P170" s="270">
        <f t="shared" si="40"/>
        <v>8.2746825497997528E-3</v>
      </c>
      <c r="Q170" s="270">
        <f t="shared" si="40"/>
        <v>8.435389338352783E-3</v>
      </c>
      <c r="R170" s="270">
        <f t="shared" si="40"/>
        <v>8.5140251740695016E-3</v>
      </c>
      <c r="S170" s="270">
        <f t="shared" si="40"/>
        <v>8.4216868690738834E-3</v>
      </c>
      <c r="T170" s="270">
        <f t="shared" si="40"/>
        <v>8.5236260939861811E-3</v>
      </c>
      <c r="U170" s="270">
        <f t="shared" si="40"/>
        <v>8.6354717346868969E-3</v>
      </c>
      <c r="V170" s="270">
        <f t="shared" si="40"/>
        <v>8.7540240771887198E-3</v>
      </c>
      <c r="W170" s="270">
        <f t="shared" si="40"/>
        <v>8.5969967358964835E-3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0.7461747067427088</v>
      </c>
      <c r="C171" s="271">
        <f t="shared" si="41"/>
        <v>0.75763285097879574</v>
      </c>
      <c r="D171" s="271">
        <f t="shared" si="41"/>
        <v>0.74987668198715351</v>
      </c>
      <c r="E171" s="271">
        <f t="shared" si="41"/>
        <v>0.72307142196420349</v>
      </c>
      <c r="F171" s="271">
        <f t="shared" si="41"/>
        <v>0.75380020731886965</v>
      </c>
      <c r="G171" s="271">
        <f t="shared" si="41"/>
        <v>0.75600528249419974</v>
      </c>
      <c r="H171" s="271">
        <f t="shared" si="41"/>
        <v>0.74445136177296445</v>
      </c>
      <c r="I171" s="271">
        <f t="shared" si="41"/>
        <v>0.75041517679515701</v>
      </c>
      <c r="J171" s="271">
        <f t="shared" si="41"/>
        <v>0.74766760108532593</v>
      </c>
      <c r="K171" s="271">
        <f t="shared" si="41"/>
        <v>0.7401008269820486</v>
      </c>
      <c r="L171" s="271">
        <f t="shared" si="41"/>
        <v>0.73226816333586653</v>
      </c>
      <c r="M171" s="271">
        <f t="shared" si="41"/>
        <v>0.7318630152329092</v>
      </c>
      <c r="N171" s="271">
        <f t="shared" si="41"/>
        <v>0.72973795958135856</v>
      </c>
      <c r="O171" s="271">
        <f t="shared" si="41"/>
        <v>0.72898719012062507</v>
      </c>
      <c r="P171" s="271">
        <f t="shared" si="41"/>
        <v>0.72012748505031887</v>
      </c>
      <c r="Q171" s="271">
        <f t="shared" si="41"/>
        <v>0.71120868113573166</v>
      </c>
      <c r="R171" s="271">
        <f t="shared" si="41"/>
        <v>0.70469141147515824</v>
      </c>
      <c r="S171" s="271">
        <f t="shared" si="41"/>
        <v>0.70895443254246504</v>
      </c>
      <c r="T171" s="271">
        <f t="shared" si="41"/>
        <v>0.7019773207364981</v>
      </c>
      <c r="U171" s="271">
        <f t="shared" si="41"/>
        <v>0.69484877543302304</v>
      </c>
      <c r="V171" s="271">
        <f t="shared" si="41"/>
        <v>0.69185688575600457</v>
      </c>
      <c r="W171" s="271">
        <f t="shared" si="41"/>
        <v>0.69624158549002535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0.66332755028492296</v>
      </c>
      <c r="C172" s="320">
        <f t="shared" si="42"/>
        <v>0.68133167469408351</v>
      </c>
      <c r="D172" s="320">
        <f t="shared" si="42"/>
        <v>0.66913783268049654</v>
      </c>
      <c r="E172" s="320">
        <f t="shared" si="42"/>
        <v>0.62708668239240672</v>
      </c>
      <c r="F172" s="320">
        <f t="shared" si="42"/>
        <v>0.67528575554621839</v>
      </c>
      <c r="G172" s="320">
        <f t="shared" si="42"/>
        <v>0.67874646743405587</v>
      </c>
      <c r="H172" s="320">
        <f t="shared" si="42"/>
        <v>0.66061697472689651</v>
      </c>
      <c r="I172" s="320">
        <f t="shared" si="42"/>
        <v>0.6699704115489229</v>
      </c>
      <c r="J172" s="320">
        <f t="shared" si="42"/>
        <v>0.66565894772795575</v>
      </c>
      <c r="K172" s="320">
        <f t="shared" si="42"/>
        <v>0.65379747631420382</v>
      </c>
      <c r="L172" s="320">
        <f t="shared" si="42"/>
        <v>0.64153902619782055</v>
      </c>
      <c r="M172" s="320">
        <f t="shared" si="42"/>
        <v>0.6409000830518452</v>
      </c>
      <c r="N172" s="320">
        <f t="shared" si="42"/>
        <v>0.63758679471228996</v>
      </c>
      <c r="O172" s="320">
        <f t="shared" si="42"/>
        <v>0.63643346380415422</v>
      </c>
      <c r="P172" s="320">
        <f t="shared" si="42"/>
        <v>0.62260076351517712</v>
      </c>
      <c r="Q172" s="320">
        <f t="shared" si="42"/>
        <v>0.60869191885451623</v>
      </c>
      <c r="R172" s="320">
        <f t="shared" si="42"/>
        <v>0.5985078878797977</v>
      </c>
      <c r="S172" s="320">
        <f t="shared" si="42"/>
        <v>0.60514790427581933</v>
      </c>
      <c r="T172" s="320">
        <f t="shared" si="42"/>
        <v>0.59425463598873163</v>
      </c>
      <c r="U172" s="320">
        <f t="shared" si="42"/>
        <v>0.58312897635192995</v>
      </c>
      <c r="V172" s="320">
        <f t="shared" si="42"/>
        <v>0.57849707468378764</v>
      </c>
      <c r="W172" s="320">
        <f t="shared" si="42"/>
        <v>0.5852940347569382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8.2847156457785884E-2</v>
      </c>
      <c r="C173" s="320">
        <f t="shared" si="43"/>
        <v>7.6301176284712169E-2</v>
      </c>
      <c r="D173" s="320">
        <f t="shared" si="43"/>
        <v>8.0738849306656951E-2</v>
      </c>
      <c r="E173" s="320">
        <f t="shared" si="43"/>
        <v>9.5984739571796762E-2</v>
      </c>
      <c r="F173" s="320">
        <f t="shared" si="43"/>
        <v>7.8514451772651206E-2</v>
      </c>
      <c r="G173" s="320">
        <f t="shared" si="43"/>
        <v>7.7258815060143857E-2</v>
      </c>
      <c r="H173" s="320">
        <f t="shared" si="43"/>
        <v>8.3834387046068007E-2</v>
      </c>
      <c r="I173" s="320">
        <f t="shared" si="43"/>
        <v>8.0444765246234118E-2</v>
      </c>
      <c r="J173" s="320">
        <f t="shared" si="43"/>
        <v>8.2008653357370148E-2</v>
      </c>
      <c r="K173" s="320">
        <f t="shared" si="43"/>
        <v>8.6303350667844822E-2</v>
      </c>
      <c r="L173" s="320">
        <f t="shared" si="43"/>
        <v>9.0729137138045951E-2</v>
      </c>
      <c r="M173" s="320">
        <f t="shared" si="43"/>
        <v>9.0962932181064091E-2</v>
      </c>
      <c r="N173" s="320">
        <f t="shared" si="43"/>
        <v>9.2151164869068602E-2</v>
      </c>
      <c r="O173" s="320">
        <f t="shared" si="43"/>
        <v>9.2553726316470838E-2</v>
      </c>
      <c r="P173" s="320">
        <f t="shared" si="43"/>
        <v>9.7526721535141705E-2</v>
      </c>
      <c r="Q173" s="320">
        <f t="shared" si="43"/>
        <v>0.10251676228121542</v>
      </c>
      <c r="R173" s="320">
        <f t="shared" si="43"/>
        <v>0.10618352359536054</v>
      </c>
      <c r="S173" s="320">
        <f t="shared" si="43"/>
        <v>0.10380652826664573</v>
      </c>
      <c r="T173" s="320">
        <f t="shared" si="43"/>
        <v>0.10772268474776647</v>
      </c>
      <c r="U173" s="320">
        <f t="shared" si="43"/>
        <v>0.11171979908109314</v>
      </c>
      <c r="V173" s="320">
        <f t="shared" si="43"/>
        <v>0.11335981107221686</v>
      </c>
      <c r="W173" s="320">
        <f t="shared" si="43"/>
        <v>0.11094755073308712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6.7875033447544836E-2</v>
      </c>
      <c r="C174" s="271">
        <f t="shared" si="44"/>
        <v>6.2512041617876629E-2</v>
      </c>
      <c r="D174" s="271">
        <f t="shared" si="44"/>
        <v>6.6147739180378404E-2</v>
      </c>
      <c r="E174" s="271">
        <f t="shared" si="44"/>
        <v>7.8638394936454206E-2</v>
      </c>
      <c r="F174" s="271">
        <f t="shared" si="44"/>
        <v>6.4325334363162887E-2</v>
      </c>
      <c r="G174" s="271">
        <f t="shared" si="44"/>
        <v>6.3296616088410362E-2</v>
      </c>
      <c r="H174" s="271">
        <f t="shared" si="44"/>
        <v>6.8683851903905815E-2</v>
      </c>
      <c r="I174" s="271">
        <f t="shared" si="44"/>
        <v>6.5906801937737319E-2</v>
      </c>
      <c r="J174" s="271">
        <f t="shared" si="44"/>
        <v>6.718806447455912E-2</v>
      </c>
      <c r="K174" s="271">
        <f t="shared" si="44"/>
        <v>7.0706624870100099E-2</v>
      </c>
      <c r="L174" s="271">
        <f t="shared" si="44"/>
        <v>7.433258401632209E-2</v>
      </c>
      <c r="M174" s="271">
        <f t="shared" si="44"/>
        <v>7.4524127661791811E-2</v>
      </c>
      <c r="N174" s="271">
        <f t="shared" si="44"/>
        <v>7.5497623155060395E-2</v>
      </c>
      <c r="O174" s="271">
        <f t="shared" si="44"/>
        <v>7.5827433771083669E-2</v>
      </c>
      <c r="P174" s="271">
        <f t="shared" si="44"/>
        <v>7.990171020051981E-2</v>
      </c>
      <c r="Q174" s="271">
        <f t="shared" si="44"/>
        <v>8.3989951692754319E-2</v>
      </c>
      <c r="R174" s="271">
        <f t="shared" si="44"/>
        <v>8.6994056570736167E-2</v>
      </c>
      <c r="S174" s="271">
        <f t="shared" si="44"/>
        <v>8.5046631404449582E-2</v>
      </c>
      <c r="T174" s="271">
        <f t="shared" si="44"/>
        <v>8.8255060800301377E-2</v>
      </c>
      <c r="U174" s="271">
        <f t="shared" si="44"/>
        <v>9.1529817360068738E-2</v>
      </c>
      <c r="V174" s="271">
        <f t="shared" si="44"/>
        <v>9.2873446683165828E-2</v>
      </c>
      <c r="W174" s="271">
        <f t="shared" si="44"/>
        <v>9.0897129592716924E-2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7.5263738718721829E-2</v>
      </c>
      <c r="C175" s="271">
        <f t="shared" si="45"/>
        <v>7.520546890170493E-2</v>
      </c>
      <c r="D175" s="271">
        <f t="shared" si="45"/>
        <v>7.5245939330142106E-2</v>
      </c>
      <c r="E175" s="271">
        <f t="shared" si="45"/>
        <v>7.5371725022568836E-2</v>
      </c>
      <c r="F175" s="271">
        <f t="shared" si="45"/>
        <v>7.5228640608715439E-2</v>
      </c>
      <c r="G175" s="271">
        <f t="shared" si="45"/>
        <v>7.5218065267451437E-2</v>
      </c>
      <c r="H175" s="271">
        <f t="shared" si="45"/>
        <v>7.5272920760468723E-2</v>
      </c>
      <c r="I175" s="271">
        <f t="shared" si="45"/>
        <v>7.5245305716439878E-2</v>
      </c>
      <c r="J175" s="271">
        <f t="shared" si="45"/>
        <v>7.5258379600498429E-2</v>
      </c>
      <c r="K175" s="271">
        <f t="shared" si="45"/>
        <v>7.5292486938623324E-2</v>
      </c>
      <c r="L175" s="271">
        <f t="shared" si="45"/>
        <v>7.5324714718319447E-2</v>
      </c>
      <c r="M175" s="271">
        <f t="shared" si="45"/>
        <v>7.5327137808902309E-2</v>
      </c>
      <c r="N175" s="271">
        <f t="shared" si="45"/>
        <v>7.5333938296130609E-2</v>
      </c>
      <c r="O175" s="271">
        <f t="shared" si="45"/>
        <v>7.533366475615226E-2</v>
      </c>
      <c r="P175" s="271">
        <f t="shared" si="45"/>
        <v>7.5364976516265739E-2</v>
      </c>
      <c r="Q175" s="271">
        <f t="shared" si="45"/>
        <v>7.5393992944723459E-2</v>
      </c>
      <c r="R175" s="271">
        <f t="shared" si="45"/>
        <v>7.5418359424097664E-2</v>
      </c>
      <c r="S175" s="271">
        <f t="shared" si="45"/>
        <v>7.5405755743294819E-2</v>
      </c>
      <c r="T175" s="271">
        <f t="shared" si="45"/>
        <v>7.5430393892348069E-2</v>
      </c>
      <c r="U175" s="271">
        <f t="shared" si="45"/>
        <v>7.5454939512977659E-2</v>
      </c>
      <c r="V175" s="271">
        <f t="shared" si="45"/>
        <v>7.5459403075907885E-2</v>
      </c>
      <c r="W175" s="271">
        <f t="shared" si="45"/>
        <v>7.5451498864516825E-2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5.5471068760745451E-2</v>
      </c>
      <c r="C176" s="320">
        <f t="shared" si="46"/>
        <v>5.6976671871378462E-2</v>
      </c>
      <c r="D176" s="320">
        <f t="shared" si="46"/>
        <v>5.5956956274607582E-2</v>
      </c>
      <c r="E176" s="320">
        <f t="shared" si="46"/>
        <v>5.2440409663363843E-2</v>
      </c>
      <c r="F176" s="320">
        <f t="shared" si="46"/>
        <v>5.6471079126694378E-2</v>
      </c>
      <c r="G176" s="320">
        <f t="shared" si="46"/>
        <v>5.6760482735829711E-2</v>
      </c>
      <c r="H176" s="320">
        <f t="shared" si="46"/>
        <v>5.5244395644129238E-2</v>
      </c>
      <c r="I176" s="320">
        <f t="shared" si="46"/>
        <v>5.6026581061998655E-2</v>
      </c>
      <c r="J176" s="320">
        <f t="shared" si="46"/>
        <v>5.5666032934652505E-2</v>
      </c>
      <c r="K176" s="320">
        <f t="shared" si="46"/>
        <v>5.4674111980799175E-2</v>
      </c>
      <c r="L176" s="320">
        <f t="shared" si="46"/>
        <v>5.3648993501981254E-2</v>
      </c>
      <c r="M176" s="320">
        <f t="shared" si="46"/>
        <v>5.3595561590146168E-2</v>
      </c>
      <c r="N176" s="320">
        <f t="shared" si="46"/>
        <v>5.3318486342436786E-2</v>
      </c>
      <c r="O176" s="320">
        <f t="shared" si="46"/>
        <v>5.322203851951491E-2</v>
      </c>
      <c r="P176" s="320">
        <f t="shared" si="46"/>
        <v>5.2065272652414958E-2</v>
      </c>
      <c r="Q176" s="320">
        <f t="shared" si="46"/>
        <v>5.0902139177523641E-2</v>
      </c>
      <c r="R176" s="320">
        <f t="shared" si="46"/>
        <v>5.0050494945021118E-2</v>
      </c>
      <c r="S176" s="320">
        <f t="shared" si="46"/>
        <v>5.0605769342892869E-2</v>
      </c>
      <c r="T176" s="320">
        <f t="shared" si="46"/>
        <v>4.9694814816847996E-2</v>
      </c>
      <c r="U176" s="320">
        <f t="shared" si="46"/>
        <v>4.8764426458251145E-2</v>
      </c>
      <c r="V176" s="320">
        <f t="shared" si="46"/>
        <v>4.8377081569868051E-2</v>
      </c>
      <c r="W176" s="320">
        <f t="shared" si="46"/>
        <v>4.8945480454280155E-2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1.9792669957976367E-2</v>
      </c>
      <c r="C177" s="320">
        <f t="shared" si="47"/>
        <v>1.8228797030326479E-2</v>
      </c>
      <c r="D177" s="320">
        <f t="shared" si="47"/>
        <v>1.9288983055534524E-2</v>
      </c>
      <c r="E177" s="320">
        <f t="shared" si="47"/>
        <v>2.2931315359204996E-2</v>
      </c>
      <c r="F177" s="320">
        <f t="shared" si="47"/>
        <v>1.8757561482021057E-2</v>
      </c>
      <c r="G177" s="320">
        <f t="shared" si="47"/>
        <v>1.8457582531621716E-2</v>
      </c>
      <c r="H177" s="320">
        <f t="shared" si="47"/>
        <v>2.0028525116339489E-2</v>
      </c>
      <c r="I177" s="320">
        <f t="shared" si="47"/>
        <v>1.9218724654441219E-2</v>
      </c>
      <c r="J177" s="320">
        <f t="shared" si="47"/>
        <v>1.9592346665845917E-2</v>
      </c>
      <c r="K177" s="320">
        <f t="shared" si="47"/>
        <v>2.0618374957824138E-2</v>
      </c>
      <c r="L177" s="320">
        <f t="shared" si="47"/>
        <v>2.1675721216338189E-2</v>
      </c>
      <c r="M177" s="320">
        <f t="shared" si="47"/>
        <v>2.1731576218756134E-2</v>
      </c>
      <c r="N177" s="320">
        <f t="shared" si="47"/>
        <v>2.2015451953693827E-2</v>
      </c>
      <c r="O177" s="320">
        <f t="shared" si="47"/>
        <v>2.2111626236637351E-2</v>
      </c>
      <c r="P177" s="320">
        <f t="shared" si="47"/>
        <v>2.3299703863850784E-2</v>
      </c>
      <c r="Q177" s="320">
        <f t="shared" si="47"/>
        <v>2.4491853767199812E-2</v>
      </c>
      <c r="R177" s="320">
        <f t="shared" si="47"/>
        <v>2.5367864479076553E-2</v>
      </c>
      <c r="S177" s="320">
        <f t="shared" si="47"/>
        <v>2.4799986400401944E-2</v>
      </c>
      <c r="T177" s="320">
        <f t="shared" si="47"/>
        <v>2.5735579075500073E-2</v>
      </c>
      <c r="U177" s="320">
        <f t="shared" si="47"/>
        <v>2.6690513054726518E-2</v>
      </c>
      <c r="V177" s="320">
        <f t="shared" si="47"/>
        <v>2.7082321506039828E-2</v>
      </c>
      <c r="W177" s="320">
        <f t="shared" si="47"/>
        <v>2.650601841023667E-2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6.0565414460886272E-2</v>
      </c>
      <c r="C178" s="321">
        <f t="shared" si="48"/>
        <v>5.5779975597490025E-2</v>
      </c>
      <c r="D178" s="321">
        <f t="shared" si="48"/>
        <v>5.9024136499414667E-2</v>
      </c>
      <c r="E178" s="321">
        <f t="shared" si="48"/>
        <v>7.0169644712528512E-2</v>
      </c>
      <c r="F178" s="321">
        <f t="shared" si="48"/>
        <v>5.7397990662514685E-2</v>
      </c>
      <c r="G178" s="321">
        <f t="shared" si="48"/>
        <v>5.6480057432735528E-2</v>
      </c>
      <c r="H178" s="321">
        <f t="shared" si="48"/>
        <v>6.1287129391177614E-2</v>
      </c>
      <c r="I178" s="321">
        <f t="shared" si="48"/>
        <v>5.8809146344442634E-2</v>
      </c>
      <c r="J178" s="321">
        <f t="shared" si="48"/>
        <v>5.9952426761914396E-2</v>
      </c>
      <c r="K178" s="321">
        <f t="shared" si="48"/>
        <v>6.3092065268704797E-2</v>
      </c>
      <c r="L178" s="321">
        <f t="shared" si="48"/>
        <v>6.6327536506872106E-2</v>
      </c>
      <c r="M178" s="321">
        <f t="shared" si="48"/>
        <v>6.6498452375137435E-2</v>
      </c>
      <c r="N178" s="321">
        <f t="shared" si="48"/>
        <v>6.736710989220783E-2</v>
      </c>
      <c r="O178" s="321">
        <f t="shared" si="48"/>
        <v>6.7661402441890159E-2</v>
      </c>
      <c r="P178" s="321">
        <f t="shared" si="48"/>
        <v>7.1296910640463937E-2</v>
      </c>
      <c r="Q178" s="321">
        <f t="shared" si="48"/>
        <v>7.4944879971996295E-2</v>
      </c>
      <c r="R178" s="321">
        <f t="shared" si="48"/>
        <v>7.7625465863118595E-2</v>
      </c>
      <c r="S178" s="321">
        <f t="shared" si="48"/>
        <v>7.5887763407047476E-2</v>
      </c>
      <c r="T178" s="321">
        <f t="shared" si="48"/>
        <v>7.8750669637192142E-2</v>
      </c>
      <c r="U178" s="321">
        <f t="shared" si="48"/>
        <v>8.1672760105907585E-2</v>
      </c>
      <c r="V178" s="321">
        <f t="shared" si="48"/>
        <v>8.2871690886517399E-2</v>
      </c>
      <c r="W178" s="321">
        <f t="shared" si="48"/>
        <v>8.1108207944270622E-2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103.50000000000001</v>
      </c>
      <c r="C183" s="322">
        <f t="shared" si="49"/>
        <v>102.01423661398499</v>
      </c>
      <c r="D183" s="322">
        <f t="shared" si="49"/>
        <v>97.65063071277163</v>
      </c>
      <c r="E183" s="322">
        <f t="shared" si="49"/>
        <v>88.681827781754819</v>
      </c>
      <c r="F183" s="322">
        <f t="shared" si="49"/>
        <v>85.479454548766569</v>
      </c>
      <c r="G183" s="322">
        <f t="shared" si="49"/>
        <v>86.071247530944575</v>
      </c>
      <c r="H183" s="322">
        <f t="shared" si="49"/>
        <v>82.614949389217003</v>
      </c>
      <c r="I183" s="322">
        <f t="shared" si="49"/>
        <v>83.793663124911745</v>
      </c>
      <c r="J183" s="322">
        <f t="shared" si="49"/>
        <v>83.199861422940273</v>
      </c>
      <c r="K183" s="322">
        <f t="shared" si="49"/>
        <v>87.027696838345634</v>
      </c>
      <c r="L183" s="322">
        <f t="shared" si="49"/>
        <v>83.614011960971425</v>
      </c>
      <c r="M183" s="322">
        <f t="shared" si="49"/>
        <v>82.948724307182303</v>
      </c>
      <c r="N183" s="322">
        <f t="shared" si="49"/>
        <v>87.466186062590808</v>
      </c>
      <c r="O183" s="322">
        <f t="shared" si="49"/>
        <v>89.809479889961523</v>
      </c>
      <c r="P183" s="322">
        <f t="shared" si="49"/>
        <v>90.410057834159105</v>
      </c>
      <c r="Q183" s="322">
        <f t="shared" si="49"/>
        <v>86.890770316275152</v>
      </c>
      <c r="R183" s="322">
        <f t="shared" si="49"/>
        <v>87.943757701824694</v>
      </c>
      <c r="S183" s="322">
        <f t="shared" si="49"/>
        <v>83.242314968599445</v>
      </c>
      <c r="T183" s="322">
        <f t="shared" si="49"/>
        <v>92.504440785438035</v>
      </c>
      <c r="U183" s="322">
        <f t="shared" si="49"/>
        <v>88.26033585688397</v>
      </c>
      <c r="V183" s="322">
        <f t="shared" si="49"/>
        <v>87.921773381009544</v>
      </c>
      <c r="W183" s="322">
        <f t="shared" si="49"/>
        <v>87.682364146048172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0.50694686729277993</v>
      </c>
      <c r="C184" s="275">
        <f>IF(C$6=0,0,C$6/NMM!C$9*1000)</f>
        <v>0.49966954271239639</v>
      </c>
      <c r="D184" s="275">
        <f>IF(D$6=0,0,D$6/NMM!D$9*1000)</f>
        <v>0.47829643796139382</v>
      </c>
      <c r="E184" s="275">
        <f>IF(E$6=0,0,E$6/NMM!E$9*1000)</f>
        <v>0.43436690608506451</v>
      </c>
      <c r="F184" s="275">
        <f>IF(F$6=0,0,F$6/NMM!F$9*1000)</f>
        <v>0.41868156233227816</v>
      </c>
      <c r="G184" s="275">
        <f>IF(G$6=0,0,G$6/NMM!G$9*1000)</f>
        <v>0.42158018647144779</v>
      </c>
      <c r="H184" s="275">
        <f>IF(H$6=0,0,H$6/NMM!H$9*1000)</f>
        <v>0.4046511090281667</v>
      </c>
      <c r="I184" s="275">
        <f>IF(I$6=0,0,I$6/NMM!I$9*1000)</f>
        <v>0.41042449294839362</v>
      </c>
      <c r="J184" s="275">
        <f>IF(J$6=0,0,J$6/NMM!J$9*1000)</f>
        <v>0.40751603002470704</v>
      </c>
      <c r="K184" s="275">
        <f>IF(K$6=0,0,K$6/NMM!K$9*1000)</f>
        <v>0.4262649109168683</v>
      </c>
      <c r="L184" s="275">
        <f>IF(L$6=0,0,L$6/NMM!L$9*1000)</f>
        <v>0.40954455483535673</v>
      </c>
      <c r="M184" s="275">
        <f>IF(M$6=0,0,M$6/NMM!M$9*1000)</f>
        <v>0.40628595104837623</v>
      </c>
      <c r="N184" s="275">
        <f>IF(N$6=0,0,N$6/NMM!N$9*1000)</f>
        <v>0.42841264752209601</v>
      </c>
      <c r="O184" s="275">
        <f>IF(O$6=0,0,O$6/NMM!O$9*1000)</f>
        <v>0.43989018824602455</v>
      </c>
      <c r="P184" s="275">
        <f>IF(P$6=0,0,P$6/NMM!P$9*1000)</f>
        <v>0.44283184145742688</v>
      </c>
      <c r="Q184" s="275">
        <f>IF(Q$6=0,0,Q$6/NMM!Q$9*1000)</f>
        <v>0.42559423969624915</v>
      </c>
      <c r="R184" s="275">
        <f>IF(R$6=0,0,R$6/NMM!R$9*1000)</f>
        <v>0.43075181125556489</v>
      </c>
      <c r="S184" s="275">
        <f>IF(S$6=0,0,S$6/NMM!S$9*1000)</f>
        <v>0.40772396907807945</v>
      </c>
      <c r="T184" s="275">
        <f>IF(T$6=0,0,T$6/NMM!T$9*1000)</f>
        <v>0.45309020740973949</v>
      </c>
      <c r="U184" s="275">
        <f>IF(U$6=0,0,U$6/NMM!U$9*1000)</f>
        <v>0.43230242288806225</v>
      </c>
      <c r="V184" s="275">
        <f>IF(V$6=0,0,V$6/NMM!V$9*1000)</f>
        <v>0.43064413123079232</v>
      </c>
      <c r="W184" s="275">
        <f>IF(W$6=0,0,W$6/NMM!W$9*1000)</f>
        <v>0.42947149585237115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0.20269806758006381</v>
      </c>
      <c r="C185" s="276">
        <f>IF(C$7=0,0,C$7/NMM!C$9*1000)</f>
        <v>0.19978829591607469</v>
      </c>
      <c r="D185" s="276">
        <f>IF(D$7=0,0,D$7/NMM!D$9*1000)</f>
        <v>0.19124245549230395</v>
      </c>
      <c r="E185" s="276">
        <f>IF(E$7=0,0,E$7/NMM!E$9*1000)</f>
        <v>0.17367763401785521</v>
      </c>
      <c r="F185" s="276">
        <f>IF(F$7=0,0,F$7/NMM!F$9*1000)</f>
        <v>0.16740599280030999</v>
      </c>
      <c r="G185" s="276">
        <f>IF(G$7=0,0,G$7/NMM!G$9*1000)</f>
        <v>0.16856498114713273</v>
      </c>
      <c r="H185" s="276">
        <f>IF(H$7=0,0,H$7/NMM!H$9*1000)</f>
        <v>0.16179604439052292</v>
      </c>
      <c r="I185" s="276">
        <f>IF(I$7=0,0,I$7/NMM!I$9*1000)</f>
        <v>0.16410447913887674</v>
      </c>
      <c r="J185" s="276">
        <f>IF(J$7=0,0,J$7/NMM!J$9*1000)</f>
        <v>0.1629415568440655</v>
      </c>
      <c r="K185" s="276">
        <f>IF(K$7=0,0,K$7/NMM!K$9*1000)</f>
        <v>0.1704381253630205</v>
      </c>
      <c r="L185" s="276">
        <f>IF(L$7=0,0,L$7/NMM!L$9*1000)</f>
        <v>0.16375264393363087</v>
      </c>
      <c r="M185" s="276">
        <f>IF(M$7=0,0,M$7/NMM!M$9*1000)</f>
        <v>0.16244972101755248</v>
      </c>
      <c r="N185" s="276">
        <f>IF(N$7=0,0,N$7/NMM!N$9*1000)</f>
        <v>0.17129687819815564</v>
      </c>
      <c r="O185" s="276">
        <f>IF(O$7=0,0,O$7/NMM!O$9*1000)</f>
        <v>0.17588606786557737</v>
      </c>
      <c r="P185" s="276">
        <f>IF(P$7=0,0,P$7/NMM!P$9*1000)</f>
        <v>0.17706226099332278</v>
      </c>
      <c r="Q185" s="276">
        <f>IF(Q$7=0,0,Q$7/NMM!Q$9*1000)</f>
        <v>0.17016996361043465</v>
      </c>
      <c r="R185" s="276">
        <f>IF(R$7=0,0,R$7/NMM!R$9*1000)</f>
        <v>0.17223217141943459</v>
      </c>
      <c r="S185" s="276">
        <f>IF(S$7=0,0,S$7/NMM!S$9*1000)</f>
        <v>0.16302469937242961</v>
      </c>
      <c r="T185" s="276">
        <f>IF(T$7=0,0,T$7/NMM!T$9*1000)</f>
        <v>0.18116397478074037</v>
      </c>
      <c r="U185" s="276">
        <f>IF(U$7=0,0,U$7/NMM!U$9*1000)</f>
        <v>0.17285216929643671</v>
      </c>
      <c r="V185" s="276">
        <f>IF(V$7=0,0,V$7/NMM!V$9*1000)</f>
        <v>0.1721891165465344</v>
      </c>
      <c r="W185" s="276">
        <f>IF(W$7=0,0,W$7/NMM!W$9*1000)</f>
        <v>0.17172024901717917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0.84532307369553616</v>
      </c>
      <c r="C186" s="276">
        <f>IF(C$8=0,0,C$8/NMM!C$9*1000)</f>
        <v>0.75226422371360935</v>
      </c>
      <c r="D186" s="276">
        <f>IF(D$8=0,0,D$8/NMM!D$9*1000)</f>
        <v>0.77182081585735818</v>
      </c>
      <c r="E186" s="276">
        <f>IF(E$8=0,0,E$8/NMM!E$9*1000)</f>
        <v>0.87159557062767445</v>
      </c>
      <c r="F186" s="276">
        <f>IF(F$8=0,0,F$8/NMM!F$9*1000)</f>
        <v>0.64866665097768694</v>
      </c>
      <c r="G186" s="276">
        <f>IF(G$8=0,0,G$8/NMM!G$9*1000)</f>
        <v>0.62925453081774263</v>
      </c>
      <c r="H186" s="276">
        <f>IF(H$8=0,0,H$8/NMM!H$9*1000)</f>
        <v>0.66235094803169814</v>
      </c>
      <c r="I186" s="276">
        <f>IF(I$8=0,0,I$8/NMM!I$9*1000)</f>
        <v>0.64144100503458912</v>
      </c>
      <c r="J186" s="276">
        <f>IF(J$8=0,0,J$8/NMM!J$9*1000)</f>
        <v>0.65111409419229616</v>
      </c>
      <c r="K186" s="276">
        <f>IF(K$8=0,0,K$8/NMM!K$9*1000)</f>
        <v>0.72615872775098822</v>
      </c>
      <c r="L186" s="276">
        <f>IF(L$8=0,0,L$8/NMM!L$9*1000)</f>
        <v>0.74553023597371071</v>
      </c>
      <c r="M186" s="276">
        <f>IF(M$8=0,0,M$8/NMM!M$9*1000)</f>
        <v>0.74610750964792039</v>
      </c>
      <c r="N186" s="276">
        <f>IF(N$8=0,0,N$8/NMM!N$9*1000)</f>
        <v>0.79508890597037296</v>
      </c>
      <c r="O186" s="276">
        <f>IF(O$8=0,0,O$8/NMM!O$9*1000)</f>
        <v>0.8087080616599458</v>
      </c>
      <c r="P186" s="276">
        <f>IF(P$8=0,0,P$8/NMM!P$9*1000)</f>
        <v>0.86644317482669597</v>
      </c>
      <c r="Q186" s="276">
        <f>IF(Q$8=0,0,Q$8/NMM!Q$9*1000)</f>
        <v>0.8750695094503923</v>
      </c>
      <c r="R186" s="276">
        <f>IF(R$8=0,0,R$8/NMM!R$9*1000)</f>
        <v>0.92243590788594387</v>
      </c>
      <c r="S186" s="276">
        <f>IF(S$8=0,0,S$8/NMM!S$9*1000)</f>
        <v>0.84247416857991064</v>
      </c>
      <c r="T186" s="276">
        <f>IF(T$8=0,0,T$8/NMM!T$9*1000)</f>
        <v>0.99022159114076647</v>
      </c>
      <c r="U186" s="276">
        <f>IF(U$8=0,0,U$8/NMM!U$9*1000)</f>
        <v>1.015113297978895</v>
      </c>
      <c r="V186" s="276">
        <f>IF(V$8=0,0,V$8/NMM!V$9*1000)</f>
        <v>1.0422218751803527</v>
      </c>
      <c r="W186" s="276">
        <f>IF(W$8=0,0,W$8/NMM!W$9*1000)</f>
        <v>1.0128016712213133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0.10114733544741181</v>
      </c>
      <c r="C187" s="276">
        <f>IF(C$9=0,0,C$9/NMM!C$9*1000)</f>
        <v>9.9695345035827707E-2</v>
      </c>
      <c r="D187" s="276">
        <f>IF(D$9=0,0,D$9/NMM!D$9*1000)</f>
        <v>9.5430928515518404E-2</v>
      </c>
      <c r="E187" s="276">
        <f>IF(E$9=0,0,E$9/NMM!E$9*1000)</f>
        <v>8.6665995968501316E-2</v>
      </c>
      <c r="F187" s="276">
        <f>IF(F$9=0,0,F$9/NMM!F$9*1000)</f>
        <v>8.3536416068651975E-2</v>
      </c>
      <c r="G187" s="276">
        <f>IF(G$9=0,0,G$9/NMM!G$9*1000)</f>
        <v>8.4114756969950522E-2</v>
      </c>
      <c r="H187" s="276">
        <f>IF(H$9=0,0,H$9/NMM!H$9*1000)</f>
        <v>8.0737024143402031E-2</v>
      </c>
      <c r="I187" s="276">
        <f>IF(I$9=0,0,I$9/NMM!I$9*1000)</f>
        <v>8.1888944468236802E-2</v>
      </c>
      <c r="J187" s="276">
        <f>IF(J$9=0,0,J$9/NMM!J$9*1000)</f>
        <v>8.1308640507489413E-2</v>
      </c>
      <c r="K187" s="276">
        <f>IF(K$9=0,0,K$9/NMM!K$9*1000)</f>
        <v>8.5049465172192959E-2</v>
      </c>
      <c r="L187" s="276">
        <f>IF(L$9=0,0,L$9/NMM!L$9*1000)</f>
        <v>8.1713376965536516E-2</v>
      </c>
      <c r="M187" s="276">
        <f>IF(M$9=0,0,M$9/NMM!M$9*1000)</f>
        <v>8.1063212004281238E-2</v>
      </c>
      <c r="N187" s="276">
        <f>IF(N$9=0,0,N$9/NMM!N$9*1000)</f>
        <v>8.5477987072371073E-2</v>
      </c>
      <c r="O187" s="276">
        <f>IF(O$9=0,0,O$9/NMM!O$9*1000)</f>
        <v>8.7768015350707496E-2</v>
      </c>
      <c r="P187" s="276">
        <f>IF(P$9=0,0,P$9/NMM!P$9*1000)</f>
        <v>8.8354941522541919E-2</v>
      </c>
      <c r="Q187" s="276">
        <f>IF(Q$9=0,0,Q$9/NMM!Q$9*1000)</f>
        <v>8.4915651135054962E-2</v>
      </c>
      <c r="R187" s="276">
        <f>IF(R$9=0,0,R$9/NMM!R$9*1000)</f>
        <v>8.5944703002738862E-2</v>
      </c>
      <c r="S187" s="276">
        <f>IF(S$9=0,0,S$9/NMM!S$9*1000)</f>
        <v>8.1350129039209504E-2</v>
      </c>
      <c r="T187" s="276">
        <f>IF(T$9=0,0,T$9/NMM!T$9*1000)</f>
        <v>9.0401716932481807E-2</v>
      </c>
      <c r="U187" s="276">
        <f>IF(U$9=0,0,U$9/NMM!U$9*1000)</f>
        <v>8.6254085001247802E-2</v>
      </c>
      <c r="V187" s="276">
        <f>IF(V$9=0,0,V$9/NMM!V$9*1000)</f>
        <v>8.5923218408811231E-2</v>
      </c>
      <c r="W187" s="276">
        <f>IF(W$9=0,0,W$9/NMM!W$9*1000)</f>
        <v>8.5689251199166427E-2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0.43103270626301715</v>
      </c>
      <c r="C188" s="277">
        <f>IF(C$10=0,0,C$10/NMM!C$9*1000)</f>
        <v>0.41914291369941498</v>
      </c>
      <c r="D188" s="277">
        <f>IF(D$10=0,0,D$10/NMM!D$9*1000)</f>
        <v>0.40402644531376247</v>
      </c>
      <c r="E188" s="277">
        <f>IF(E$10=0,0,E$10/NMM!E$9*1000)</f>
        <v>0.38425655668087877</v>
      </c>
      <c r="F188" s="277">
        <f>IF(F$10=0,0,F$10/NMM!F$9*1000)</f>
        <v>0.34852121409996173</v>
      </c>
      <c r="G188" s="277">
        <f>IF(G$10=0,0,G$10/NMM!G$9*1000)</f>
        <v>0.34367141450031596</v>
      </c>
      <c r="H188" s="277">
        <f>IF(H$10=0,0,H$10/NMM!H$9*1000)</f>
        <v>0.33322403217730406</v>
      </c>
      <c r="I188" s="277">
        <f>IF(I$10=0,0,I$10/NMM!I$9*1000)</f>
        <v>0.33601864768630185</v>
      </c>
      <c r="J188" s="277">
        <f>IF(J$10=0,0,J$10/NMM!J$9*1000)</f>
        <v>0.33453084062047284</v>
      </c>
      <c r="K188" s="277">
        <f>IF(K$10=0,0,K$10/NMM!K$9*1000)</f>
        <v>0.35540712413395953</v>
      </c>
      <c r="L188" s="277">
        <f>IF(L$10=0,0,L$10/NMM!L$9*1000)</f>
        <v>0.34962069284182246</v>
      </c>
      <c r="M188" s="277">
        <f>IF(M$10=0,0,M$10/NMM!M$9*1000)</f>
        <v>0.34872154662423832</v>
      </c>
      <c r="N188" s="277">
        <f>IF(N$10=0,0,N$10/NMM!N$9*1000)</f>
        <v>0.36862918496606556</v>
      </c>
      <c r="O188" s="277">
        <f>IF(O$10=0,0,O$10/NMM!O$9*1000)</f>
        <v>0.37547185785350717</v>
      </c>
      <c r="P188" s="277">
        <f>IF(P$10=0,0,P$10/NMM!P$9*1000)</f>
        <v>0.38781696077778499</v>
      </c>
      <c r="Q188" s="277">
        <f>IF(Q$10=0,0,Q$10/NMM!Q$9*1000)</f>
        <v>0.3798497104599079</v>
      </c>
      <c r="R188" s="277">
        <f>IF(R$10=0,0,R$10/NMM!R$9*1000)</f>
        <v>0.39018717886505039</v>
      </c>
      <c r="S188" s="277">
        <f>IF(S$10=0,0,S$10/NMM!S$9*1000)</f>
        <v>0.3605703520943272</v>
      </c>
      <c r="T188" s="277">
        <f>IF(T$10=0,0,T$10/NMM!T$9*1000)</f>
        <v>0.41334111858928396</v>
      </c>
      <c r="U188" s="277">
        <f>IF(U$10=0,0,U$10/NMM!U$9*1000)</f>
        <v>0.41393241314506152</v>
      </c>
      <c r="V188" s="277">
        <f>IF(V$10=0,0,V$10/NMM!V$9*1000)</f>
        <v>0.42458808725262448</v>
      </c>
      <c r="W188" s="277">
        <f>IF(W$10=0,0,W$10/NMM!W$9*1000)</f>
        <v>0.41401154240808646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3.3494831909726659</v>
      </c>
      <c r="C189" s="278">
        <f>IF(C$16=0,0,C$16/NMM!C$9*1000)</f>
        <v>2.9807495511548852</v>
      </c>
      <c r="D189" s="278">
        <f>IF(D$16=0,0,D$16/NMM!D$9*1000)</f>
        <v>3.0582400145014321</v>
      </c>
      <c r="E189" s="278">
        <f>IF(E$16=0,0,E$16/NMM!E$9*1000)</f>
        <v>3.4535845571809376</v>
      </c>
      <c r="F189" s="278">
        <f>IF(F$16=0,0,F$16/NMM!F$9*1000)</f>
        <v>2.5702575874284568</v>
      </c>
      <c r="G189" s="278">
        <f>IF(G$16=0,0,G$16/NMM!G$9*1000)</f>
        <v>2.4933395756053307</v>
      </c>
      <c r="H189" s="278">
        <f>IF(H$16=0,0,H$16/NMM!H$9*1000)</f>
        <v>2.6244798420775677</v>
      </c>
      <c r="I189" s="278">
        <f>IF(I$16=0,0,I$16/NMM!I$9*1000)</f>
        <v>2.5416269012642663</v>
      </c>
      <c r="J189" s="278">
        <f>IF(J$16=0,0,J$16/NMM!J$9*1000)</f>
        <v>2.5799552641668373</v>
      </c>
      <c r="K189" s="278">
        <f>IF(K$16=0,0,K$16/NMM!K$9*1000)</f>
        <v>2.8773099046579071</v>
      </c>
      <c r="L189" s="278">
        <f>IF(L$16=0,0,L$16/NMM!L$9*1000)</f>
        <v>2.9540669969399613</v>
      </c>
      <c r="M189" s="278">
        <f>IF(M$16=0,0,M$16/NMM!M$9*1000)</f>
        <v>2.95635436910396</v>
      </c>
      <c r="N189" s="278">
        <f>IF(N$16=0,0,N$16/NMM!N$9*1000)</f>
        <v>3.1504368078278735</v>
      </c>
      <c r="O189" s="278">
        <f>IF(O$16=0,0,O$16/NMM!O$9*1000)</f>
        <v>3.2044009482576841</v>
      </c>
      <c r="P189" s="278">
        <f>IF(P$16=0,0,P$16/NMM!P$9*1000)</f>
        <v>3.4331688561718923</v>
      </c>
      <c r="Q189" s="278">
        <f>IF(Q$16=0,0,Q$16/NMM!Q$9*1000)</f>
        <v>3.467349589811942</v>
      </c>
      <c r="R189" s="278">
        <f>IF(R$16=0,0,R$16/NMM!R$9*1000)</f>
        <v>3.655032808587936</v>
      </c>
      <c r="S189" s="278">
        <f>IF(S$16=0,0,S$16/NMM!S$9*1000)</f>
        <v>3.3381947734499495</v>
      </c>
      <c r="T189" s="278">
        <f>IF(T$16=0,0,T$16/NMM!T$9*1000)</f>
        <v>3.9236247986989294</v>
      </c>
      <c r="U189" s="278">
        <f>IF(U$16=0,0,U$16/NMM!U$9*1000)</f>
        <v>4.0222549630033759</v>
      </c>
      <c r="V189" s="278">
        <f>IF(V$16=0,0,V$16/NMM!V$9*1000)</f>
        <v>4.12966918898743</v>
      </c>
      <c r="W189" s="278">
        <f>IF(W$16=0,0,W$16/NMM!W$9*1000)</f>
        <v>4.0130954413846478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14.465680938931468</v>
      </c>
      <c r="C190" s="278">
        <f>IF(C$17=0,0,C$17/NMM!C$9*1000)</f>
        <v>14.385905057586237</v>
      </c>
      <c r="D190" s="278">
        <f>IF(D$17=0,0,D$17/NMM!D$9*1000)</f>
        <v>13.691729602725093</v>
      </c>
      <c r="E190" s="278">
        <f>IF(E$17=0,0,E$17/NMM!E$9*1000)</f>
        <v>12.178292958043439</v>
      </c>
      <c r="F190" s="278">
        <f>IF(F$17=0,0,F$17/NMM!F$9*1000)</f>
        <v>12.031356840442504</v>
      </c>
      <c r="G190" s="278">
        <f>IF(G$17=0,0,G$17/NMM!G$9*1000)</f>
        <v>12.151735541451711</v>
      </c>
      <c r="H190" s="278">
        <f>IF(H$17=0,0,H$17/NMM!H$9*1000)</f>
        <v>11.575155709681162</v>
      </c>
      <c r="I190" s="278">
        <f>IF(I$17=0,0,I$17/NMM!I$9*1000)</f>
        <v>11.786368858350546</v>
      </c>
      <c r="J190" s="278">
        <f>IF(J$17=0,0,J$17/NMM!J$9*1000)</f>
        <v>11.681564174977527</v>
      </c>
      <c r="K190" s="278">
        <f>IF(K$17=0,0,K$17/NMM!K$9*1000)</f>
        <v>12.1510561920923</v>
      </c>
      <c r="L190" s="278">
        <f>IF(L$17=0,0,L$17/NMM!L$9*1000)</f>
        <v>11.601308461411296</v>
      </c>
      <c r="M190" s="278">
        <f>IF(M$17=0,0,M$17/NMM!M$9*1000)</f>
        <v>11.498911795731175</v>
      </c>
      <c r="N190" s="278">
        <f>IF(N$17=0,0,N$17/NMM!N$9*1000)</f>
        <v>12.112445931323585</v>
      </c>
      <c r="O190" s="278">
        <f>IF(O$17=0,0,O$17/NMM!O$9*1000)</f>
        <v>12.448979362065495</v>
      </c>
      <c r="P190" s="278">
        <f>IF(P$17=0,0,P$17/NMM!P$9*1000)</f>
        <v>12.451946472633638</v>
      </c>
      <c r="Q190" s="278">
        <f>IF(Q$17=0,0,Q$17/NMM!Q$9*1000)</f>
        <v>11.902392244643579</v>
      </c>
      <c r="R190" s="278">
        <f>IF(R$17=0,0,R$17/NMM!R$9*1000)</f>
        <v>11.990410757359436</v>
      </c>
      <c r="S190" s="278">
        <f>IF(S$17=0,0,S$17/NMM!S$9*1000)</f>
        <v>11.396892492399939</v>
      </c>
      <c r="T190" s="278">
        <f>IF(T$17=0,0,T$17/NMM!T$9*1000)</f>
        <v>12.581744205537817</v>
      </c>
      <c r="U190" s="278">
        <f>IF(U$17=0,0,U$17/NMM!U$9*1000)</f>
        <v>11.895627712287242</v>
      </c>
      <c r="V190" s="278">
        <f>IF(V$17=0,0,V$17/NMM!V$9*1000)</f>
        <v>11.801443037502032</v>
      </c>
      <c r="W190" s="278">
        <f>IF(W$17=0,0,W$17/NMM!W$9*1000)</f>
        <v>11.810772966136913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79.306055230708381</v>
      </c>
      <c r="C191" s="278">
        <f>IF(C$25=0,0,C$25/NMM!C$9*1000)</f>
        <v>78.868695214352954</v>
      </c>
      <c r="D191" s="278">
        <f>IF(D$25=0,0,D$25/NMM!D$9*1000)</f>
        <v>75.062976202892003</v>
      </c>
      <c r="E191" s="278">
        <f>IF(E$25=0,0,E$25/NMM!E$9*1000)</f>
        <v>66.765773282545567</v>
      </c>
      <c r="F191" s="278">
        <f>IF(F$25=0,0,F$25/NMM!F$9*1000)</f>
        <v>65.960216744485635</v>
      </c>
      <c r="G191" s="278">
        <f>IF(G$25=0,0,G$25/NMM!G$9*1000)</f>
        <v>66.620175992248647</v>
      </c>
      <c r="H191" s="278">
        <f>IF(H$25=0,0,H$25/NMM!H$9*1000)</f>
        <v>63.459158396440593</v>
      </c>
      <c r="I191" s="278">
        <f>IF(I$25=0,0,I$25/NMM!I$9*1000)</f>
        <v>64.617104690468537</v>
      </c>
      <c r="J191" s="278">
        <f>IF(J$25=0,0,J$25/NMM!J$9*1000)</f>
        <v>64.042527797537872</v>
      </c>
      <c r="K191" s="278">
        <f>IF(K$25=0,0,K$25/NMM!K$9*1000)</f>
        <v>66.616451555214127</v>
      </c>
      <c r="L191" s="278">
        <f>IF(L$25=0,0,L$25/NMM!L$9*1000)</f>
        <v>63.602537168715514</v>
      </c>
      <c r="M191" s="278">
        <f>IF(M$25=0,0,M$25/NMM!M$9*1000)</f>
        <v>63.041161893113205</v>
      </c>
      <c r="N191" s="278">
        <f>IF(N$25=0,0,N$25/NMM!N$9*1000)</f>
        <v>66.404776246881127</v>
      </c>
      <c r="O191" s="278">
        <f>IF(O$25=0,0,O$25/NMM!O$9*1000)</f>
        <v>68.249773309796367</v>
      </c>
      <c r="P191" s="278">
        <f>IF(P$25=0,0,P$25/NMM!P$9*1000)</f>
        <v>68.26604007494808</v>
      </c>
      <c r="Q191" s="278">
        <f>IF(Q$25=0,0,Q$25/NMM!Q$9*1000)</f>
        <v>65.253186539657179</v>
      </c>
      <c r="R191" s="278">
        <f>IF(R$25=0,0,R$25/NMM!R$9*1000)</f>
        <v>65.735735619803336</v>
      </c>
      <c r="S191" s="278">
        <f>IF(S$25=0,0,S$25/NMM!S$9*1000)</f>
        <v>62.481855453358214</v>
      </c>
      <c r="T191" s="278">
        <f>IF(T$25=0,0,T$25/NMM!T$9*1000)</f>
        <v>68.977637836434369</v>
      </c>
      <c r="U191" s="278">
        <f>IF(U$25=0,0,U$25/NMM!U$9*1000)</f>
        <v>65.216100945212901</v>
      </c>
      <c r="V191" s="278">
        <f>IF(V$25=0,0,V$25/NMM!V$9*1000)</f>
        <v>64.699746751315288</v>
      </c>
      <c r="W191" s="278">
        <f>IF(W$25=0,0,W$25/NMM!W$9*1000)</f>
        <v>64.750896768984035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4.2916325891086906</v>
      </c>
      <c r="C192" s="279">
        <f>IF(C$33=0,0,C$33/NMM!C$9*1000)</f>
        <v>3.8083264698135957</v>
      </c>
      <c r="D192" s="279">
        <f>IF(D$33=0,0,D$33/NMM!D$9*1000)</f>
        <v>3.896867809512774</v>
      </c>
      <c r="E192" s="279">
        <f>IF(E$33=0,0,E$33/NMM!E$9*1000)</f>
        <v>4.3336143206048954</v>
      </c>
      <c r="F192" s="279">
        <f>IF(F$33=0,0,F$33/NMM!F$9*1000)</f>
        <v>3.2508115401310862</v>
      </c>
      <c r="G192" s="279">
        <f>IF(G$33=0,0,G$33/NMM!G$9*1000)</f>
        <v>3.1588105517323002</v>
      </c>
      <c r="H192" s="279">
        <f>IF(H$33=0,0,H$33/NMM!H$9*1000)</f>
        <v>3.3133962832465826</v>
      </c>
      <c r="I192" s="279">
        <f>IF(I$33=0,0,I$33/NMM!I$9*1000)</f>
        <v>3.214685105551994</v>
      </c>
      <c r="J192" s="279">
        <f>IF(J$33=0,0,J$33/NMM!J$9*1000)</f>
        <v>3.2584030240690049</v>
      </c>
      <c r="K192" s="279">
        <f>IF(K$33=0,0,K$33/NMM!K$9*1000)</f>
        <v>3.6195608330442681</v>
      </c>
      <c r="L192" s="279">
        <f>IF(L$33=0,0,L$33/NMM!L$9*1000)</f>
        <v>3.7059378293546015</v>
      </c>
      <c r="M192" s="279">
        <f>IF(M$33=0,0,M$33/NMM!M$9*1000)</f>
        <v>3.707668308891594</v>
      </c>
      <c r="N192" s="279">
        <f>IF(N$33=0,0,N$33/NMM!N$9*1000)</f>
        <v>3.9496214728291701</v>
      </c>
      <c r="O192" s="279">
        <f>IF(O$33=0,0,O$33/NMM!O$9*1000)</f>
        <v>4.0186020788662091</v>
      </c>
      <c r="P192" s="279">
        <f>IF(P$33=0,0,P$33/NMM!P$9*1000)</f>
        <v>4.2963932508277143</v>
      </c>
      <c r="Q192" s="279">
        <f>IF(Q$33=0,0,Q$33/NMM!Q$9*1000)</f>
        <v>4.3322428678104208</v>
      </c>
      <c r="R192" s="279">
        <f>IF(R$33=0,0,R$33/NMM!R$9*1000)</f>
        <v>4.5610267436452521</v>
      </c>
      <c r="S192" s="279">
        <f>IF(S$33=0,0,S$33/NMM!S$9*1000)</f>
        <v>4.1702289312273839</v>
      </c>
      <c r="T192" s="279">
        <f>IF(T$33=0,0,T$33/NMM!T$9*1000)</f>
        <v>4.8932153359139035</v>
      </c>
      <c r="U192" s="279">
        <f>IF(U$33=0,0,U$33/NMM!U$9*1000)</f>
        <v>5.0058978480707479</v>
      </c>
      <c r="V192" s="279">
        <f>IF(V$33=0,0,V$33/NMM!V$9*1000)</f>
        <v>5.1353479745856845</v>
      </c>
      <c r="W192" s="279">
        <f>IF(W$33=0,0,W$33/NMM!W$9*1000)</f>
        <v>4.9939047598444644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52.120934873678571</v>
      </c>
      <c r="C194" s="322">
        <f t="shared" si="50"/>
        <v>49.190188257448732</v>
      </c>
      <c r="D194" s="322">
        <f t="shared" si="50"/>
        <v>48.206573813948772</v>
      </c>
      <c r="E194" s="322">
        <f t="shared" si="50"/>
        <v>45.510078960694969</v>
      </c>
      <c r="F194" s="322">
        <f t="shared" si="50"/>
        <v>41.275243995585754</v>
      </c>
      <c r="G194" s="322">
        <f t="shared" si="50"/>
        <v>40.589939642140649</v>
      </c>
      <c r="H194" s="322">
        <f t="shared" si="50"/>
        <v>38.715682207360061</v>
      </c>
      <c r="I194" s="322">
        <f t="shared" si="50"/>
        <v>38.681247918126388</v>
      </c>
      <c r="J194" s="322">
        <f t="shared" si="50"/>
        <v>38.407134220364767</v>
      </c>
      <c r="K194" s="322">
        <f t="shared" si="50"/>
        <v>40.174158660773294</v>
      </c>
      <c r="L194" s="322">
        <f t="shared" si="50"/>
        <v>38.598316453478596</v>
      </c>
      <c r="M194" s="322">
        <f t="shared" si="50"/>
        <v>38.291203054763407</v>
      </c>
      <c r="N194" s="322">
        <f t="shared" si="50"/>
        <v>40.376576239381471</v>
      </c>
      <c r="O194" s="322">
        <f t="shared" si="50"/>
        <v>41.458299201491656</v>
      </c>
      <c r="P194" s="322">
        <f t="shared" si="50"/>
        <v>41.735540981923606</v>
      </c>
      <c r="Q194" s="322">
        <f t="shared" si="50"/>
        <v>40.110949957999694</v>
      </c>
      <c r="R194" s="322">
        <f t="shared" si="50"/>
        <v>40.597035236959037</v>
      </c>
      <c r="S194" s="322">
        <f t="shared" si="50"/>
        <v>40.734367894571832</v>
      </c>
      <c r="T194" s="322">
        <f t="shared" si="50"/>
        <v>43.680082837439464</v>
      </c>
      <c r="U194" s="322">
        <f t="shared" si="50"/>
        <v>41.676040077157069</v>
      </c>
      <c r="V194" s="322">
        <f t="shared" si="50"/>
        <v>41.516172757639474</v>
      </c>
      <c r="W194" s="322">
        <f t="shared" si="50"/>
        <v>41.403125047428269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0.37503880483348628</v>
      </c>
      <c r="C195" s="275">
        <f>IF(C$49=0,0,C$49/NMM!C$10*1000)</f>
        <v>0.35395047034968297</v>
      </c>
      <c r="D195" s="275">
        <f>IF(D$49=0,0,D$49/NMM!D$10*1000)</f>
        <v>0.34687282321618129</v>
      </c>
      <c r="E195" s="275">
        <f>IF(E$49=0,0,E$49/NMM!E$10*1000)</f>
        <v>0.32747005905871485</v>
      </c>
      <c r="F195" s="275">
        <f>IF(F$49=0,0,F$49/NMM!F$10*1000)</f>
        <v>0.29699809135867616</v>
      </c>
      <c r="G195" s="275">
        <f>IF(G$49=0,0,G$49/NMM!G$10*1000)</f>
        <v>0.29206694946171019</v>
      </c>
      <c r="H195" s="275">
        <f>IF(H$49=0,0,H$49/NMM!H$10*1000)</f>
        <v>0.27858063594885951</v>
      </c>
      <c r="I195" s="275">
        <f>IF(I$49=0,0,I$49/NMM!I$10*1000)</f>
        <v>0.27833286229109339</v>
      </c>
      <c r="J195" s="275">
        <f>IF(J$49=0,0,J$49/NMM!J$10*1000)</f>
        <v>0.27636046341054904</v>
      </c>
      <c r="K195" s="275">
        <f>IF(K$49=0,0,K$49/NMM!K$10*1000)</f>
        <v>0.28907517652631609</v>
      </c>
      <c r="L195" s="275">
        <f>IF(L$49=0,0,L$49/NMM!L$10*1000)</f>
        <v>0.27773612477152321</v>
      </c>
      <c r="M195" s="275">
        <f>IF(M$49=0,0,M$49/NMM!M$10*1000)</f>
        <v>0.2755262748852883</v>
      </c>
      <c r="N195" s="275">
        <f>IF(N$49=0,0,N$49/NMM!N$10*1000)</f>
        <v>0.29053168238009336</v>
      </c>
      <c r="O195" s="275">
        <f>IF(O$49=0,0,O$49/NMM!O$10*1000)</f>
        <v>0.29831527428714016</v>
      </c>
      <c r="P195" s="275">
        <f>IF(P$49=0,0,P$49/NMM!P$10*1000)</f>
        <v>0.30031018144361271</v>
      </c>
      <c r="Q195" s="275">
        <f>IF(Q$49=0,0,Q$49/NMM!Q$10*1000)</f>
        <v>0.28862035513036194</v>
      </c>
      <c r="R195" s="275">
        <f>IF(R$49=0,0,R$49/NMM!R$10*1000)</f>
        <v>0.29211800617043437</v>
      </c>
      <c r="S195" s="275">
        <f>IF(S$49=0,0,S$49/NMM!S$10*1000)</f>
        <v>0.2931061902063215</v>
      </c>
      <c r="T195" s="275">
        <f>IF(T$49=0,0,T$49/NMM!T$10*1000)</f>
        <v>0.31430223003612845</v>
      </c>
      <c r="U195" s="275">
        <f>IF(U$49=0,0,U$49/NMM!U$10*1000)</f>
        <v>0.29988203969468302</v>
      </c>
      <c r="V195" s="275">
        <f>IF(V$49=0,0,V$49/NMM!V$10*1000)</f>
        <v>0.29873170636721741</v>
      </c>
      <c r="W195" s="275">
        <f>IF(W$49=0,0,W$49/NMM!W$10*1000)</f>
        <v>0.29791826589021292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0.41990919860489279</v>
      </c>
      <c r="C196" s="276">
        <f>IF(C$50=0,0,C$50/NMM!C$10*1000)</f>
        <v>0.3962978135458522</v>
      </c>
      <c r="D196" s="276">
        <f>IF(D$50=0,0,D$50/NMM!D$10*1000)</f>
        <v>0.38837338253355624</v>
      </c>
      <c r="E196" s="276">
        <f>IF(E$50=0,0,E$50/NMM!E$10*1000)</f>
        <v>0.3666492328107061</v>
      </c>
      <c r="F196" s="276">
        <f>IF(F$50=0,0,F$50/NMM!F$10*1000)</f>
        <v>0.33253153786306344</v>
      </c>
      <c r="G196" s="276">
        <f>IF(G$50=0,0,G$50/NMM!G$10*1000)</f>
        <v>0.32701042427301391</v>
      </c>
      <c r="H196" s="276">
        <f>IF(H$50=0,0,H$50/NMM!H$10*1000)</f>
        <v>0.31191058119989584</v>
      </c>
      <c r="I196" s="276">
        <f>IF(I$50=0,0,I$50/NMM!I$10*1000)</f>
        <v>0.3116331634054515</v>
      </c>
      <c r="J196" s="276">
        <f>IF(J$50=0,0,J$50/NMM!J$10*1000)</f>
        <v>0.30942478277234264</v>
      </c>
      <c r="K196" s="276">
        <f>IF(K$50=0,0,K$50/NMM!K$10*1000)</f>
        <v>0.32366070963143989</v>
      </c>
      <c r="L196" s="276">
        <f>IF(L$50=0,0,L$50/NMM!L$10*1000)</f>
        <v>0.31096503101384065</v>
      </c>
      <c r="M196" s="276">
        <f>IF(M$50=0,0,M$50/NMM!M$10*1000)</f>
        <v>0.30849079026113252</v>
      </c>
      <c r="N196" s="276">
        <f>IF(N$50=0,0,N$50/NMM!N$10*1000)</f>
        <v>0.32529147476278281</v>
      </c>
      <c r="O196" s="276">
        <f>IF(O$50=0,0,O$50/NMM!O$10*1000)</f>
        <v>0.33400631119526009</v>
      </c>
      <c r="P196" s="276">
        <f>IF(P$50=0,0,P$50/NMM!P$10*1000)</f>
        <v>0.33623989303951074</v>
      </c>
      <c r="Q196" s="276">
        <f>IF(Q$50=0,0,Q$50/NMM!Q$10*1000)</f>
        <v>0.3231514724927172</v>
      </c>
      <c r="R196" s="276">
        <f>IF(R$50=0,0,R$50/NMM!R$10*1000)</f>
        <v>0.32706758950863091</v>
      </c>
      <c r="S196" s="276">
        <f>IF(S$50=0,0,S$50/NMM!S$10*1000)</f>
        <v>0.32817400186179468</v>
      </c>
      <c r="T196" s="276">
        <f>IF(T$50=0,0,T$50/NMM!T$10*1000)</f>
        <v>0.35190597835015647</v>
      </c>
      <c r="U196" s="276">
        <f>IF(U$50=0,0,U$50/NMM!U$10*1000)</f>
        <v>0.3357605275542187</v>
      </c>
      <c r="V196" s="276">
        <f>IF(V$50=0,0,V$50/NMM!V$10*1000)</f>
        <v>0.33447256604346509</v>
      </c>
      <c r="W196" s="276">
        <f>IF(W$50=0,0,W$50/NMM!W$10*1000)</f>
        <v>0.33356180391856072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0.51085252619157762</v>
      </c>
      <c r="C197" s="276">
        <f>IF(C$51=0,0,C$51/NMM!C$10*1000)</f>
        <v>0.44075348805059728</v>
      </c>
      <c r="D197" s="276">
        <f>IF(D$51=0,0,D$51/NMM!D$10*1000)</f>
        <v>0.46064795167723549</v>
      </c>
      <c r="E197" s="276">
        <f>IF(E$51=0,0,E$51/NMM!E$10*1000)</f>
        <v>0.5346170458715378</v>
      </c>
      <c r="F197" s="276">
        <f>IF(F$51=0,0,F$51/NMM!F$10*1000)</f>
        <v>0.3826009223424372</v>
      </c>
      <c r="G197" s="276">
        <f>IF(G$51=0,0,G$51/NMM!G$10*1000)</f>
        <v>0.36473038372150196</v>
      </c>
      <c r="H197" s="276">
        <f>IF(H$51=0,0,H$51/NMM!H$10*1000)</f>
        <v>0.37979939362770415</v>
      </c>
      <c r="I197" s="276">
        <f>IF(I$51=0,0,I$51/NMM!I$10*1000)</f>
        <v>0.36307492225115162</v>
      </c>
      <c r="J197" s="276">
        <f>IF(J$51=0,0,J$51/NMM!J$10*1000)</f>
        <v>0.36828174825269611</v>
      </c>
      <c r="K197" s="276">
        <f>IF(K$51=0,0,K$51/NMM!K$10*1000)</f>
        <v>0.4092858714786991</v>
      </c>
      <c r="L197" s="276">
        <f>IF(L$51=0,0,L$51/NMM!L$10*1000)</f>
        <v>0.41797734414089449</v>
      </c>
      <c r="M197" s="276">
        <f>IF(M$51=0,0,M$51/NMM!M$10*1000)</f>
        <v>0.41753034709640591</v>
      </c>
      <c r="N197" s="276">
        <f>IF(N$51=0,0,N$51/NMM!N$10*1000)</f>
        <v>0.44515102356357361</v>
      </c>
      <c r="O197" s="276">
        <f>IF(O$51=0,0,O$51/NMM!O$10*1000)</f>
        <v>0.45455232196047213</v>
      </c>
      <c r="P197" s="276">
        <f>IF(P$51=0,0,P$51/NMM!P$10*1000)</f>
        <v>0.48513284070607404</v>
      </c>
      <c r="Q197" s="276">
        <f>IF(Q$51=0,0,Q$51/NMM!Q$10*1000)</f>
        <v>0.48952539815461432</v>
      </c>
      <c r="R197" s="276">
        <f>IF(R$51=0,0,R$51/NMM!R$10*1000)</f>
        <v>0.51482535298735621</v>
      </c>
      <c r="S197" s="276">
        <f>IF(S$51=0,0,S$51/NMM!S$10*1000)</f>
        <v>0.50058153269641192</v>
      </c>
      <c r="T197" s="276">
        <f>IF(T$51=0,0,T$51/NMM!T$10*1000)</f>
        <v>0.56415811102465352</v>
      </c>
      <c r="U197" s="276">
        <f>IF(U$51=0,0,U$51/NMM!U$10*1000)</f>
        <v>0.57180323775824871</v>
      </c>
      <c r="V197" s="276">
        <f>IF(V$51=0,0,V$51/NMM!V$10*1000)</f>
        <v>0.58407223727892121</v>
      </c>
      <c r="W197" s="276">
        <f>IF(W$51=0,0,W$51/NMM!W$10*1000)</f>
        <v>0.56864773767748555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0.30884982384636023</v>
      </c>
      <c r="C198" s="276">
        <f>IF(C$52=0,0,C$52/NMM!C$10*1000)</f>
        <v>0.29148327855399353</v>
      </c>
      <c r="D198" s="276">
        <f>IF(D$52=0,0,D$52/NMM!D$10*1000)</f>
        <v>0.285654734834633</v>
      </c>
      <c r="E198" s="276">
        <f>IF(E$52=0,0,E$52/NMM!E$10*1000)</f>
        <v>0.26967628083218231</v>
      </c>
      <c r="F198" s="276">
        <f>IF(F$52=0,0,F$52/NMM!F$10*1000)</f>
        <v>0.24458217927491177</v>
      </c>
      <c r="G198" s="276">
        <f>IF(G$52=0,0,G$52/NMM!G$10*1000)</f>
        <v>0.24052131334154356</v>
      </c>
      <c r="H198" s="276">
        <f>IF(H$52=0,0,H$52/NMM!H$10*1000)</f>
        <v>0.2294151411292307</v>
      </c>
      <c r="I198" s="276">
        <f>IF(I$52=0,0,I$52/NMM!I$10*1000)</f>
        <v>0.22921109597558656</v>
      </c>
      <c r="J198" s="276">
        <f>IF(J$52=0,0,J$52/NMM!J$10*1000)</f>
        <v>0.22758679726579986</v>
      </c>
      <c r="K198" s="276">
        <f>IF(K$52=0,0,K$52/NMM!K$10*1000)</f>
        <v>0.23805754550691899</v>
      </c>
      <c r="L198" s="276">
        <f>IF(L$52=0,0,L$52/NMM!L$10*1000)</f>
        <v>0.22871967408690044</v>
      </c>
      <c r="M198" s="276">
        <f>IF(M$52=0,0,M$52/NMM!M$10*1000)</f>
        <v>0.22689983107520592</v>
      </c>
      <c r="N198" s="276">
        <f>IF(N$52=0,0,N$52/NMM!N$10*1000)</f>
        <v>0.23925699892499938</v>
      </c>
      <c r="O198" s="276">
        <f>IF(O$52=0,0,O$52/NMM!O$10*1000)</f>
        <v>0.24566689826981711</v>
      </c>
      <c r="P198" s="276">
        <f>IF(P$52=0,0,P$52/NMM!P$10*1000)</f>
        <v>0.24730973286699953</v>
      </c>
      <c r="Q198" s="276">
        <f>IF(Q$52=0,0,Q$52/NMM!Q$10*1000)</f>
        <v>0.23768299357732781</v>
      </c>
      <c r="R198" s="276">
        <f>IF(R$52=0,0,R$52/NMM!R$10*1000)</f>
        <v>0.24056335927197112</v>
      </c>
      <c r="S198" s="276">
        <f>IF(S$52=0,0,S$52/NMM!S$10*1000)</f>
        <v>0.24137714296975948</v>
      </c>
      <c r="T198" s="276">
        <f>IF(T$52=0,0,T$52/NMM!T$10*1000)</f>
        <v>0.25883238515618562</v>
      </c>
      <c r="U198" s="276">
        <f>IF(U$52=0,0,U$52/NMM!U$10*1000)</f>
        <v>0.24695715200860824</v>
      </c>
      <c r="V198" s="276">
        <f>IF(V$52=0,0,V$52/NMM!V$10*1000)</f>
        <v>0.24600983604830362</v>
      </c>
      <c r="W198" s="276">
        <f>IF(W$52=0,0,W$52/NMM!W$10*1000)</f>
        <v>0.24533995617242282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0.42265351241254417</v>
      </c>
      <c r="C199" s="277">
        <f>IF(C$53=0,0,C$53/NMM!C$10*1000)</f>
        <v>0.39846383769583166</v>
      </c>
      <c r="D199" s="277">
        <f>IF(D$53=0,0,D$53/NMM!D$10*1000)</f>
        <v>0.39125858968607713</v>
      </c>
      <c r="E199" s="277">
        <f>IF(E$53=0,0,E$53/NMM!E$10*1000)</f>
        <v>0.38242872844699805</v>
      </c>
      <c r="F199" s="277">
        <f>IF(F$53=0,0,F$53/NMM!F$10*1000)</f>
        <v>0.33354550761540586</v>
      </c>
      <c r="G199" s="277">
        <f>IF(G$53=0,0,G$53/NMM!G$10*1000)</f>
        <v>0.32321420407251911</v>
      </c>
      <c r="H199" s="277">
        <f>IF(H$53=0,0,H$53/NMM!H$10*1000)</f>
        <v>0.31003009652640712</v>
      </c>
      <c r="I199" s="277">
        <f>IF(I$53=0,0,I$53/NMM!I$10*1000)</f>
        <v>0.30860598815308948</v>
      </c>
      <c r="J199" s="277">
        <f>IF(J$53=0,0,J$53/NMM!J$10*1000)</f>
        <v>0.30701577944309344</v>
      </c>
      <c r="K199" s="277">
        <f>IF(K$53=0,0,K$53/NMM!K$10*1000)</f>
        <v>0.32502948222988531</v>
      </c>
      <c r="L199" s="277">
        <f>IF(L$53=0,0,L$53/NMM!L$10*1000)</f>
        <v>0.31804314925020993</v>
      </c>
      <c r="M199" s="277">
        <f>IF(M$53=0,0,M$53/NMM!M$10*1000)</f>
        <v>0.31664078456346106</v>
      </c>
      <c r="N199" s="277">
        <f>IF(N$53=0,0,N$53/NMM!N$10*1000)</f>
        <v>0.33487508290685308</v>
      </c>
      <c r="O199" s="277">
        <f>IF(O$53=0,0,O$53/NMM!O$10*1000)</f>
        <v>0.34242931354252704</v>
      </c>
      <c r="P199" s="277">
        <f>IF(P$53=0,0,P$53/NMM!P$10*1000)</f>
        <v>0.35232935105082913</v>
      </c>
      <c r="Q199" s="277">
        <f>IF(Q$53=0,0,Q$53/NMM!Q$10*1000)</f>
        <v>0.34478305444838064</v>
      </c>
      <c r="R199" s="277">
        <f>IF(R$53=0,0,R$53/NMM!R$10*1000)</f>
        <v>0.3533443536272165</v>
      </c>
      <c r="S199" s="277">
        <f>IF(S$53=0,0,S$53/NMM!S$10*1000)</f>
        <v>0.34762394152504084</v>
      </c>
      <c r="T199" s="277">
        <f>IF(T$53=0,0,T$53/NMM!T$10*1000)</f>
        <v>0.3821012784601463</v>
      </c>
      <c r="U199" s="277">
        <f>IF(U$53=0,0,U$53/NMM!U$10*1000)</f>
        <v>0.37832319083002797</v>
      </c>
      <c r="V199" s="277">
        <f>IF(V$53=0,0,V$53/NMM!V$10*1000)</f>
        <v>0.38607850199456717</v>
      </c>
      <c r="W199" s="277">
        <f>IF(W$53=0,0,W$53/NMM!W$10*1000)</f>
        <v>0.37716622155554003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2.1784644106481243</v>
      </c>
      <c r="C200" s="278">
        <f>IF(C$59=0,0,C$59/NMM!C$10*1000)</f>
        <v>1.8795361446977989</v>
      </c>
      <c r="D200" s="278">
        <f>IF(D$59=0,0,D$59/NMM!D$10*1000)</f>
        <v>1.9643735072585005</v>
      </c>
      <c r="E200" s="278">
        <f>IF(E$59=0,0,E$59/NMM!E$10*1000)</f>
        <v>2.2798051258343408</v>
      </c>
      <c r="F200" s="278">
        <f>IF(F$59=0,0,F$59/NMM!F$10*1000)</f>
        <v>1.6315520626232103</v>
      </c>
      <c r="G200" s="278">
        <f>IF(G$59=0,0,G$59/NMM!G$10*1000)</f>
        <v>1.555345466024683</v>
      </c>
      <c r="H200" s="278">
        <f>IF(H$59=0,0,H$59/NMM!H$10*1000)</f>
        <v>1.6196053063921056</v>
      </c>
      <c r="I200" s="278">
        <f>IF(I$59=0,0,I$59/NMM!I$10*1000)</f>
        <v>1.5482859650699881</v>
      </c>
      <c r="J200" s="278">
        <f>IF(J$59=0,0,J$59/NMM!J$10*1000)</f>
        <v>1.5704897999445346</v>
      </c>
      <c r="K200" s="278">
        <f>IF(K$59=0,0,K$59/NMM!K$10*1000)</f>
        <v>1.7453465708478826</v>
      </c>
      <c r="L200" s="278">
        <f>IF(L$59=0,0,L$59/NMM!L$10*1000)</f>
        <v>1.7824102299274767</v>
      </c>
      <c r="M200" s="278">
        <f>IF(M$59=0,0,M$59/NMM!M$10*1000)</f>
        <v>1.7805040689452789</v>
      </c>
      <c r="N200" s="278">
        <f>IF(N$59=0,0,N$59/NMM!N$10*1000)</f>
        <v>1.8982888651374901</v>
      </c>
      <c r="O200" s="278">
        <f>IF(O$59=0,0,O$59/NMM!O$10*1000)</f>
        <v>1.9383794840959756</v>
      </c>
      <c r="P200" s="278">
        <f>IF(P$59=0,0,P$59/NMM!P$10*1000)</f>
        <v>2.0687861442002049</v>
      </c>
      <c r="Q200" s="278">
        <f>IF(Q$59=0,0,Q$59/NMM!Q$10*1000)</f>
        <v>2.0875176363290766</v>
      </c>
      <c r="R200" s="278">
        <f>IF(R$59=0,0,R$59/NMM!R$10*1000)</f>
        <v>2.1954060157896191</v>
      </c>
      <c r="S200" s="278">
        <f>IF(S$59=0,0,S$59/NMM!S$10*1000)</f>
        <v>2.1346650896228891</v>
      </c>
      <c r="T200" s="278">
        <f>IF(T$59=0,0,T$59/NMM!T$10*1000)</f>
        <v>2.4057791707675471</v>
      </c>
      <c r="U200" s="278">
        <f>IF(U$59=0,0,U$59/NMM!U$10*1000)</f>
        <v>2.4383808232017485</v>
      </c>
      <c r="V200" s="278">
        <f>IF(V$59=0,0,V$59/NMM!V$10*1000)</f>
        <v>2.4907003820562372</v>
      </c>
      <c r="W200" s="278">
        <f>IF(W$59=0,0,W$59/NMM!W$10*1000)</f>
        <v>2.4249246019415991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8.5417216152842066</v>
      </c>
      <c r="C201" s="278">
        <f>IF(C$60=0,0,C$60/NMM!C$10*1000)</f>
        <v>7.9333960131354342</v>
      </c>
      <c r="D201" s="278">
        <f>IF(D$60=0,0,D$60/NMM!D$10*1000)</f>
        <v>7.7254740568635105</v>
      </c>
      <c r="E201" s="278">
        <f>IF(E$60=0,0,E$60/NMM!E$10*1000)</f>
        <v>6.864232568861067</v>
      </c>
      <c r="F201" s="278">
        <f>IF(F$60=0,0,F$60/NMM!F$10*1000)</f>
        <v>6.4038078103129639</v>
      </c>
      <c r="G201" s="278">
        <f>IF(G$60=0,0,G$60/NMM!G$10*1000)</f>
        <v>6.2571628703761144</v>
      </c>
      <c r="H201" s="278">
        <f>IF(H$60=0,0,H$60/NMM!H$10*1000)</f>
        <v>5.8665597633979791</v>
      </c>
      <c r="I201" s="278">
        <f>IF(I$60=0,0,I$60/NMM!I$10*1000)</f>
        <v>5.9183415891736839</v>
      </c>
      <c r="J201" s="278">
        <f>IF(J$60=0,0,J$60/NMM!J$10*1000)</f>
        <v>5.8391049879655048</v>
      </c>
      <c r="K201" s="278">
        <f>IF(K$60=0,0,K$60/NMM!K$10*1000)</f>
        <v>6.0157069439024777</v>
      </c>
      <c r="L201" s="278">
        <f>IF(L$60=0,0,L$60/NMM!L$10*1000)</f>
        <v>5.7216325186615054</v>
      </c>
      <c r="M201" s="278">
        <f>IF(M$60=0,0,M$60/NMM!M$10*1000)</f>
        <v>5.6894027199182258</v>
      </c>
      <c r="N201" s="278">
        <f>IF(N$60=0,0,N$60/NMM!N$10*1000)</f>
        <v>5.9631555528956008</v>
      </c>
      <c r="O201" s="278">
        <f>IF(O$60=0,0,O$60/NMM!O$10*1000)</f>
        <v>6.0686593482853715</v>
      </c>
      <c r="P201" s="278">
        <f>IF(P$60=0,0,P$60/NMM!P$10*1000)</f>
        <v>6.0188169874939703</v>
      </c>
      <c r="Q201" s="278">
        <f>IF(Q$60=0,0,Q$60/NMM!Q$10*1000)</f>
        <v>5.6656130401578393</v>
      </c>
      <c r="R201" s="278">
        <f>IF(R$60=0,0,R$60/NMM!R$10*1000)</f>
        <v>5.6630078110216724</v>
      </c>
      <c r="S201" s="278">
        <f>IF(S$60=0,0,S$60/NMM!S$10*1000)</f>
        <v>5.7010695839158378</v>
      </c>
      <c r="T201" s="278">
        <f>IF(T$60=0,0,T$60/NMM!T$10*1000)</f>
        <v>6.0721809062981329</v>
      </c>
      <c r="U201" s="278">
        <f>IF(U$60=0,0,U$60/NMM!U$10*1000)</f>
        <v>5.7973792431407096</v>
      </c>
      <c r="V201" s="278">
        <f>IF(V$60=0,0,V$60/NMM!V$10*1000)</f>
        <v>5.7781887680282216</v>
      </c>
      <c r="W201" s="278">
        <f>IF(W$60=0,0,W$60/NMM!W$10*1000)</f>
        <v>5.811747196080483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33.573492905048319</v>
      </c>
      <c r="C202" s="278">
        <f>IF(C$79=0,0,C$79/NMM!C$10*1000)</f>
        <v>32.151779634671769</v>
      </c>
      <c r="D202" s="278">
        <f>IF(D$79=0,0,D$79/NMM!D$10*1000)</f>
        <v>31.311879699175073</v>
      </c>
      <c r="E202" s="278">
        <f>IF(E$79=0,0,E$79/NMM!E$10*1000)</f>
        <v>29.101923614099288</v>
      </c>
      <c r="F202" s="278">
        <f>IF(F$79=0,0,F$79/NMM!F$10*1000)</f>
        <v>27.118183073674508</v>
      </c>
      <c r="G202" s="278">
        <f>IF(G$79=0,0,G$79/NMM!G$10*1000)</f>
        <v>26.852326346496881</v>
      </c>
      <c r="H202" s="278">
        <f>IF(H$79=0,0,H$79/NMM!H$10*1000)</f>
        <v>25.456442292233437</v>
      </c>
      <c r="I202" s="278">
        <f>IF(I$79=0,0,I$79/NMM!I$10*1000)</f>
        <v>25.508474257938552</v>
      </c>
      <c r="J202" s="278">
        <f>IF(J$79=0,0,J$79/NMM!J$10*1000)</f>
        <v>25.299942287857377</v>
      </c>
      <c r="K202" s="278">
        <f>IF(K$79=0,0,K$79/NMM!K$10*1000)</f>
        <v>26.34060038719975</v>
      </c>
      <c r="L202" s="278">
        <f>IF(L$79=0,0,L$79/NMM!L$10*1000)</f>
        <v>25.139161988159145</v>
      </c>
      <c r="M202" s="278">
        <f>IF(M$79=0,0,M$79/NMM!M$10*1000)</f>
        <v>24.88827405830736</v>
      </c>
      <c r="N202" s="278">
        <f>IF(N$79=0,0,N$79/NMM!N$10*1000)</f>
        <v>26.250261006742061</v>
      </c>
      <c r="O202" s="278">
        <f>IF(O$79=0,0,O$79/NMM!O$10*1000)</f>
        <v>27.065348391337494</v>
      </c>
      <c r="P202" s="278">
        <f>IF(P$79=0,0,P$79/NMM!P$10*1000)</f>
        <v>27.103771580501501</v>
      </c>
      <c r="Q202" s="278">
        <f>IF(Q$79=0,0,Q$79/NMM!Q$10*1000)</f>
        <v>25.995083655565718</v>
      </c>
      <c r="R202" s="278">
        <f>IF(R$79=0,0,R$79/NMM!R$10*1000)</f>
        <v>26.222871036386245</v>
      </c>
      <c r="S202" s="278">
        <f>IF(S$79=0,0,S$79/NMM!S$10*1000)</f>
        <v>26.449479714538899</v>
      </c>
      <c r="T202" s="278">
        <f>IF(T$79=0,0,T$79/NMM!T$10*1000)</f>
        <v>28.142308277573918</v>
      </c>
      <c r="U202" s="278">
        <f>IF(U$79=0,0,U$79/NMM!U$10*1000)</f>
        <v>26.494447953209228</v>
      </c>
      <c r="V202" s="278">
        <f>IF(V$79=0,0,V$79/NMM!V$10*1000)</f>
        <v>26.233433818050212</v>
      </c>
      <c r="W202" s="278">
        <f>IF(W$79=0,0,W$79/NMM!W$10*1000)</f>
        <v>26.231677421711371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5.7899520768090564</v>
      </c>
      <c r="C203" s="279">
        <f>IF(C$89=0,0,C$89/NMM!C$10*1000)</f>
        <v>5.3445275767477751</v>
      </c>
      <c r="D203" s="279">
        <f>IF(D$89=0,0,D$89/NMM!D$10*1000)</f>
        <v>5.3320390687040078</v>
      </c>
      <c r="E203" s="279">
        <f>IF(E$89=0,0,E$89/NMM!E$10*1000)</f>
        <v>5.3832763048801304</v>
      </c>
      <c r="F203" s="279">
        <f>IF(F$89=0,0,F$89/NMM!F$10*1000)</f>
        <v>4.5314428105205709</v>
      </c>
      <c r="G203" s="279">
        <f>IF(G$89=0,0,G$89/NMM!G$10*1000)</f>
        <v>4.3775616843726795</v>
      </c>
      <c r="H203" s="279">
        <f>IF(H$89=0,0,H$89/NMM!H$10*1000)</f>
        <v>4.263338996904448</v>
      </c>
      <c r="I203" s="279">
        <f>IF(I$89=0,0,I$89/NMM!I$10*1000)</f>
        <v>4.2152880738677982</v>
      </c>
      <c r="J203" s="279">
        <f>IF(J$89=0,0,J$89/NMM!J$10*1000)</f>
        <v>4.2089275734528702</v>
      </c>
      <c r="K203" s="279">
        <f>IF(K$89=0,0,K$89/NMM!K$10*1000)</f>
        <v>4.4873959734499289</v>
      </c>
      <c r="L203" s="279">
        <f>IF(L$89=0,0,L$89/NMM!L$10*1000)</f>
        <v>4.4016703934671018</v>
      </c>
      <c r="M203" s="279">
        <f>IF(M$89=0,0,M$89/NMM!M$10*1000)</f>
        <v>4.3879341797110447</v>
      </c>
      <c r="N203" s="279">
        <f>IF(N$89=0,0,N$89/NMM!N$10*1000)</f>
        <v>4.6297645520680195</v>
      </c>
      <c r="O203" s="279">
        <f>IF(O$89=0,0,O$89/NMM!O$10*1000)</f>
        <v>4.7109418585176002</v>
      </c>
      <c r="P203" s="279">
        <f>IF(P$89=0,0,P$89/NMM!P$10*1000)</f>
        <v>4.8228442706209051</v>
      </c>
      <c r="Q203" s="279">
        <f>IF(Q$89=0,0,Q$89/NMM!Q$10*1000)</f>
        <v>4.6789723521436564</v>
      </c>
      <c r="R203" s="279">
        <f>IF(R$89=0,0,R$89/NMM!R$10*1000)</f>
        <v>4.7878317121958887</v>
      </c>
      <c r="S203" s="279">
        <f>IF(S$89=0,0,S$89/NMM!S$10*1000)</f>
        <v>4.7382906972348744</v>
      </c>
      <c r="T203" s="279">
        <f>IF(T$89=0,0,T$89/NMM!T$10*1000)</f>
        <v>5.1885144997725963</v>
      </c>
      <c r="U203" s="279">
        <f>IF(U$89=0,0,U$89/NMM!U$10*1000)</f>
        <v>5.1131059097595992</v>
      </c>
      <c r="V203" s="279">
        <f>IF(V$89=0,0,V$89/NMM!V$10*1000)</f>
        <v>5.1644849417723293</v>
      </c>
      <c r="W203" s="279">
        <f>IF(W$89=0,0,W$89/NMM!W$10*1000)</f>
        <v>5.1121418424805922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245.52219911243463</v>
      </c>
      <c r="C205" s="322">
        <f t="shared" si="51"/>
        <v>243.90193458921692</v>
      </c>
      <c r="D205" s="322">
        <f t="shared" si="51"/>
        <v>237.24486118518129</v>
      </c>
      <c r="E205" s="322">
        <f t="shared" si="51"/>
        <v>219.83645920389895</v>
      </c>
      <c r="F205" s="322">
        <f t="shared" si="51"/>
        <v>208.55883291021689</v>
      </c>
      <c r="G205" s="322">
        <f t="shared" si="51"/>
        <v>210.23919650948608</v>
      </c>
      <c r="H205" s="322">
        <f t="shared" si="51"/>
        <v>202.00343947266327</v>
      </c>
      <c r="I205" s="322">
        <f t="shared" si="51"/>
        <v>203.91900374318459</v>
      </c>
      <c r="J205" s="322">
        <f t="shared" si="51"/>
        <v>195.94038878544833</v>
      </c>
      <c r="K205" s="322">
        <f t="shared" si="51"/>
        <v>198.28807622563079</v>
      </c>
      <c r="L205" s="322">
        <f t="shared" si="51"/>
        <v>183.37497738692306</v>
      </c>
      <c r="M205" s="322">
        <f t="shared" si="51"/>
        <v>178.09378948419686</v>
      </c>
      <c r="N205" s="322">
        <f t="shared" si="51"/>
        <v>186.16188451241712</v>
      </c>
      <c r="O205" s="322">
        <f t="shared" si="51"/>
        <v>186.07577943934828</v>
      </c>
      <c r="P205" s="322">
        <f t="shared" si="51"/>
        <v>187.55191375781044</v>
      </c>
      <c r="Q205" s="322">
        <f t="shared" si="51"/>
        <v>174.98217037686359</v>
      </c>
      <c r="R205" s="322">
        <f t="shared" si="51"/>
        <v>175.71655753578963</v>
      </c>
      <c r="S205" s="322">
        <f t="shared" si="51"/>
        <v>169.61550860483709</v>
      </c>
      <c r="T205" s="322">
        <f t="shared" si="51"/>
        <v>181.04628739355573</v>
      </c>
      <c r="U205" s="322">
        <f t="shared" si="51"/>
        <v>168.84486347745158</v>
      </c>
      <c r="V205" s="322">
        <f t="shared" si="51"/>
        <v>165.83529194024203</v>
      </c>
      <c r="W205" s="322">
        <f t="shared" si="51"/>
        <v>164.07671758429532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2.084509801019117</v>
      </c>
      <c r="C206" s="275">
        <f>IF(C$100=0,0,C$100/NMM!C$11*1000)</f>
        <v>2.0707535814529519</v>
      </c>
      <c r="D206" s="275">
        <f>IF(D$100=0,0,D$100/NMM!D$11*1000)</f>
        <v>2.0142343143292658</v>
      </c>
      <c r="E206" s="275">
        <f>IF(E$100=0,0,E$100/NMM!E$11*1000)</f>
        <v>1.8664351145692015</v>
      </c>
      <c r="F206" s="275">
        <f>IF(F$100=0,0,F$100/NMM!F$11*1000)</f>
        <v>1.7706868578967265</v>
      </c>
      <c r="G206" s="275">
        <f>IF(G$100=0,0,G$100/NMM!G$11*1000)</f>
        <v>1.7849533250612222</v>
      </c>
      <c r="H206" s="275">
        <f>IF(H$100=0,0,H$100/NMM!H$11*1000)</f>
        <v>1.7150308645911305</v>
      </c>
      <c r="I206" s="275">
        <f>IF(I$100=0,0,I$100/NMM!I$11*1000)</f>
        <v>1.7312942106788782</v>
      </c>
      <c r="J206" s="275">
        <f>IF(J$100=0,0,J$100/NMM!J$11*1000)</f>
        <v>1.6635549140358452</v>
      </c>
      <c r="K206" s="275">
        <f>IF(K$100=0,0,K$100/NMM!K$11*1000)</f>
        <v>1.6834870321778277</v>
      </c>
      <c r="L206" s="275">
        <f>IF(L$100=0,0,L$100/NMM!L$11*1000)</f>
        <v>1.5568732237023917</v>
      </c>
      <c r="M206" s="275">
        <f>IF(M$100=0,0,M$100/NMM!M$11*1000)</f>
        <v>1.5120353720390827</v>
      </c>
      <c r="N206" s="275">
        <f>IF(N$100=0,0,N$100/NMM!N$11*1000)</f>
        <v>1.580534364074947</v>
      </c>
      <c r="O206" s="275">
        <f>IF(O$100=0,0,O$100/NMM!O$11*1000)</f>
        <v>1.5798033227708383</v>
      </c>
      <c r="P206" s="275">
        <f>IF(P$100=0,0,P$100/NMM!P$11*1000)</f>
        <v>1.592335861439067</v>
      </c>
      <c r="Q206" s="275">
        <f>IF(Q$100=0,0,Q$100/NMM!Q$11*1000)</f>
        <v>1.485617392115874</v>
      </c>
      <c r="R206" s="275">
        <f>IF(R$100=0,0,R$100/NMM!R$11*1000)</f>
        <v>1.4918524178547004</v>
      </c>
      <c r="S206" s="275">
        <f>IF(S$100=0,0,S$100/NMM!S$11*1000)</f>
        <v>1.4400538581365725</v>
      </c>
      <c r="T206" s="275">
        <f>IF(T$100=0,0,T$100/NMM!T$11*1000)</f>
        <v>1.5371023959232091</v>
      </c>
      <c r="U206" s="275">
        <f>IF(U$100=0,0,U$100/NMM!U$11*1000)</f>
        <v>1.4335109983574699</v>
      </c>
      <c r="V206" s="275">
        <f>IF(V$100=0,0,V$100/NMM!V$11*1000)</f>
        <v>1.4079594132510476</v>
      </c>
      <c r="W206" s="275">
        <f>IF(W$100=0,0,W$100/NMM!W$11*1000)</f>
        <v>1.3930289283745918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2.3371303348590882</v>
      </c>
      <c r="C207" s="276">
        <f>IF(C$101=0,0,C$101/NMM!C$11*1000)</f>
        <v>2.3217070070218435</v>
      </c>
      <c r="D207" s="276">
        <f>IF(D$101=0,0,D$101/NMM!D$11*1000)</f>
        <v>2.2583382026947101</v>
      </c>
      <c r="E207" s="276">
        <f>IF(E$101=0,0,E$101/NMM!E$11*1000)</f>
        <v>2.0926273036342864</v>
      </c>
      <c r="F207" s="276">
        <f>IF(F$101=0,0,F$101/NMM!F$11*1000)</f>
        <v>1.9852753712664402</v>
      </c>
      <c r="G207" s="276">
        <f>IF(G$101=0,0,G$101/NMM!G$11*1000)</f>
        <v>2.0012707833125298</v>
      </c>
      <c r="H207" s="276">
        <f>IF(H$101=0,0,H$101/NMM!H$11*1000)</f>
        <v>1.9228744604107435</v>
      </c>
      <c r="I207" s="276">
        <f>IF(I$101=0,0,I$101/NMM!I$11*1000)</f>
        <v>1.9411087519786729</v>
      </c>
      <c r="J207" s="276">
        <f>IF(J$101=0,0,J$101/NMM!J$11*1000)</f>
        <v>1.8651601692619812</v>
      </c>
      <c r="K207" s="276">
        <f>IF(K$101=0,0,K$101/NMM!K$11*1000)</f>
        <v>1.8875078492416335</v>
      </c>
      <c r="L207" s="276">
        <f>IF(L$101=0,0,L$101/NMM!L$11*1000)</f>
        <v>1.7455497867488083</v>
      </c>
      <c r="M207" s="276">
        <f>IF(M$101=0,0,M$101/NMM!M$11*1000)</f>
        <v>1.6952780618468659</v>
      </c>
      <c r="N207" s="276">
        <f>IF(N$101=0,0,N$101/NMM!N$11*1000)</f>
        <v>1.7720784070004467</v>
      </c>
      <c r="O207" s="276">
        <f>IF(O$101=0,0,O$101/NMM!O$11*1000)</f>
        <v>1.7712587712246737</v>
      </c>
      <c r="P207" s="276">
        <f>IF(P$101=0,0,P$101/NMM!P$11*1000)</f>
        <v>1.7853101209856532</v>
      </c>
      <c r="Q207" s="276">
        <f>IF(Q$101=0,0,Q$101/NMM!Q$11*1000)</f>
        <v>1.6656585022583033</v>
      </c>
      <c r="R207" s="276">
        <f>IF(R$101=0,0,R$101/NMM!R$11*1000)</f>
        <v>1.6726491471503147</v>
      </c>
      <c r="S207" s="276">
        <f>IF(S$101=0,0,S$101/NMM!S$11*1000)</f>
        <v>1.6145731500213678</v>
      </c>
      <c r="T207" s="276">
        <f>IF(T$101=0,0,T$101/NMM!T$11*1000)</f>
        <v>1.7233829438174804</v>
      </c>
      <c r="U207" s="276">
        <f>IF(U$101=0,0,U$101/NMM!U$11*1000)</f>
        <v>1.6072373648602734</v>
      </c>
      <c r="V207" s="276">
        <f>IF(V$101=0,0,V$101/NMM!V$11*1000)</f>
        <v>1.5785891979738622</v>
      </c>
      <c r="W207" s="276">
        <f>IF(W$101=0,0,W$101/NMM!W$11*1000)</f>
        <v>1.5618492962944075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4.047218146460267</v>
      </c>
      <c r="C208" s="276">
        <f>IF(C$102=0,0,C$102/NMM!C$11*1000)</f>
        <v>3.7028380663603384</v>
      </c>
      <c r="D208" s="276">
        <f>IF(D$102=0,0,D$102/NMM!D$11*1000)</f>
        <v>3.8112515254809654</v>
      </c>
      <c r="E208" s="276">
        <f>IF(E$102=0,0,E$102/NMM!E$11*1000)</f>
        <v>4.1984612850153571</v>
      </c>
      <c r="F208" s="276">
        <f>IF(F$102=0,0,F$102/NMM!F$11*1000)</f>
        <v>3.2581151693942796</v>
      </c>
      <c r="G208" s="276">
        <f>IF(G$102=0,0,G$102/NMM!G$11*1000)</f>
        <v>3.2318408979935129</v>
      </c>
      <c r="H208" s="276">
        <f>IF(H$102=0,0,H$102/NMM!H$11*1000)</f>
        <v>3.3695290035218237</v>
      </c>
      <c r="I208" s="276">
        <f>IF(I$102=0,0,I$102/NMM!I$11*1000)</f>
        <v>3.2639517554552038</v>
      </c>
      <c r="J208" s="276">
        <f>IF(J$102=0,0,J$102/NMM!J$11*1000)</f>
        <v>3.1972153355584716</v>
      </c>
      <c r="K208" s="276">
        <f>IF(K$102=0,0,K$102/NMM!K$11*1000)</f>
        <v>3.4049637915645614</v>
      </c>
      <c r="L208" s="276">
        <f>IF(L$102=0,0,L$102/NMM!L$11*1000)</f>
        <v>3.3103590069377646</v>
      </c>
      <c r="M208" s="276">
        <f>IF(M$102=0,0,M$102/NMM!M$11*1000)</f>
        <v>3.2233054888696819</v>
      </c>
      <c r="N208" s="276">
        <f>IF(N$102=0,0,N$102/NMM!N$11*1000)</f>
        <v>3.4133422587876718</v>
      </c>
      <c r="O208" s="276">
        <f>IF(O$102=0,0,O$102/NMM!O$11*1000)</f>
        <v>3.4266677475138136</v>
      </c>
      <c r="P208" s="276">
        <f>IF(P$102=0,0,P$102/NMM!P$11*1000)</f>
        <v>3.6394299662101632</v>
      </c>
      <c r="Q208" s="276">
        <f>IF(Q$102=0,0,Q$102/NMM!Q$11*1000)</f>
        <v>3.5692496212857194</v>
      </c>
      <c r="R208" s="276">
        <f>IF(R$102=0,0,R$102/NMM!R$11*1000)</f>
        <v>3.7124281810229918</v>
      </c>
      <c r="S208" s="276">
        <f>IF(S$102=0,0,S$102/NMM!S$11*1000)</f>
        <v>3.5033091795080495</v>
      </c>
      <c r="T208" s="276">
        <f>IF(T$102=0,0,T$102/NMM!T$11*1000)</f>
        <v>3.8804762843655363</v>
      </c>
      <c r="U208" s="276">
        <f>IF(U$102=0,0,U$102/NMM!U$11*1000)</f>
        <v>3.7532391750614567</v>
      </c>
      <c r="V208" s="276">
        <f>IF(V$102=0,0,V$102/NMM!V$11*1000)</f>
        <v>3.7404539687173122</v>
      </c>
      <c r="W208" s="276">
        <f>IF(W$102=0,0,W$102/NMM!W$11*1000)</f>
        <v>3.6220373126089775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1.8709255453419948</v>
      </c>
      <c r="C209" s="276">
        <f>IF(C$103=0,0,C$103/NMM!C$11*1000)</f>
        <v>1.8585788235462564</v>
      </c>
      <c r="D209" s="276">
        <f>IF(D$103=0,0,D$103/NMM!D$11*1000)</f>
        <v>1.8078506664447564</v>
      </c>
      <c r="E209" s="276">
        <f>IF(E$103=0,0,E$103/NMM!E$11*1000)</f>
        <v>1.6751953542572036</v>
      </c>
      <c r="F209" s="276">
        <f>IF(F$103=0,0,F$103/NMM!F$11*1000)</f>
        <v>1.5892577111514163</v>
      </c>
      <c r="G209" s="276">
        <f>IF(G$103=0,0,G$103/NMM!G$11*1000)</f>
        <v>1.6020623992592811</v>
      </c>
      <c r="H209" s="276">
        <f>IF(H$103=0,0,H$103/NMM!H$11*1000)</f>
        <v>1.5393043746039392</v>
      </c>
      <c r="I209" s="276">
        <f>IF(I$103=0,0,I$103/NMM!I$11*1000)</f>
        <v>1.5539013362653469</v>
      </c>
      <c r="J209" s="276">
        <f>IF(J$103=0,0,J$103/NMM!J$11*1000)</f>
        <v>1.4931027828351884</v>
      </c>
      <c r="K209" s="276">
        <f>IF(K$103=0,0,K$103/NMM!K$11*1000)</f>
        <v>1.5109926046946864</v>
      </c>
      <c r="L209" s="276">
        <f>IF(L$103=0,0,L$103/NMM!L$11*1000)</f>
        <v>1.3973519739075735</v>
      </c>
      <c r="M209" s="276">
        <f>IF(M$103=0,0,M$103/NMM!M$11*1000)</f>
        <v>1.3571083242811108</v>
      </c>
      <c r="N209" s="276">
        <f>IF(N$103=0,0,N$103/NMM!N$11*1000)</f>
        <v>1.4185887327528872</v>
      </c>
      <c r="O209" s="276">
        <f>IF(O$103=0,0,O$103/NMM!O$11*1000)</f>
        <v>1.4179325958280871</v>
      </c>
      <c r="P209" s="276">
        <f>IF(P$103=0,0,P$103/NMM!P$11*1000)</f>
        <v>1.4291810182297997</v>
      </c>
      <c r="Q209" s="276">
        <f>IF(Q$103=0,0,Q$103/NMM!Q$11*1000)</f>
        <v>1.3333971987826854</v>
      </c>
      <c r="R209" s="276">
        <f>IF(R$103=0,0,R$103/NMM!R$11*1000)</f>
        <v>1.3389933676876882</v>
      </c>
      <c r="S209" s="276">
        <f>IF(S$103=0,0,S$103/NMM!S$11*1000)</f>
        <v>1.2925022221237814</v>
      </c>
      <c r="T209" s="276">
        <f>IF(T$103=0,0,T$103/NMM!T$11*1000)</f>
        <v>1.3796069161839084</v>
      </c>
      <c r="U209" s="276">
        <f>IF(U$103=0,0,U$103/NMM!U$11*1000)</f>
        <v>1.2866297606489878</v>
      </c>
      <c r="V209" s="276">
        <f>IF(V$103=0,0,V$103/NMM!V$11*1000)</f>
        <v>1.2636962569176955</v>
      </c>
      <c r="W209" s="276">
        <f>IF(W$103=0,0,W$103/NMM!W$11*1000)</f>
        <v>1.250295588066896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1.9660604940999167</v>
      </c>
      <c r="C210" s="277">
        <f>IF(C$104=0,0,C$104/NMM!C$11*1000)</f>
        <v>1.9655278466594832</v>
      </c>
      <c r="D210" s="277">
        <f>IF(D$104=0,0,D$104/NMM!D$11*1000)</f>
        <v>1.9007004511155388</v>
      </c>
      <c r="E210" s="277">
        <f>IF(E$104=0,0,E$104/NMM!E$11*1000)</f>
        <v>1.7633932997268034</v>
      </c>
      <c r="F210" s="277">
        <f>IF(F$104=0,0,F$104/NMM!F$11*1000)</f>
        <v>1.667734222522933</v>
      </c>
      <c r="G210" s="277">
        <f>IF(G$104=0,0,G$104/NMM!G$11*1000)</f>
        <v>1.6815887488601751</v>
      </c>
      <c r="H210" s="277">
        <f>IF(H$104=0,0,H$104/NMM!H$11*1000)</f>
        <v>1.6149910252769155</v>
      </c>
      <c r="I210" s="277">
        <f>IF(I$104=0,0,I$104/NMM!I$11*1000)</f>
        <v>1.628932740335854</v>
      </c>
      <c r="J210" s="277">
        <f>IF(J$104=0,0,J$104/NMM!J$11*1000)</f>
        <v>1.5649617032826071</v>
      </c>
      <c r="K210" s="277">
        <f>IF(K$104=0,0,K$104/NMM!K$11*1000)</f>
        <v>1.5876684942472146</v>
      </c>
      <c r="L210" s="277">
        <f>IF(L$104=0,0,L$104/NMM!L$11*1000)</f>
        <v>1.4789712244174229</v>
      </c>
      <c r="M210" s="277">
        <f>IF(M$104=0,0,M$104/NMM!M$11*1000)</f>
        <v>1.4352633659999372</v>
      </c>
      <c r="N210" s="277">
        <f>IF(N$104=0,0,N$104/NMM!N$11*1000)</f>
        <v>1.5076711384967418</v>
      </c>
      <c r="O210" s="277">
        <f>IF(O$104=0,0,O$104/NMM!O$11*1000)</f>
        <v>1.5156899723175055</v>
      </c>
      <c r="P210" s="277">
        <f>IF(P$104=0,0,P$104/NMM!P$11*1000)</f>
        <v>1.5519325479533019</v>
      </c>
      <c r="Q210" s="277">
        <f>IF(Q$104=0,0,Q$104/NMM!Q$11*1000)</f>
        <v>1.4760427343988252</v>
      </c>
      <c r="R210" s="277">
        <f>IF(R$104=0,0,R$104/NMM!R$11*1000)</f>
        <v>1.4960551943605445</v>
      </c>
      <c r="S210" s="277">
        <f>IF(S$104=0,0,S$104/NMM!S$11*1000)</f>
        <v>1.4284487016086449</v>
      </c>
      <c r="T210" s="277">
        <f>IF(T$104=0,0,T$104/NMM!T$11*1000)</f>
        <v>1.5431708594470324</v>
      </c>
      <c r="U210" s="277">
        <f>IF(U$104=0,0,U$104/NMM!U$11*1000)</f>
        <v>1.4580550461066009</v>
      </c>
      <c r="V210" s="277">
        <f>IF(V$104=0,0,V$104/NMM!V$11*1000)</f>
        <v>1.4517261384924982</v>
      </c>
      <c r="W210" s="277">
        <f>IF(W$104=0,0,W$104/NMM!W$11*1000)</f>
        <v>1.4105670055087955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183.20245492154584</v>
      </c>
      <c r="C211" s="278">
        <f>IF(C$110=0,0,C$110/NMM!C$11*1000)</f>
        <v>184.78811806207216</v>
      </c>
      <c r="D211" s="278">
        <f>IF(D$110=0,0,D$110/NMM!D$11*1000)</f>
        <v>177.90438932404663</v>
      </c>
      <c r="E211" s="278">
        <f>IF(E$110=0,0,E$110/NMM!E$11*1000)</f>
        <v>158.95746115613886</v>
      </c>
      <c r="F211" s="278">
        <f>IF(F$110=0,0,F$110/NMM!F$11*1000)</f>
        <v>157.21169148590295</v>
      </c>
      <c r="G211" s="278">
        <f>IF(G$110=0,0,G$110/NMM!G$11*1000)</f>
        <v>158.94194314850756</v>
      </c>
      <c r="H211" s="278">
        <f>IF(H$110=0,0,H$110/NMM!H$11*1000)</f>
        <v>150.38173559824676</v>
      </c>
      <c r="I211" s="278">
        <f>IF(I$110=0,0,I$110/NMM!I$11*1000)</f>
        <v>153.02391524583419</v>
      </c>
      <c r="J211" s="278">
        <f>IF(J$110=0,0,J$110/NMM!J$11*1000)</f>
        <v>146.49828043894223</v>
      </c>
      <c r="K211" s="278">
        <f>IF(K$110=0,0,K$110/NMM!K$11*1000)</f>
        <v>146.75316919526887</v>
      </c>
      <c r="L211" s="278">
        <f>IF(L$110=0,0,L$110/NMM!L$11*1000)</f>
        <v>134.27965789287825</v>
      </c>
      <c r="M211" s="278">
        <f>IF(M$110=0,0,M$110/NMM!M$11*1000)</f>
        <v>130.34025776615925</v>
      </c>
      <c r="N211" s="278">
        <f>IF(N$110=0,0,N$110/NMM!N$11*1000)</f>
        <v>135.84939375591176</v>
      </c>
      <c r="O211" s="278">
        <f>IF(O$110=0,0,O$110/NMM!O$11*1000)</f>
        <v>135.64685960299568</v>
      </c>
      <c r="P211" s="278">
        <f>IF(P$110=0,0,P$110/NMM!P$11*1000)</f>
        <v>135.06128797078631</v>
      </c>
      <c r="Q211" s="278">
        <f>IF(Q$110=0,0,Q$110/NMM!Q$11*1000)</f>
        <v>124.44883861599702</v>
      </c>
      <c r="R211" s="278">
        <f>IF(R$110=0,0,R$110/NMM!R$11*1000)</f>
        <v>123.82594894945142</v>
      </c>
      <c r="S211" s="278">
        <f>IF(S$110=0,0,S$110/NMM!S$11*1000)</f>
        <v>120.24966665334389</v>
      </c>
      <c r="T211" s="278">
        <f>IF(T$110=0,0,T$110/NMM!T$11*1000)</f>
        <v>127.09038775381826</v>
      </c>
      <c r="U211" s="278">
        <f>IF(U$110=0,0,U$110/NMM!U$11*1000)</f>
        <v>117.32164662546319</v>
      </c>
      <c r="V211" s="278">
        <f>IF(V$110=0,0,V$110/NMM!V$11*1000)</f>
        <v>114.73428863021363</v>
      </c>
      <c r="W211" s="278">
        <f>IF(W$110=0,0,W$110/NMM!W$11*1000)</f>
        <v>114.23703399288885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16.66482747687126</v>
      </c>
      <c r="C212" s="278">
        <f>IF(C$118=0,0,C$118/NMM!C$11*1000)</f>
        <v>15.246807885721752</v>
      </c>
      <c r="D212" s="278">
        <f>IF(D$118=0,0,D$118/NMM!D$11*1000)</f>
        <v>15.693211199562455</v>
      </c>
      <c r="E212" s="278">
        <f>IF(E$118=0,0,E$118/NMM!E$11*1000)</f>
        <v>17.287586300307915</v>
      </c>
      <c r="F212" s="278">
        <f>IF(F$118=0,0,F$118/NMM!F$11*1000)</f>
        <v>13.415616661340717</v>
      </c>
      <c r="G212" s="278">
        <f>IF(G$118=0,0,G$118/NMM!G$11*1000)</f>
        <v>13.3074297081968</v>
      </c>
      <c r="H212" s="278">
        <f>IF(H$118=0,0,H$118/NMM!H$11*1000)</f>
        <v>13.874374320820005</v>
      </c>
      <c r="I212" s="278">
        <f>IF(I$118=0,0,I$118/NMM!I$11*1000)</f>
        <v>13.439649391042789</v>
      </c>
      <c r="J212" s="278">
        <f>IF(J$118=0,0,J$118/NMM!J$11*1000)</f>
        <v>13.164855474886883</v>
      </c>
      <c r="K212" s="278">
        <f>IF(K$118=0,0,K$118/NMM!K$11*1000)</f>
        <v>14.020280621899492</v>
      </c>
      <c r="L212" s="278">
        <f>IF(L$118=0,0,L$118/NMM!L$11*1000)</f>
        <v>13.630735913104628</v>
      </c>
      <c r="M212" s="278">
        <f>IF(M$118=0,0,M$118/NMM!M$11*1000)</f>
        <v>13.272284303292558</v>
      </c>
      <c r="N212" s="278">
        <f>IF(N$118=0,0,N$118/NMM!N$11*1000)</f>
        <v>14.054779802754341</v>
      </c>
      <c r="O212" s="278">
        <f>IF(O$118=0,0,O$118/NMM!O$11*1000)</f>
        <v>14.109648841839952</v>
      </c>
      <c r="P212" s="278">
        <f>IF(P$118=0,0,P$118/NMM!P$11*1000)</f>
        <v>14.98571866062945</v>
      </c>
      <c r="Q212" s="278">
        <f>IF(Q$118=0,0,Q$118/NMM!Q$11*1000)</f>
        <v>14.696744037046077</v>
      </c>
      <c r="R212" s="278">
        <f>IF(R$118=0,0,R$118/NMM!R$11*1000)</f>
        <v>15.286296146683494</v>
      </c>
      <c r="S212" s="278">
        <f>IF(S$118=0,0,S$118/NMM!S$11*1000)</f>
        <v>14.42522764079383</v>
      </c>
      <c r="T212" s="278">
        <f>IF(T$118=0,0,T$118/NMM!T$11*1000)</f>
        <v>15.978251101587091</v>
      </c>
      <c r="U212" s="278">
        <f>IF(U$118=0,0,U$118/NMM!U$11*1000)</f>
        <v>15.454339516276882</v>
      </c>
      <c r="V212" s="278">
        <f>IF(V$118=0,0,V$118/NMM!V$11*1000)</f>
        <v>15.401695144199298</v>
      </c>
      <c r="W212" s="278">
        <f>IF(W$118=0,0,W$118/NMM!W$11*1000)</f>
        <v>14.914102661407304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18.478918643644271</v>
      </c>
      <c r="C213" s="278">
        <f>IF(C$119=0,0,C$119/NMM!C$11*1000)</f>
        <v>18.342759356815023</v>
      </c>
      <c r="D213" s="278">
        <f>IF(D$119=0,0,D$119/NMM!D$11*1000)</f>
        <v>17.851712431128142</v>
      </c>
      <c r="E213" s="278">
        <f>IF(E$119=0,0,E$119/NMM!E$11*1000)</f>
        <v>16.569453153051448</v>
      </c>
      <c r="F213" s="278">
        <f>IF(F$119=0,0,F$119/NMM!F$11*1000)</f>
        <v>15.689597486775838</v>
      </c>
      <c r="G213" s="278">
        <f>IF(G$119=0,0,G$119/NMM!G$11*1000)</f>
        <v>15.813785604827068</v>
      </c>
      <c r="H213" s="278">
        <f>IF(H$119=0,0,H$119/NMM!H$11*1000)</f>
        <v>15.205388892767921</v>
      </c>
      <c r="I213" s="278">
        <f>IF(I$119=0,0,I$119/NMM!I$11*1000)</f>
        <v>15.343947778047777</v>
      </c>
      <c r="J213" s="278">
        <f>IF(J$119=0,0,J$119/NMM!J$11*1000)</f>
        <v>14.746156158284514</v>
      </c>
      <c r="K213" s="278">
        <f>IF(K$119=0,0,K$119/NMM!K$11*1000)</f>
        <v>14.929602389303053</v>
      </c>
      <c r="L213" s="278">
        <f>IF(L$119=0,0,L$119/NMM!L$11*1000)</f>
        <v>13.812667858148265</v>
      </c>
      <c r="M213" s="278">
        <f>IF(M$119=0,0,M$119/NMM!M$11*1000)</f>
        <v>13.415295423385729</v>
      </c>
      <c r="N213" s="278">
        <f>IF(N$119=0,0,N$119/NMM!N$11*1000)</f>
        <v>14.024307920949822</v>
      </c>
      <c r="O213" s="278">
        <f>IF(O$119=0,0,O$119/NMM!O$11*1000)</f>
        <v>14.017770387523591</v>
      </c>
      <c r="P213" s="278">
        <f>IF(P$119=0,0,P$119/NMM!P$11*1000)</f>
        <v>14.13484557593808</v>
      </c>
      <c r="Q213" s="278">
        <f>IF(Q$119=0,0,Q$119/NMM!Q$11*1000)</f>
        <v>13.19260451884565</v>
      </c>
      <c r="R213" s="278">
        <f>IF(R$119=0,0,R$119/NMM!R$11*1000)</f>
        <v>13.252254492999317</v>
      </c>
      <c r="S213" s="278">
        <f>IF(S$119=0,0,S$119/NMM!S$11*1000)</f>
        <v>12.789985612131069</v>
      </c>
      <c r="T213" s="278">
        <f>IF(T$119=0,0,T$119/NMM!T$11*1000)</f>
        <v>13.656392770843157</v>
      </c>
      <c r="U213" s="278">
        <f>IF(U$119=0,0,U$119/NMM!U$11*1000)</f>
        <v>12.740178960768077</v>
      </c>
      <c r="V213" s="278">
        <f>IF(V$119=0,0,V$119/NMM!V$11*1000)</f>
        <v>12.513832138729574</v>
      </c>
      <c r="W213" s="278">
        <f>IF(W$119=0,0,W$119/NMM!W$11*1000)</f>
        <v>12.379834270505102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14.870153748592841</v>
      </c>
      <c r="C214" s="279">
        <f>IF(C$127=0,0,C$127/NMM!C$11*1000)</f>
        <v>13.604843959567127</v>
      </c>
      <c r="D214" s="279">
        <f>IF(D$127=0,0,D$127/NMM!D$11*1000)</f>
        <v>14.00317307037883</v>
      </c>
      <c r="E214" s="279">
        <f>IF(E$127=0,0,E$127/NMM!E$11*1000)</f>
        <v>15.425846237197861</v>
      </c>
      <c r="F214" s="279">
        <f>IF(F$127=0,0,F$127/NMM!F$11*1000)</f>
        <v>11.970857943965584</v>
      </c>
      <c r="G214" s="279">
        <f>IF(G$127=0,0,G$127/NMM!G$11*1000)</f>
        <v>11.874321893467942</v>
      </c>
      <c r="H214" s="279">
        <f>IF(H$127=0,0,H$127/NMM!H$11*1000)</f>
        <v>12.380210932424029</v>
      </c>
      <c r="I214" s="279">
        <f>IF(I$127=0,0,I$127/NMM!I$11*1000)</f>
        <v>11.992302533545892</v>
      </c>
      <c r="J214" s="279">
        <f>IF(J$127=0,0,J$127/NMM!J$11*1000)</f>
        <v>11.747101808360622</v>
      </c>
      <c r="K214" s="279">
        <f>IF(K$127=0,0,K$127/NMM!K$11*1000)</f>
        <v>12.510404247233412</v>
      </c>
      <c r="L214" s="279">
        <f>IF(L$127=0,0,L$127/NMM!L$11*1000)</f>
        <v>12.162810507077991</v>
      </c>
      <c r="M214" s="279">
        <f>IF(M$127=0,0,M$127/NMM!M$11*1000)</f>
        <v>11.842961378322613</v>
      </c>
      <c r="N214" s="279">
        <f>IF(N$127=0,0,N$127/NMM!N$11*1000)</f>
        <v>12.541188131688504</v>
      </c>
      <c r="O214" s="279">
        <f>IF(O$127=0,0,O$127/NMM!O$11*1000)</f>
        <v>12.590148197334132</v>
      </c>
      <c r="P214" s="279">
        <f>IF(P$127=0,0,P$127/NMM!P$11*1000)</f>
        <v>13.371872035638606</v>
      </c>
      <c r="Q214" s="279">
        <f>IF(Q$127=0,0,Q$127/NMM!Q$11*1000)</f>
        <v>13.114017756133446</v>
      </c>
      <c r="R214" s="279">
        <f>IF(R$127=0,0,R$127/NMM!R$11*1000)</f>
        <v>13.640079638579149</v>
      </c>
      <c r="S214" s="279">
        <f>IF(S$127=0,0,S$127/NMM!S$11*1000)</f>
        <v>12.871741587169906</v>
      </c>
      <c r="T214" s="279">
        <f>IF(T$127=0,0,T$127/NMM!T$11*1000)</f>
        <v>14.257516367570046</v>
      </c>
      <c r="U214" s="279">
        <f>IF(U$127=0,0,U$127/NMM!U$11*1000)</f>
        <v>13.790026029908619</v>
      </c>
      <c r="V214" s="279">
        <f>IF(V$127=0,0,V$127/NMM!V$11*1000)</f>
        <v>13.7430510517471</v>
      </c>
      <c r="W214" s="279">
        <f>IF(W$127=0,0,W$127/NMM!W$11*1000)</f>
        <v>13.307968528640385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HR: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133.78374739369789</v>
      </c>
      <c r="C5" s="225">
        <v>145.945477568613</v>
      </c>
      <c r="D5" s="225">
        <v>146.00772039105581</v>
      </c>
      <c r="E5" s="225">
        <v>157.70475417387169</v>
      </c>
      <c r="F5" s="225">
        <v>138.5849448838529</v>
      </c>
      <c r="G5" s="225">
        <v>135.3905176548185</v>
      </c>
      <c r="H5" s="225">
        <v>135.6325161685422</v>
      </c>
      <c r="I5" s="225">
        <v>135.24158342631341</v>
      </c>
      <c r="J5" s="225">
        <v>137.68298380464049</v>
      </c>
      <c r="K5" s="225">
        <v>111.0819729743538</v>
      </c>
      <c r="L5" s="225">
        <v>101.267183170763</v>
      </c>
      <c r="M5" s="225">
        <v>97.996417776469954</v>
      </c>
      <c r="N5" s="225">
        <v>86.639399404589057</v>
      </c>
      <c r="O5" s="225">
        <v>96.068082556225832</v>
      </c>
      <c r="P5" s="225">
        <v>97.444100156919291</v>
      </c>
      <c r="Q5" s="225">
        <v>91.988653074988022</v>
      </c>
      <c r="R5" s="225">
        <v>90.634791642148983</v>
      </c>
      <c r="S5" s="225">
        <v>97.757841423778203</v>
      </c>
      <c r="T5" s="225">
        <v>112.94078862733851</v>
      </c>
      <c r="U5" s="225">
        <v>113.4023989788906</v>
      </c>
      <c r="V5" s="225">
        <v>114.4486617173649</v>
      </c>
      <c r="W5" s="225">
        <v>117.31127571411299</v>
      </c>
      <c r="DA5" s="89" t="s">
        <v>1581</v>
      </c>
    </row>
    <row r="6" spans="1:105" ht="12" customHeight="1" x14ac:dyDescent="0.25">
      <c r="A6" s="55" t="s">
        <v>92</v>
      </c>
      <c r="B6" s="261">
        <v>0.52004188569967436</v>
      </c>
      <c r="C6" s="261">
        <v>0.56939284402214652</v>
      </c>
      <c r="D6" s="261">
        <v>0.57003007863532085</v>
      </c>
      <c r="E6" s="261">
        <v>0.60950831442804032</v>
      </c>
      <c r="F6" s="261">
        <v>0.53322376467396759</v>
      </c>
      <c r="G6" s="261">
        <v>0.52769859894952786</v>
      </c>
      <c r="H6" s="261">
        <v>0.52952987977248933</v>
      </c>
      <c r="I6" s="261">
        <v>0.52610224566572439</v>
      </c>
      <c r="J6" s="261">
        <v>0.53484559154678146</v>
      </c>
      <c r="K6" s="261">
        <v>0.43031713393582222</v>
      </c>
      <c r="L6" s="261">
        <v>0.39025617083083219</v>
      </c>
      <c r="M6" s="261">
        <v>0.3766703432129283</v>
      </c>
      <c r="N6" s="261">
        <v>0.33360750289939739</v>
      </c>
      <c r="O6" s="261">
        <v>0.37327839183567152</v>
      </c>
      <c r="P6" s="261">
        <v>0.37939187510466221</v>
      </c>
      <c r="Q6" s="261">
        <v>0.35931823119060008</v>
      </c>
      <c r="R6" s="261">
        <v>0.35497631610325442</v>
      </c>
      <c r="S6" s="261">
        <v>0.38301738149495052</v>
      </c>
      <c r="T6" s="261">
        <v>0.44148382909239542</v>
      </c>
      <c r="U6" s="261">
        <v>0.43894116252125348</v>
      </c>
      <c r="V6" s="261">
        <v>0.43903057558155928</v>
      </c>
      <c r="W6" s="261">
        <v>0.44905842516483729</v>
      </c>
      <c r="DA6" s="67" t="s">
        <v>1582</v>
      </c>
    </row>
    <row r="7" spans="1:105" ht="12" customHeight="1" x14ac:dyDescent="0.25">
      <c r="A7" s="202" t="s">
        <v>93</v>
      </c>
      <c r="B7" s="226">
        <v>5.3863724345610632E-2</v>
      </c>
      <c r="C7" s="226">
        <v>5.8975286487757968E-2</v>
      </c>
      <c r="D7" s="226">
        <v>5.9041288535845539E-2</v>
      </c>
      <c r="E7" s="226">
        <v>6.3130276113315564E-2</v>
      </c>
      <c r="F7" s="226">
        <v>5.5229047245463708E-2</v>
      </c>
      <c r="G7" s="226">
        <v>5.4656774104148112E-2</v>
      </c>
      <c r="H7" s="226">
        <v>5.4846450374771351E-2</v>
      </c>
      <c r="I7" s="226">
        <v>5.4491430627783097E-2</v>
      </c>
      <c r="J7" s="226">
        <v>5.539702916771988E-2</v>
      </c>
      <c r="K7" s="226">
        <v>4.4570416577748483E-2</v>
      </c>
      <c r="L7" s="226">
        <v>4.0421072586343483E-2</v>
      </c>
      <c r="M7" s="226">
        <v>3.9013910405871807E-2</v>
      </c>
      <c r="N7" s="226">
        <v>3.4553644754257352E-2</v>
      </c>
      <c r="O7" s="226">
        <v>3.8662586524080132E-2</v>
      </c>
      <c r="P7" s="226">
        <v>3.9295795091788807E-2</v>
      </c>
      <c r="Q7" s="226">
        <v>3.7216652522447012E-2</v>
      </c>
      <c r="R7" s="226">
        <v>3.6766935444211703E-2</v>
      </c>
      <c r="S7" s="226">
        <v>3.967130960742634E-2</v>
      </c>
      <c r="T7" s="226">
        <v>4.5727015317782407E-2</v>
      </c>
      <c r="U7" s="226">
        <v>4.5463656740219932E-2</v>
      </c>
      <c r="V7" s="226">
        <v>4.5472917764313628E-2</v>
      </c>
      <c r="W7" s="226">
        <v>4.6511559728712772E-2</v>
      </c>
      <c r="DA7" s="174" t="s">
        <v>1583</v>
      </c>
    </row>
    <row r="8" spans="1:105" ht="12" customHeight="1" x14ac:dyDescent="0.25">
      <c r="A8" s="202" t="s">
        <v>94</v>
      </c>
      <c r="B8" s="226">
        <v>1.231333514435661</v>
      </c>
      <c r="C8" s="226">
        <v>1.2172411647365839</v>
      </c>
      <c r="D8" s="226">
        <v>1.306153472238452</v>
      </c>
      <c r="E8" s="226">
        <v>1.7366608556072749</v>
      </c>
      <c r="F8" s="226">
        <v>1.1730710779358611</v>
      </c>
      <c r="G8" s="226">
        <v>1.1184310018282839</v>
      </c>
      <c r="H8" s="226">
        <v>1.2307645943557419</v>
      </c>
      <c r="I8" s="226">
        <v>1.1675371293556851</v>
      </c>
      <c r="J8" s="226">
        <v>1.213438907581958</v>
      </c>
      <c r="K8" s="226">
        <v>1.04092086083701</v>
      </c>
      <c r="L8" s="226">
        <v>1.0087672643186121</v>
      </c>
      <c r="M8" s="226">
        <v>0.98221854548277454</v>
      </c>
      <c r="N8" s="226">
        <v>0.879156751530214</v>
      </c>
      <c r="O8" s="226">
        <v>0.97444525168730978</v>
      </c>
      <c r="P8" s="226">
        <v>1.054062507850293</v>
      </c>
      <c r="Q8" s="226">
        <v>1.0490668399378991</v>
      </c>
      <c r="R8" s="226">
        <v>1.079407825447777</v>
      </c>
      <c r="S8" s="226">
        <v>1.1237919822471889</v>
      </c>
      <c r="T8" s="226">
        <v>1.3700600800832581</v>
      </c>
      <c r="U8" s="226">
        <v>1.463559061666875</v>
      </c>
      <c r="V8" s="226">
        <v>1.5087369070987009</v>
      </c>
      <c r="W8" s="226">
        <v>1.503730502890555</v>
      </c>
      <c r="DA8" s="174" t="s">
        <v>1584</v>
      </c>
    </row>
    <row r="9" spans="1:105" ht="12" customHeight="1" x14ac:dyDescent="0.25">
      <c r="A9" s="202" t="s">
        <v>95</v>
      </c>
      <c r="B9" s="226">
        <v>0.1025564462636069</v>
      </c>
      <c r="C9" s="226">
        <v>0.112288852526319</v>
      </c>
      <c r="D9" s="226">
        <v>0.112414520321857</v>
      </c>
      <c r="E9" s="226">
        <v>0.120199946225024</v>
      </c>
      <c r="F9" s="226">
        <v>0.1051560189131476</v>
      </c>
      <c r="G9" s="226">
        <v>0.104066411753998</v>
      </c>
      <c r="H9" s="226">
        <v>0.1044275550743306</v>
      </c>
      <c r="I9" s="226">
        <v>0.10375159803558411</v>
      </c>
      <c r="J9" s="226">
        <v>0.1054758562283801</v>
      </c>
      <c r="K9" s="226">
        <v>8.4862002920058466E-2</v>
      </c>
      <c r="L9" s="226">
        <v>7.6961658499882415E-2</v>
      </c>
      <c r="M9" s="226">
        <v>7.4282423925983443E-2</v>
      </c>
      <c r="N9" s="226">
        <v>6.5790085154788056E-2</v>
      </c>
      <c r="O9" s="226">
        <v>7.3613503808746386E-2</v>
      </c>
      <c r="P9" s="226">
        <v>7.4819131923712798E-2</v>
      </c>
      <c r="Q9" s="226">
        <v>7.0860447748461314E-2</v>
      </c>
      <c r="R9" s="226">
        <v>7.0004187140265448E-2</v>
      </c>
      <c r="S9" s="226">
        <v>7.5534110969667417E-2</v>
      </c>
      <c r="T9" s="226">
        <v>8.7064165098257568E-2</v>
      </c>
      <c r="U9" s="226">
        <v>8.6562730781637592E-2</v>
      </c>
      <c r="V9" s="226">
        <v>8.6580363756916426E-2</v>
      </c>
      <c r="W9" s="226">
        <v>8.8557936420209385E-2</v>
      </c>
      <c r="DA9" s="174" t="s">
        <v>1585</v>
      </c>
    </row>
    <row r="10" spans="1:105" ht="12" customHeight="1" x14ac:dyDescent="0.25">
      <c r="A10" s="56" t="s">
        <v>96</v>
      </c>
      <c r="B10" s="262">
        <v>0.64971665967848524</v>
      </c>
      <c r="C10" s="262">
        <v>0.70092051230927255</v>
      </c>
      <c r="D10" s="262">
        <v>0.71438596269454924</v>
      </c>
      <c r="E10" s="262">
        <v>0.82420184337795743</v>
      </c>
      <c r="F10" s="262">
        <v>0.66092853447695055</v>
      </c>
      <c r="G10" s="262">
        <v>0.64063031600705478</v>
      </c>
      <c r="H10" s="262">
        <v>0.65900860103299752</v>
      </c>
      <c r="I10" s="262">
        <v>0.6468145409546513</v>
      </c>
      <c r="J10" s="262">
        <v>0.6630085663725247</v>
      </c>
      <c r="K10" s="262">
        <v>0.54674152703908274</v>
      </c>
      <c r="L10" s="262">
        <v>0.51568259672934791</v>
      </c>
      <c r="M10" s="262">
        <v>0.49932122559378223</v>
      </c>
      <c r="N10" s="262">
        <v>0.44663156759390149</v>
      </c>
      <c r="O10" s="262">
        <v>0.50064181749074932</v>
      </c>
      <c r="P10" s="262">
        <v>0.52757249218234192</v>
      </c>
      <c r="Q10" s="262">
        <v>0.51461126092741016</v>
      </c>
      <c r="R10" s="262">
        <v>0.51803086593154801</v>
      </c>
      <c r="S10" s="262">
        <v>0.54225378547318881</v>
      </c>
      <c r="T10" s="262">
        <v>0.6486802427977677</v>
      </c>
      <c r="U10" s="262">
        <v>0.68096859267961518</v>
      </c>
      <c r="V10" s="262">
        <v>0.70474797446803628</v>
      </c>
      <c r="W10" s="262">
        <v>0.69917734685782174</v>
      </c>
      <c r="DA10" s="68" t="s">
        <v>1586</v>
      </c>
    </row>
    <row r="11" spans="1:105" ht="12" customHeight="1" x14ac:dyDescent="0.25">
      <c r="A11" s="37" t="s">
        <v>160</v>
      </c>
      <c r="B11" s="228">
        <v>5.7266145608738453E-2</v>
      </c>
      <c r="C11" s="228">
        <v>3.1595743282718282E-2</v>
      </c>
      <c r="D11" s="228">
        <v>1.992246967743774E-2</v>
      </c>
      <c r="E11" s="228">
        <v>2.311159491547465E-2</v>
      </c>
      <c r="F11" s="228">
        <v>2.6632895776119259E-2</v>
      </c>
      <c r="G11" s="228">
        <v>2.0228677457202981E-2</v>
      </c>
      <c r="H11" s="228">
        <v>1.7562328614422688E-2</v>
      </c>
      <c r="I11" s="228">
        <v>1.4782802538896521E-2</v>
      </c>
      <c r="J11" s="228">
        <v>1.002867663240334E-2</v>
      </c>
      <c r="K11" s="228">
        <v>7.1913810790263334E-3</v>
      </c>
      <c r="L11" s="228">
        <v>4.5669566305992634E-3</v>
      </c>
      <c r="M11" s="228">
        <v>4.8697082478663571E-3</v>
      </c>
      <c r="N11" s="228">
        <v>6.8839406574670763E-3</v>
      </c>
      <c r="O11" s="228">
        <v>5.7499814025051676E-3</v>
      </c>
      <c r="P11" s="228">
        <v>8.5523593145709811E-3</v>
      </c>
      <c r="Q11" s="228">
        <v>1.0334764984582769E-2</v>
      </c>
      <c r="R11" s="228">
        <v>7.2949972108390833E-3</v>
      </c>
      <c r="S11" s="228">
        <v>9.6517700604467765E-3</v>
      </c>
      <c r="T11" s="228">
        <v>9.267174035670964E-3</v>
      </c>
      <c r="U11" s="228">
        <v>9.3106933063161808E-3</v>
      </c>
      <c r="V11" s="228">
        <v>1.915485673735836E-2</v>
      </c>
      <c r="W11" s="228">
        <v>1.6990053063904449E-2</v>
      </c>
      <c r="DA11" s="69" t="s">
        <v>1587</v>
      </c>
    </row>
    <row r="12" spans="1:105" ht="12" customHeight="1" x14ac:dyDescent="0.25">
      <c r="A12" s="37" t="s">
        <v>162</v>
      </c>
      <c r="B12" s="228">
        <v>0.44316960821800888</v>
      </c>
      <c r="C12" s="228">
        <v>0.529426290596823</v>
      </c>
      <c r="D12" s="228">
        <v>0.5207215687763177</v>
      </c>
      <c r="E12" s="228">
        <v>0.48329626908279177</v>
      </c>
      <c r="F12" s="228">
        <v>0.4574211486474099</v>
      </c>
      <c r="G12" s="228">
        <v>0.45163777046932613</v>
      </c>
      <c r="H12" s="228">
        <v>0.42328026842759398</v>
      </c>
      <c r="I12" s="228">
        <v>0.43888372839507472</v>
      </c>
      <c r="J12" s="228">
        <v>0.44023143965139649</v>
      </c>
      <c r="K12" s="228">
        <v>0.34119675257803012</v>
      </c>
      <c r="L12" s="228">
        <v>0.2875854279069493</v>
      </c>
      <c r="M12" s="228">
        <v>0.2829154625602307</v>
      </c>
      <c r="N12" s="228">
        <v>0.23382804091336321</v>
      </c>
      <c r="O12" s="228">
        <v>0.2425421634793743</v>
      </c>
      <c r="P12" s="228">
        <v>0.22662976584377539</v>
      </c>
      <c r="Q12" s="228">
        <v>0.19357778091578601</v>
      </c>
      <c r="R12" s="228">
        <v>0.19050397783075551</v>
      </c>
      <c r="S12" s="228">
        <v>0.2116228245047537</v>
      </c>
      <c r="T12" s="228">
        <v>0.23913225881513439</v>
      </c>
      <c r="U12" s="228">
        <v>0.2336636851907051</v>
      </c>
      <c r="V12" s="228">
        <v>0.21189439327334131</v>
      </c>
      <c r="W12" s="228">
        <v>0.2381666617033594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0.14928090585173789</v>
      </c>
      <c r="C15" s="228">
        <v>0.13989847842973119</v>
      </c>
      <c r="D15" s="228">
        <v>0.17374192424079379</v>
      </c>
      <c r="E15" s="228">
        <v>0.31779397937969112</v>
      </c>
      <c r="F15" s="228">
        <v>0.1768744900534214</v>
      </c>
      <c r="G15" s="228">
        <v>0.1687638680805256</v>
      </c>
      <c r="H15" s="228">
        <v>0.21816600399098079</v>
      </c>
      <c r="I15" s="228">
        <v>0.19314801002068011</v>
      </c>
      <c r="J15" s="228">
        <v>0.2127484500887247</v>
      </c>
      <c r="K15" s="228">
        <v>0.19835339338202629</v>
      </c>
      <c r="L15" s="228">
        <v>0.2235302121917993</v>
      </c>
      <c r="M15" s="228">
        <v>0.2115360547856851</v>
      </c>
      <c r="N15" s="228">
        <v>0.20591958602307131</v>
      </c>
      <c r="O15" s="228">
        <v>0.25234967260886992</v>
      </c>
      <c r="P15" s="228">
        <v>0.29239036702399551</v>
      </c>
      <c r="Q15" s="228">
        <v>0.31069871502704138</v>
      </c>
      <c r="R15" s="228">
        <v>0.32023189088995352</v>
      </c>
      <c r="S15" s="228">
        <v>0.32097919090798838</v>
      </c>
      <c r="T15" s="228">
        <v>0.40028080994696241</v>
      </c>
      <c r="U15" s="228">
        <v>0.43799421418259388</v>
      </c>
      <c r="V15" s="228">
        <v>0.47369872445733657</v>
      </c>
      <c r="W15" s="228">
        <v>0.44402063209055798</v>
      </c>
      <c r="DA15" s="69" t="s">
        <v>1591</v>
      </c>
    </row>
    <row r="16" spans="1:105" ht="12" customHeight="1" x14ac:dyDescent="0.25">
      <c r="A16" s="57" t="s">
        <v>1452</v>
      </c>
      <c r="B16" s="263">
        <v>4.798503284239481</v>
      </c>
      <c r="C16" s="263">
        <v>4.7435854366207053</v>
      </c>
      <c r="D16" s="263">
        <v>5.0900764518941459</v>
      </c>
      <c r="E16" s="263">
        <v>6.7677625286281362</v>
      </c>
      <c r="F16" s="263">
        <v>4.5714547310940592</v>
      </c>
      <c r="G16" s="263">
        <v>4.3585225063316502</v>
      </c>
      <c r="H16" s="263">
        <v>4.7962862042689007</v>
      </c>
      <c r="I16" s="263">
        <v>4.549888948854341</v>
      </c>
      <c r="J16" s="263">
        <v>4.7287680510544847</v>
      </c>
      <c r="K16" s="263">
        <v>4.0564657022667054</v>
      </c>
      <c r="L16" s="263">
        <v>3.9311632259799629</v>
      </c>
      <c r="M16" s="263">
        <v>3.827702942447841</v>
      </c>
      <c r="N16" s="263">
        <v>3.4260714177933429</v>
      </c>
      <c r="O16" s="263">
        <v>3.7974104381266289</v>
      </c>
      <c r="P16" s="263">
        <v>4.1076786641606686</v>
      </c>
      <c r="Q16" s="263">
        <v>4.0882105601875711</v>
      </c>
      <c r="R16" s="263">
        <v>4.2064492964108258</v>
      </c>
      <c r="S16" s="263">
        <v>4.379414232127524</v>
      </c>
      <c r="T16" s="263">
        <v>5.339120325087551</v>
      </c>
      <c r="U16" s="263">
        <v>5.7034855965125359</v>
      </c>
      <c r="V16" s="263">
        <v>5.8795435346243243</v>
      </c>
      <c r="W16" s="263">
        <v>5.8600335913365118</v>
      </c>
      <c r="DA16" s="70" t="s">
        <v>1592</v>
      </c>
    </row>
    <row r="17" spans="1:105" ht="12" customHeight="1" x14ac:dyDescent="0.25">
      <c r="A17" s="57" t="s">
        <v>1454</v>
      </c>
      <c r="B17" s="263">
        <v>13.7858806547468</v>
      </c>
      <c r="C17" s="263">
        <v>15.15511063544265</v>
      </c>
      <c r="D17" s="263">
        <v>15.03800419125669</v>
      </c>
      <c r="E17" s="263">
        <v>15.673999047333901</v>
      </c>
      <c r="F17" s="263">
        <v>13.95176939074717</v>
      </c>
      <c r="G17" s="263">
        <v>14.06187800595411</v>
      </c>
      <c r="H17" s="263">
        <v>14.07978239402372</v>
      </c>
      <c r="I17" s="263">
        <v>13.990167162440819</v>
      </c>
      <c r="J17" s="263">
        <v>14.16503206241609</v>
      </c>
      <c r="K17" s="263">
        <v>11.304962573043611</v>
      </c>
      <c r="L17" s="263">
        <v>10.10206266744914</v>
      </c>
      <c r="M17" s="263">
        <v>9.7348669599195361</v>
      </c>
      <c r="N17" s="263">
        <v>8.5864160767102824</v>
      </c>
      <c r="O17" s="263">
        <v>9.650028550695346</v>
      </c>
      <c r="P17" s="263">
        <v>9.7686549246351131</v>
      </c>
      <c r="Q17" s="263">
        <v>9.2298494603041341</v>
      </c>
      <c r="R17" s="263">
        <v>9.1520316395914278</v>
      </c>
      <c r="S17" s="263">
        <v>9.9208813741231818</v>
      </c>
      <c r="T17" s="263">
        <v>11.33017996660309</v>
      </c>
      <c r="U17" s="263">
        <v>11.05939141662026</v>
      </c>
      <c r="V17" s="263">
        <v>10.830898673339719</v>
      </c>
      <c r="W17" s="263">
        <v>11.119266328382279</v>
      </c>
      <c r="DA17" s="70" t="s">
        <v>1593</v>
      </c>
    </row>
    <row r="18" spans="1:105" ht="12" customHeight="1" x14ac:dyDescent="0.25">
      <c r="A18" s="18" t="s">
        <v>30</v>
      </c>
      <c r="B18" s="232">
        <v>1.2633365340071221</v>
      </c>
      <c r="C18" s="232">
        <v>1.5870230800460741</v>
      </c>
      <c r="D18" s="232">
        <v>1.6024009800984871</v>
      </c>
      <c r="E18" s="232">
        <v>2.9700697185934009</v>
      </c>
      <c r="F18" s="232">
        <v>4.5577655074797327</v>
      </c>
      <c r="G18" s="232">
        <v>2.847468701332037</v>
      </c>
      <c r="H18" s="232">
        <v>2.4630911244305178</v>
      </c>
      <c r="I18" s="232">
        <v>2.9684900203798841</v>
      </c>
      <c r="J18" s="232">
        <v>3.269489502763407</v>
      </c>
      <c r="K18" s="232">
        <v>2.7770251588625028</v>
      </c>
      <c r="L18" s="232">
        <v>3.1865091003124859</v>
      </c>
      <c r="M18" s="232">
        <v>3.342739454098103</v>
      </c>
      <c r="N18" s="232">
        <v>2.8380730703215349</v>
      </c>
      <c r="O18" s="232">
        <v>2.593015396536678</v>
      </c>
      <c r="P18" s="232">
        <v>2.2977568838709992</v>
      </c>
      <c r="Q18" s="232">
        <v>1.635067676287544</v>
      </c>
      <c r="R18" s="232">
        <v>1.2725984614549419</v>
      </c>
      <c r="S18" s="232">
        <v>1.364636903660293</v>
      </c>
      <c r="T18" s="232">
        <v>1.4476365160804501</v>
      </c>
      <c r="U18" s="232">
        <v>2.117706841138705</v>
      </c>
      <c r="V18" s="232">
        <v>2.9095220879098802</v>
      </c>
      <c r="W18" s="232">
        <v>3.0802105123349079</v>
      </c>
      <c r="DA18" s="71" t="s">
        <v>1594</v>
      </c>
    </row>
    <row r="19" spans="1:105" ht="12" customHeight="1" x14ac:dyDescent="0.25">
      <c r="A19" s="18" t="s">
        <v>33</v>
      </c>
      <c r="B19" s="232">
        <v>0.25858714308969211</v>
      </c>
      <c r="C19" s="232">
        <v>0.28588939288726462</v>
      </c>
      <c r="D19" s="232">
        <v>0.25669535297157381</v>
      </c>
      <c r="E19" s="232">
        <v>0.32616579472322038</v>
      </c>
      <c r="F19" s="232">
        <v>0.22163760552497469</v>
      </c>
      <c r="G19" s="232">
        <v>0.20448459976639269</v>
      </c>
      <c r="H19" s="232">
        <v>0.30801624981527198</v>
      </c>
      <c r="I19" s="232">
        <v>0.36201021166002112</v>
      </c>
      <c r="J19" s="232">
        <v>0.33570344376930539</v>
      </c>
      <c r="K19" s="232">
        <v>0.20580325820348519</v>
      </c>
      <c r="L19" s="232">
        <v>0.13445500766632301</v>
      </c>
      <c r="M19" s="232">
        <v>0.1102937721663783</v>
      </c>
      <c r="N19" s="232">
        <v>0.1044567386178754</v>
      </c>
      <c r="O19" s="232">
        <v>0.10719602275646931</v>
      </c>
      <c r="P19" s="232">
        <v>7.2869034415070255E-2</v>
      </c>
      <c r="Q19" s="232">
        <v>6.7828726110103127E-2</v>
      </c>
      <c r="R19" s="232">
        <v>6.8668664328578641E-2</v>
      </c>
      <c r="S19" s="232">
        <v>5.0048450384783803E-2</v>
      </c>
      <c r="T19" s="232">
        <v>5.7952937146480837E-2</v>
      </c>
      <c r="U19" s="232">
        <v>5.5014245534537133E-2</v>
      </c>
      <c r="V19" s="232">
        <v>3.1625833245493257E-2</v>
      </c>
      <c r="W19" s="232">
        <v>5.8194592651873163E-2</v>
      </c>
      <c r="DA19" s="71" t="s">
        <v>1595</v>
      </c>
    </row>
    <row r="20" spans="1:105" ht="12" customHeight="1" x14ac:dyDescent="0.25">
      <c r="A20" s="18" t="s">
        <v>160</v>
      </c>
      <c r="B20" s="297">
        <v>0.90809610402397556</v>
      </c>
      <c r="C20" s="297">
        <v>0.4382177331913869</v>
      </c>
      <c r="D20" s="297">
        <v>0.27234505883717169</v>
      </c>
      <c r="E20" s="297">
        <v>0.34623333551805568</v>
      </c>
      <c r="F20" s="297">
        <v>0.31199772375478968</v>
      </c>
      <c r="G20" s="297">
        <v>0.2258824544495717</v>
      </c>
      <c r="H20" s="297">
        <v>0.19953333403099549</v>
      </c>
      <c r="I20" s="297">
        <v>0.1658171796157098</v>
      </c>
      <c r="J20" s="297">
        <v>0.11103436265114611</v>
      </c>
      <c r="K20" s="297">
        <v>8.4006520757742356E-2</v>
      </c>
      <c r="L20" s="297">
        <v>5.3544188221573072E-2</v>
      </c>
      <c r="M20" s="297">
        <v>5.8184407281611943E-2</v>
      </c>
      <c r="N20" s="297">
        <v>7.918389495616053E-2</v>
      </c>
      <c r="O20" s="297">
        <v>5.7339051604129117E-2</v>
      </c>
      <c r="P20" s="297">
        <v>9.0022558081358117E-2</v>
      </c>
      <c r="Q20" s="297">
        <v>0.115307446659736</v>
      </c>
      <c r="R20" s="297">
        <v>8.8237231517208914E-2</v>
      </c>
      <c r="S20" s="297">
        <v>0.1167427442848295</v>
      </c>
      <c r="T20" s="297">
        <v>0.117512327122404</v>
      </c>
      <c r="U20" s="297">
        <v>0.13155956275534661</v>
      </c>
      <c r="V20" s="297">
        <v>0.27575374559571048</v>
      </c>
      <c r="W20" s="297">
        <v>0.24747903588762679</v>
      </c>
      <c r="DA20" s="122" t="s">
        <v>1596</v>
      </c>
    </row>
    <row r="21" spans="1:105" ht="12" customHeight="1" x14ac:dyDescent="0.25">
      <c r="A21" s="18" t="s">
        <v>70</v>
      </c>
      <c r="B21" s="297">
        <v>4.4438319800646067</v>
      </c>
      <c r="C21" s="297">
        <v>5.0483795592238048</v>
      </c>
      <c r="D21" s="297">
        <v>5.4600712845291692</v>
      </c>
      <c r="E21" s="297">
        <v>4.6506089967593036</v>
      </c>
      <c r="F21" s="297">
        <v>1.6554911830768131</v>
      </c>
      <c r="G21" s="297">
        <v>1.2873607496328769</v>
      </c>
      <c r="H21" s="297">
        <v>0.73835104701255527</v>
      </c>
      <c r="I21" s="297">
        <v>0.68220982258151219</v>
      </c>
      <c r="J21" s="297">
        <v>0.46393204276391548</v>
      </c>
      <c r="K21" s="297">
        <v>0.31601622765367982</v>
      </c>
      <c r="L21" s="297">
        <v>0.18065232502611381</v>
      </c>
      <c r="M21" s="297">
        <v>0.14113182182456979</v>
      </c>
      <c r="N21" s="297">
        <v>0.13366275840810901</v>
      </c>
      <c r="O21" s="297">
        <v>0.1097348442607692</v>
      </c>
      <c r="P21" s="297">
        <v>0.13986473641615721</v>
      </c>
      <c r="Q21" s="297">
        <v>0.104152763853116</v>
      </c>
      <c r="R21" s="297">
        <v>8.698907303477886E-2</v>
      </c>
      <c r="S21" s="297">
        <v>7.4449159877302634E-2</v>
      </c>
      <c r="T21" s="297">
        <v>7.7863961685691221E-2</v>
      </c>
      <c r="U21" s="297">
        <v>8.1458602990422638E-2</v>
      </c>
      <c r="V21" s="297">
        <v>5.7666969908967608E-2</v>
      </c>
      <c r="W21" s="297">
        <v>4.4446600505838617E-2</v>
      </c>
      <c r="DA21" s="122" t="s">
        <v>1597</v>
      </c>
    </row>
    <row r="22" spans="1:105" ht="12" customHeight="1" x14ac:dyDescent="0.25">
      <c r="A22" s="18" t="s">
        <v>34</v>
      </c>
      <c r="B22" s="297">
        <v>4.0683024307721447E-3</v>
      </c>
      <c r="C22" s="297">
        <v>0.46584239579757292</v>
      </c>
      <c r="D22" s="297">
        <v>0.35904519460439133</v>
      </c>
      <c r="E22" s="297">
        <v>0.19734997425470019</v>
      </c>
      <c r="F22" s="297">
        <v>1.8372116310109969</v>
      </c>
      <c r="G22" s="297">
        <v>4.4466990402858348</v>
      </c>
      <c r="H22" s="297">
        <v>5.533644919808137</v>
      </c>
      <c r="I22" s="297">
        <v>4.816146809802424</v>
      </c>
      <c r="J22" s="297">
        <v>4.9630600599226193</v>
      </c>
      <c r="K22" s="297">
        <v>3.7105642480229708</v>
      </c>
      <c r="L22" s="297">
        <v>2.9860580602289368</v>
      </c>
      <c r="M22" s="297">
        <v>2.6164135424277548</v>
      </c>
      <c r="N22" s="297">
        <v>2.5312171378269639</v>
      </c>
      <c r="O22" s="297">
        <v>4.113418864565066</v>
      </c>
      <c r="P22" s="297">
        <v>4.4826396835746563</v>
      </c>
      <c r="Q22" s="297">
        <v>4.6645343572877538</v>
      </c>
      <c r="R22" s="297">
        <v>5.0053513488207342</v>
      </c>
      <c r="S22" s="297">
        <v>5.3915620668945614</v>
      </c>
      <c r="T22" s="297">
        <v>5.8560322309123984</v>
      </c>
      <c r="U22" s="297">
        <v>4.386120839424458</v>
      </c>
      <c r="V22" s="297">
        <v>3.0461707869051531</v>
      </c>
      <c r="W22" s="297">
        <v>2.653739809054275</v>
      </c>
      <c r="DA22" s="122" t="s">
        <v>1598</v>
      </c>
    </row>
    <row r="23" spans="1:105" ht="12" customHeight="1" x14ac:dyDescent="0.25">
      <c r="A23" s="18" t="s">
        <v>162</v>
      </c>
      <c r="B23" s="297">
        <v>6.8592727409786329</v>
      </c>
      <c r="C23" s="297">
        <v>7.1670612904054041</v>
      </c>
      <c r="D23" s="297">
        <v>6.9479412202800521</v>
      </c>
      <c r="E23" s="297">
        <v>7.0668626121364966</v>
      </c>
      <c r="F23" s="297">
        <v>5.2302628973161491</v>
      </c>
      <c r="G23" s="297">
        <v>4.922429516019923</v>
      </c>
      <c r="H23" s="297">
        <v>4.6939193899675624</v>
      </c>
      <c r="I23" s="297">
        <v>4.8050340628357437</v>
      </c>
      <c r="J23" s="297">
        <v>4.7573934896640067</v>
      </c>
      <c r="K23" s="297">
        <v>3.8902707429623771</v>
      </c>
      <c r="L23" s="297">
        <v>3.2909900597642952</v>
      </c>
      <c r="M23" s="297">
        <v>3.299397180876988</v>
      </c>
      <c r="N23" s="297">
        <v>2.625249451609676</v>
      </c>
      <c r="O23" s="297">
        <v>2.360725849269075</v>
      </c>
      <c r="P23" s="297">
        <v>2.3283947098139461</v>
      </c>
      <c r="Q23" s="297">
        <v>2.1080771467396171</v>
      </c>
      <c r="R23" s="297">
        <v>2.2490806785785491</v>
      </c>
      <c r="S23" s="297">
        <v>2.49838682312848</v>
      </c>
      <c r="T23" s="297">
        <v>2.9597056177781398</v>
      </c>
      <c r="U23" s="297">
        <v>3.2225960091079018</v>
      </c>
      <c r="V23" s="297">
        <v>2.9773933938248391</v>
      </c>
      <c r="W23" s="297">
        <v>3.386093082036663</v>
      </c>
      <c r="DA23" s="122" t="s">
        <v>1599</v>
      </c>
    </row>
    <row r="24" spans="1:105" ht="12" customHeight="1" x14ac:dyDescent="0.25">
      <c r="A24" s="18" t="s">
        <v>73</v>
      </c>
      <c r="B24" s="297">
        <v>4.8687850151997461E-2</v>
      </c>
      <c r="C24" s="297">
        <v>0.16269718389114191</v>
      </c>
      <c r="D24" s="297">
        <v>0.13950509993584331</v>
      </c>
      <c r="E24" s="297">
        <v>0.1167086153487205</v>
      </c>
      <c r="F24" s="297">
        <v>0.13740284258371149</v>
      </c>
      <c r="G24" s="297">
        <v>0.12755294446747639</v>
      </c>
      <c r="H24" s="297">
        <v>0.14322632895868401</v>
      </c>
      <c r="I24" s="297">
        <v>0.1904590555655252</v>
      </c>
      <c r="J24" s="297">
        <v>0.26441916088168838</v>
      </c>
      <c r="K24" s="297">
        <v>0.32127641658085232</v>
      </c>
      <c r="L24" s="297">
        <v>0.26985392622941151</v>
      </c>
      <c r="M24" s="297">
        <v>0.16670678124412949</v>
      </c>
      <c r="N24" s="297">
        <v>0.27457302496996272</v>
      </c>
      <c r="O24" s="297">
        <v>0.30859852170315949</v>
      </c>
      <c r="P24" s="297">
        <v>0.35710731846292709</v>
      </c>
      <c r="Q24" s="297">
        <v>0.53488134336626492</v>
      </c>
      <c r="R24" s="297">
        <v>0.38110618185663592</v>
      </c>
      <c r="S24" s="297">
        <v>0.42505522589293138</v>
      </c>
      <c r="T24" s="297">
        <v>0.81347637587752464</v>
      </c>
      <c r="U24" s="297">
        <v>1.064935315668887</v>
      </c>
      <c r="V24" s="297">
        <v>1.532765855949676</v>
      </c>
      <c r="W24" s="297">
        <v>1.649102695911091</v>
      </c>
      <c r="DA24" s="122" t="s">
        <v>1600</v>
      </c>
    </row>
    <row r="25" spans="1:105" ht="12" customHeight="1" x14ac:dyDescent="0.25">
      <c r="A25" s="57" t="s">
        <v>1463</v>
      </c>
      <c r="B25" s="263">
        <v>106.1637643093358</v>
      </c>
      <c r="C25" s="263">
        <v>117.0081454178861</v>
      </c>
      <c r="D25" s="263">
        <v>116.29275943580519</v>
      </c>
      <c r="E25" s="263">
        <v>122.9678708477585</v>
      </c>
      <c r="F25" s="263">
        <v>111.4568159179362</v>
      </c>
      <c r="G25" s="263">
        <v>108.7214517394537</v>
      </c>
      <c r="H25" s="263">
        <v>107.8111820054782</v>
      </c>
      <c r="I25" s="263">
        <v>108.1532037845069</v>
      </c>
      <c r="J25" s="263">
        <v>109.9386492052589</v>
      </c>
      <c r="K25" s="263">
        <v>88.207491573981244</v>
      </c>
      <c r="L25" s="263">
        <v>80.016260658055415</v>
      </c>
      <c r="M25" s="263">
        <v>77.414491158615917</v>
      </c>
      <c r="N25" s="263">
        <v>68.350962581564843</v>
      </c>
      <c r="O25" s="263">
        <v>75.653619645417308</v>
      </c>
      <c r="P25" s="263">
        <v>76.087144686086177</v>
      </c>
      <c r="Q25" s="263">
        <v>71.267015368450785</v>
      </c>
      <c r="R25" s="263">
        <v>69.694667872597066</v>
      </c>
      <c r="S25" s="263">
        <v>75.53806234514478</v>
      </c>
      <c r="T25" s="263">
        <v>86.672491465451898</v>
      </c>
      <c r="U25" s="263">
        <v>86.453508996441684</v>
      </c>
      <c r="V25" s="263">
        <v>87.259225886867185</v>
      </c>
      <c r="W25" s="263">
        <v>89.870755441606718</v>
      </c>
      <c r="DA25" s="70" t="s">
        <v>1601</v>
      </c>
    </row>
    <row r="26" spans="1:105" ht="12" customHeight="1" x14ac:dyDescent="0.25">
      <c r="A26" s="18" t="s">
        <v>30</v>
      </c>
      <c r="B26" s="232">
        <v>11.54542648988636</v>
      </c>
      <c r="C26" s="232">
        <v>14.503545029531841</v>
      </c>
      <c r="D26" s="232">
        <v>14.64408114943714</v>
      </c>
      <c r="E26" s="232">
        <v>27.142982635903302</v>
      </c>
      <c r="F26" s="232">
        <v>41.652675441783927</v>
      </c>
      <c r="G26" s="232">
        <v>26.02255193966857</v>
      </c>
      <c r="H26" s="232">
        <v>22.509787969801369</v>
      </c>
      <c r="I26" s="232">
        <v>27.128546031634041</v>
      </c>
      <c r="J26" s="232">
        <v>29.87933119758668</v>
      </c>
      <c r="K26" s="232">
        <v>25.378779896846769</v>
      </c>
      <c r="L26" s="232">
        <v>29.120986836595609</v>
      </c>
      <c r="M26" s="232">
        <v>30.54875055320371</v>
      </c>
      <c r="N26" s="232">
        <v>25.93668680061986</v>
      </c>
      <c r="O26" s="232">
        <v>23.697144697383521</v>
      </c>
      <c r="P26" s="232">
        <v>20.998825317129171</v>
      </c>
      <c r="Q26" s="232">
        <v>14.94261675682746</v>
      </c>
      <c r="R26" s="232">
        <v>11.63006973388746</v>
      </c>
      <c r="S26" s="232">
        <v>12.471194042510939</v>
      </c>
      <c r="T26" s="232">
        <v>13.22971396027703</v>
      </c>
      <c r="U26" s="232">
        <v>19.353377349062349</v>
      </c>
      <c r="V26" s="232">
        <v>26.589647716524301</v>
      </c>
      <c r="W26" s="232">
        <v>28.149541382088621</v>
      </c>
      <c r="DA26" s="71" t="s">
        <v>1602</v>
      </c>
    </row>
    <row r="27" spans="1:105" ht="12" customHeight="1" x14ac:dyDescent="0.25">
      <c r="A27" s="18" t="s">
        <v>33</v>
      </c>
      <c r="B27" s="297">
        <v>1.9566365434658179</v>
      </c>
      <c r="C27" s="297">
        <v>2.1632229152183902</v>
      </c>
      <c r="D27" s="297">
        <v>1.942322043396518</v>
      </c>
      <c r="E27" s="297">
        <v>2.467980061029813</v>
      </c>
      <c r="F27" s="297">
        <v>1.6770525912265051</v>
      </c>
      <c r="G27" s="297">
        <v>1.5472619237690739</v>
      </c>
      <c r="H27" s="297">
        <v>2.3306489377966368</v>
      </c>
      <c r="I27" s="297">
        <v>2.739201960230901</v>
      </c>
      <c r="J27" s="297">
        <v>2.540148044477657</v>
      </c>
      <c r="K27" s="297">
        <v>1.5572397411328309</v>
      </c>
      <c r="L27" s="297">
        <v>1.017373015179853</v>
      </c>
      <c r="M27" s="297">
        <v>0.83455357663538665</v>
      </c>
      <c r="N27" s="297">
        <v>0.79038682878406219</v>
      </c>
      <c r="O27" s="297">
        <v>0.81111401337827105</v>
      </c>
      <c r="P27" s="297">
        <v>0.55137395432742353</v>
      </c>
      <c r="Q27" s="297">
        <v>0.51323574180069997</v>
      </c>
      <c r="R27" s="297">
        <v>0.51959125427083375</v>
      </c>
      <c r="S27" s="297">
        <v>0.37869874656814467</v>
      </c>
      <c r="T27" s="297">
        <v>0.43850917438169501</v>
      </c>
      <c r="U27" s="297">
        <v>0.41627314466574289</v>
      </c>
      <c r="V27" s="297">
        <v>0.2393013833028228</v>
      </c>
      <c r="W27" s="297">
        <v>0.44033769527074912</v>
      </c>
      <c r="DA27" s="122" t="s">
        <v>1603</v>
      </c>
    </row>
    <row r="28" spans="1:105" ht="12" customHeight="1" x14ac:dyDescent="0.25">
      <c r="A28" s="18" t="s">
        <v>160</v>
      </c>
      <c r="B28" s="297">
        <v>7.2355898179120466</v>
      </c>
      <c r="C28" s="297">
        <v>3.4916610194204551</v>
      </c>
      <c r="D28" s="297">
        <v>2.1700094581937219</v>
      </c>
      <c r="E28" s="297">
        <v>2.758741487817272</v>
      </c>
      <c r="F28" s="297">
        <v>2.4859566550373522</v>
      </c>
      <c r="G28" s="297">
        <v>1.799801563092216</v>
      </c>
      <c r="H28" s="297">
        <v>1.589855251719698</v>
      </c>
      <c r="I28" s="297">
        <v>1.321209386479921</v>
      </c>
      <c r="J28" s="297">
        <v>0.8847071364770166</v>
      </c>
      <c r="K28" s="297">
        <v>0.6693528620368242</v>
      </c>
      <c r="L28" s="297">
        <v>0.42663301977358947</v>
      </c>
      <c r="M28" s="297">
        <v>0.46360567237601957</v>
      </c>
      <c r="N28" s="297">
        <v>0.63092681660958394</v>
      </c>
      <c r="O28" s="297">
        <v>0.4568699899901964</v>
      </c>
      <c r="P28" s="297">
        <v>0.71728785284896801</v>
      </c>
      <c r="Q28" s="297">
        <v>0.91875450547973558</v>
      </c>
      <c r="R28" s="297">
        <v>0.7030626065870762</v>
      </c>
      <c r="S28" s="297">
        <v>0.93019076738613649</v>
      </c>
      <c r="T28" s="297">
        <v>0.93632270179144761</v>
      </c>
      <c r="U28" s="297">
        <v>1.0482492199927049</v>
      </c>
      <c r="V28" s="297">
        <v>2.1971694240753559</v>
      </c>
      <c r="W28" s="297">
        <v>1.971880271570823</v>
      </c>
      <c r="DA28" s="122" t="s">
        <v>1604</v>
      </c>
    </row>
    <row r="29" spans="1:105" ht="12" customHeight="1" x14ac:dyDescent="0.25">
      <c r="A29" s="18" t="s">
        <v>70</v>
      </c>
      <c r="B29" s="297">
        <v>35.226738250003088</v>
      </c>
      <c r="C29" s="297">
        <v>40.019052501813427</v>
      </c>
      <c r="D29" s="297">
        <v>43.282577475773699</v>
      </c>
      <c r="E29" s="297">
        <v>36.865882096102027</v>
      </c>
      <c r="F29" s="297">
        <v>13.12325822467009</v>
      </c>
      <c r="G29" s="297">
        <v>10.20504833758044</v>
      </c>
      <c r="H29" s="297">
        <v>5.852988858806687</v>
      </c>
      <c r="I29" s="297">
        <v>5.4079512815672626</v>
      </c>
      <c r="J29" s="297">
        <v>3.6776396383906702</v>
      </c>
      <c r="K29" s="297">
        <v>2.5050949235366269</v>
      </c>
      <c r="L29" s="297">
        <v>1.4320505807820549</v>
      </c>
      <c r="M29" s="297">
        <v>1.1187672640332169</v>
      </c>
      <c r="N29" s="297">
        <v>1.0595591879572821</v>
      </c>
      <c r="O29" s="297">
        <v>0.86988001639584223</v>
      </c>
      <c r="P29" s="297">
        <v>1.108722940525311</v>
      </c>
      <c r="Q29" s="297">
        <v>0.82563025936339707</v>
      </c>
      <c r="R29" s="297">
        <v>0.689571820031325</v>
      </c>
      <c r="S29" s="297">
        <v>0.59016656788455868</v>
      </c>
      <c r="T29" s="297">
        <v>0.61723607231663069</v>
      </c>
      <c r="U29" s="297">
        <v>0.64573118394832274</v>
      </c>
      <c r="V29" s="297">
        <v>0.4571323271822878</v>
      </c>
      <c r="W29" s="297">
        <v>0.35233302454852677</v>
      </c>
      <c r="DA29" s="122" t="s">
        <v>1605</v>
      </c>
    </row>
    <row r="30" spans="1:105" ht="12" customHeight="1" x14ac:dyDescent="0.25">
      <c r="A30" s="18" t="s">
        <v>34</v>
      </c>
      <c r="B30" s="297">
        <v>2.9545140210161001E-2</v>
      </c>
      <c r="C30" s="297">
        <v>3.3830766354959469</v>
      </c>
      <c r="D30" s="297">
        <v>2.6074857503545839</v>
      </c>
      <c r="E30" s="297">
        <v>1.4332102293388591</v>
      </c>
      <c r="F30" s="297">
        <v>13.3423402408302</v>
      </c>
      <c r="G30" s="297">
        <v>32.293161300866792</v>
      </c>
      <c r="H30" s="297">
        <v>40.186863639325473</v>
      </c>
      <c r="I30" s="297">
        <v>34.97619343440148</v>
      </c>
      <c r="J30" s="297">
        <v>36.043118189232892</v>
      </c>
      <c r="K30" s="297">
        <v>26.947146342274809</v>
      </c>
      <c r="L30" s="297">
        <v>21.685581533426191</v>
      </c>
      <c r="M30" s="297">
        <v>19.001120559299331</v>
      </c>
      <c r="N30" s="297">
        <v>18.3824006479445</v>
      </c>
      <c r="O30" s="297">
        <v>29.872788261129841</v>
      </c>
      <c r="P30" s="297">
        <v>32.554172217159483</v>
      </c>
      <c r="Q30" s="297">
        <v>33.875141768903212</v>
      </c>
      <c r="R30" s="297">
        <v>36.350249254689608</v>
      </c>
      <c r="S30" s="297">
        <v>39.155018568261127</v>
      </c>
      <c r="T30" s="297">
        <v>42.528129676114283</v>
      </c>
      <c r="U30" s="297">
        <v>31.85322561059192</v>
      </c>
      <c r="V30" s="297">
        <v>22.122136821113301</v>
      </c>
      <c r="W30" s="297">
        <v>19.27219425644163</v>
      </c>
      <c r="DA30" s="122" t="s">
        <v>1606</v>
      </c>
    </row>
    <row r="31" spans="1:105" ht="12" customHeight="1" x14ac:dyDescent="0.25">
      <c r="A31" s="18" t="s">
        <v>162</v>
      </c>
      <c r="B31" s="297">
        <v>49.722876162256952</v>
      </c>
      <c r="C31" s="297">
        <v>51.954035718849312</v>
      </c>
      <c r="D31" s="297">
        <v>50.365634072940502</v>
      </c>
      <c r="E31" s="297">
        <v>51.227695382296957</v>
      </c>
      <c r="F31" s="297">
        <v>37.914181890687438</v>
      </c>
      <c r="G31" s="297">
        <v>35.682697347820692</v>
      </c>
      <c r="H31" s="297">
        <v>34.026227175459198</v>
      </c>
      <c r="I31" s="297">
        <v>34.831697569693183</v>
      </c>
      <c r="J31" s="297">
        <v>34.486350998770959</v>
      </c>
      <c r="K31" s="297">
        <v>28.20057718864981</v>
      </c>
      <c r="L31" s="297">
        <v>23.856390811707531</v>
      </c>
      <c r="M31" s="297">
        <v>23.91733404253581</v>
      </c>
      <c r="N31" s="297">
        <v>19.030436360633331</v>
      </c>
      <c r="O31" s="297">
        <v>17.11290445632547</v>
      </c>
      <c r="P31" s="297">
        <v>16.8785359884108</v>
      </c>
      <c r="Q31" s="297">
        <v>15.28145371470722</v>
      </c>
      <c r="R31" s="297">
        <v>16.303588482753749</v>
      </c>
      <c r="S31" s="297">
        <v>18.110809017649309</v>
      </c>
      <c r="T31" s="297">
        <v>21.454909502333351</v>
      </c>
      <c r="U31" s="297">
        <v>23.360602258103849</v>
      </c>
      <c r="V31" s="297">
        <v>21.58312821168742</v>
      </c>
      <c r="W31" s="297">
        <v>24.545792731951149</v>
      </c>
      <c r="DA31" s="122" t="s">
        <v>1607</v>
      </c>
    </row>
    <row r="32" spans="1:105" ht="12" customHeight="1" x14ac:dyDescent="0.25">
      <c r="A32" s="18" t="s">
        <v>73</v>
      </c>
      <c r="B32" s="297">
        <v>0.44695190560134512</v>
      </c>
      <c r="C32" s="297">
        <v>1.4935515975567271</v>
      </c>
      <c r="D32" s="297">
        <v>1.280649485708977</v>
      </c>
      <c r="E32" s="297">
        <v>1.071378955270321</v>
      </c>
      <c r="F32" s="297">
        <v>1.261350873700716</v>
      </c>
      <c r="G32" s="297">
        <v>1.170929326655888</v>
      </c>
      <c r="H32" s="297">
        <v>1.314810172569155</v>
      </c>
      <c r="I32" s="297">
        <v>1.748404120500104</v>
      </c>
      <c r="J32" s="297">
        <v>2.4273540003230321</v>
      </c>
      <c r="K32" s="297">
        <v>2.9493006195035778</v>
      </c>
      <c r="L32" s="297">
        <v>2.4772448605905861</v>
      </c>
      <c r="M32" s="297">
        <v>1.5303594905324329</v>
      </c>
      <c r="N32" s="297">
        <v>2.5205659390162221</v>
      </c>
      <c r="O32" s="297">
        <v>2.8329182108141731</v>
      </c>
      <c r="P32" s="297">
        <v>3.2782264156850149</v>
      </c>
      <c r="Q32" s="297">
        <v>4.9101826213690698</v>
      </c>
      <c r="R32" s="297">
        <v>3.4985347203770099</v>
      </c>
      <c r="S32" s="297">
        <v>3.9019846348845602</v>
      </c>
      <c r="T32" s="297">
        <v>7.4676703782374618</v>
      </c>
      <c r="U32" s="297">
        <v>9.7760502300767911</v>
      </c>
      <c r="V32" s="297">
        <v>14.0707100029817</v>
      </c>
      <c r="W32" s="297">
        <v>15.138676079735241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6.4780869149528062</v>
      </c>
      <c r="C33" s="263">
        <f t="shared" si="0"/>
        <v>6.3798174185814869</v>
      </c>
      <c r="D33" s="263">
        <f t="shared" si="0"/>
        <v>6.8248549896738417</v>
      </c>
      <c r="E33" s="263">
        <f t="shared" si="0"/>
        <v>8.9414205143994838</v>
      </c>
      <c r="F33" s="263">
        <f t="shared" si="0"/>
        <v>6.0772964008301109</v>
      </c>
      <c r="G33" s="263">
        <f t="shared" si="0"/>
        <v>5.8031823004360437</v>
      </c>
      <c r="H33" s="263">
        <f t="shared" si="0"/>
        <v>6.3666884841610134</v>
      </c>
      <c r="I33" s="263">
        <f t="shared" si="0"/>
        <v>6.0496265858719864</v>
      </c>
      <c r="J33" s="263">
        <f t="shared" si="0"/>
        <v>6.2783685350137066</v>
      </c>
      <c r="K33" s="263">
        <f t="shared" si="0"/>
        <v>5.3656411837525138</v>
      </c>
      <c r="L33" s="263">
        <f t="shared" si="0"/>
        <v>5.1856078563134922</v>
      </c>
      <c r="M33" s="263">
        <f t="shared" si="0"/>
        <v>5.0478502668653009</v>
      </c>
      <c r="N33" s="263">
        <f t="shared" si="0"/>
        <v>4.5162097765880223</v>
      </c>
      <c r="O33" s="263">
        <f t="shared" si="0"/>
        <v>5.0063823706399946</v>
      </c>
      <c r="P33" s="263">
        <f t="shared" si="0"/>
        <v>5.405480079884545</v>
      </c>
      <c r="Q33" s="263">
        <f t="shared" si="0"/>
        <v>5.372504253718712</v>
      </c>
      <c r="R33" s="263">
        <f t="shared" si="0"/>
        <v>5.5224567034825851</v>
      </c>
      <c r="S33" s="263">
        <f t="shared" si="0"/>
        <v>5.7552149025902892</v>
      </c>
      <c r="T33" s="263">
        <f t="shared" si="0"/>
        <v>7.0059815378064947</v>
      </c>
      <c r="U33" s="263">
        <f t="shared" si="0"/>
        <v>7.4705177649265329</v>
      </c>
      <c r="V33" s="263">
        <f t="shared" si="0"/>
        <v>7.6944248838641407</v>
      </c>
      <c r="W33" s="263">
        <f t="shared" si="0"/>
        <v>7.6741845817253429</v>
      </c>
      <c r="DA33" s="70"/>
    </row>
    <row r="34" spans="1:105" ht="12" customHeight="1" x14ac:dyDescent="0.25">
      <c r="A34" s="60" t="s">
        <v>1473</v>
      </c>
      <c r="B34" s="264">
        <v>6.1498217944711229</v>
      </c>
      <c r="C34" s="264">
        <v>6.0794383944428949</v>
      </c>
      <c r="D34" s="264">
        <v>6.5235056110509886</v>
      </c>
      <c r="E34" s="264">
        <v>8.6736490595022655</v>
      </c>
      <c r="F34" s="264">
        <v>5.8588335304590959</v>
      </c>
      <c r="G34" s="264">
        <v>5.585936929368903</v>
      </c>
      <c r="H34" s="264">
        <v>6.1469803570654298</v>
      </c>
      <c r="I34" s="264">
        <v>5.8311945543499748</v>
      </c>
      <c r="J34" s="264">
        <v>6.0604482478712507</v>
      </c>
      <c r="K34" s="264">
        <v>5.1988171533112082</v>
      </c>
      <c r="L34" s="264">
        <v>5.0382279333141371</v>
      </c>
      <c r="M34" s="264">
        <v>4.9056319405974529</v>
      </c>
      <c r="N34" s="264">
        <v>4.390895957863127</v>
      </c>
      <c r="O34" s="264">
        <v>4.8668086883772048</v>
      </c>
      <c r="P34" s="264">
        <v>5.2644523254802804</v>
      </c>
      <c r="Q34" s="264">
        <v>5.2395017600604312</v>
      </c>
      <c r="R34" s="264">
        <v>5.3910380024893501</v>
      </c>
      <c r="S34" s="264">
        <v>5.6127120263133117</v>
      </c>
      <c r="T34" s="264">
        <v>6.8426833521967971</v>
      </c>
      <c r="U34" s="264">
        <v>7.3096584389321846</v>
      </c>
      <c r="V34" s="264">
        <v>7.5352964932908577</v>
      </c>
      <c r="W34" s="264">
        <v>7.51029230608225</v>
      </c>
      <c r="DA34" s="72" t="s">
        <v>1609</v>
      </c>
    </row>
    <row r="35" spans="1:105" ht="12" customHeight="1" x14ac:dyDescent="0.25">
      <c r="A35" s="60" t="s">
        <v>1475</v>
      </c>
      <c r="B35" s="264">
        <v>0.32826512048168288</v>
      </c>
      <c r="C35" s="264">
        <v>0.30037902413859241</v>
      </c>
      <c r="D35" s="264">
        <v>0.30134937862285321</v>
      </c>
      <c r="E35" s="264">
        <v>0.26777145489721838</v>
      </c>
      <c r="F35" s="264">
        <v>0.21846287037101539</v>
      </c>
      <c r="G35" s="264">
        <v>0.21724537106714051</v>
      </c>
      <c r="H35" s="264">
        <v>0.21970812709558321</v>
      </c>
      <c r="I35" s="264">
        <v>0.21843203152201171</v>
      </c>
      <c r="J35" s="264">
        <v>0.2179202871424562</v>
      </c>
      <c r="K35" s="264">
        <v>0.16682403044130581</v>
      </c>
      <c r="L35" s="264">
        <v>0.14737992299935521</v>
      </c>
      <c r="M35" s="264">
        <v>0.14221832626784761</v>
      </c>
      <c r="N35" s="264">
        <v>0.12531381872489519</v>
      </c>
      <c r="O35" s="264">
        <v>0.13957368226278941</v>
      </c>
      <c r="P35" s="264">
        <v>0.14102775440426449</v>
      </c>
      <c r="Q35" s="264">
        <v>0.1330024936582804</v>
      </c>
      <c r="R35" s="264">
        <v>0.13141870099323469</v>
      </c>
      <c r="S35" s="264">
        <v>0.14250287627697791</v>
      </c>
      <c r="T35" s="264">
        <v>0.16329818560969769</v>
      </c>
      <c r="U35" s="264">
        <v>0.16085932599434799</v>
      </c>
      <c r="V35" s="264">
        <v>0.1591283905732834</v>
      </c>
      <c r="W35" s="264">
        <v>0.16389227564309319</v>
      </c>
      <c r="DA35" s="72" t="s">
        <v>1610</v>
      </c>
    </row>
    <row r="36" spans="1:105" ht="12" customHeight="1" x14ac:dyDescent="0.25">
      <c r="A36" s="64" t="s">
        <v>30</v>
      </c>
      <c r="B36" s="231">
        <v>1.226990713535292E-2</v>
      </c>
      <c r="C36" s="231">
        <v>1.826077956709516E-2</v>
      </c>
      <c r="D36" s="231">
        <v>1.8075566109040979E-2</v>
      </c>
      <c r="E36" s="231">
        <v>3.9114348886705397E-2</v>
      </c>
      <c r="F36" s="231">
        <v>6.4029967312636119E-2</v>
      </c>
      <c r="G36" s="231">
        <v>3.9970792281533302E-2</v>
      </c>
      <c r="H36" s="231">
        <v>3.4129151809562198E-2</v>
      </c>
      <c r="I36" s="231">
        <v>4.1267884562741483E-2</v>
      </c>
      <c r="J36" s="231">
        <v>4.6075261450310413E-2</v>
      </c>
      <c r="K36" s="231">
        <v>4.0708750945766523E-2</v>
      </c>
      <c r="L36" s="231">
        <v>4.7159013257104393E-2</v>
      </c>
      <c r="M36" s="231">
        <v>4.9468778170112117E-2</v>
      </c>
      <c r="N36" s="231">
        <v>4.2000133682942441E-2</v>
      </c>
      <c r="O36" s="231">
        <v>3.8373362636717652E-2</v>
      </c>
      <c r="P36" s="231">
        <v>3.4003912244439702E-2</v>
      </c>
      <c r="Q36" s="231">
        <v>2.4197540442725849E-2</v>
      </c>
      <c r="R36" s="231">
        <v>1.883302000746406E-2</v>
      </c>
      <c r="S36" s="231">
        <v>2.019611872043061E-2</v>
      </c>
      <c r="T36" s="231">
        <v>2.1423803019931541E-2</v>
      </c>
      <c r="U36" s="231">
        <v>3.1345136981885881E-2</v>
      </c>
      <c r="V36" s="231">
        <v>4.3065152657446808E-2</v>
      </c>
      <c r="W36" s="231">
        <v>4.5591589244839609E-2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2.5365100947226742E-3</v>
      </c>
      <c r="C38" s="231">
        <v>3.3223207633691549E-3</v>
      </c>
      <c r="D38" s="231">
        <v>2.9244631899556328E-3</v>
      </c>
      <c r="E38" s="231">
        <v>4.3382574603420066E-3</v>
      </c>
      <c r="F38" s="231">
        <v>3.14472156652915E-3</v>
      </c>
      <c r="G38" s="231">
        <v>2.8990242631740291E-3</v>
      </c>
      <c r="H38" s="231">
        <v>4.310484537656558E-3</v>
      </c>
      <c r="I38" s="231">
        <v>5.0828217768718077E-3</v>
      </c>
      <c r="J38" s="231">
        <v>4.7780545549013778E-3</v>
      </c>
      <c r="K38" s="231">
        <v>3.0469663344310379E-3</v>
      </c>
      <c r="L38" s="231">
        <v>2.0097126905102799E-3</v>
      </c>
      <c r="M38" s="231">
        <v>1.6484929478597151E-3</v>
      </c>
      <c r="N38" s="231">
        <v>1.5612448137430129E-3</v>
      </c>
      <c r="O38" s="231">
        <v>1.602178432954741E-3</v>
      </c>
      <c r="P38" s="231">
        <v>1.0891188440806719E-3</v>
      </c>
      <c r="Q38" s="231">
        <v>1.013810065582151E-3</v>
      </c>
      <c r="R38" s="231">
        <v>1.0263479536188279E-3</v>
      </c>
      <c r="S38" s="231">
        <v>7.4808144926953189E-4</v>
      </c>
      <c r="T38" s="231">
        <v>8.6620350247558519E-4</v>
      </c>
      <c r="U38" s="231">
        <v>8.2240726983869451E-4</v>
      </c>
      <c r="V38" s="231">
        <v>4.7277418645088329E-4</v>
      </c>
      <c r="W38" s="231">
        <v>8.6995023920043407E-4</v>
      </c>
      <c r="DA38" s="73" t="s">
        <v>1613</v>
      </c>
    </row>
    <row r="39" spans="1:105" ht="12" customHeight="1" x14ac:dyDescent="0.25">
      <c r="A39" s="64" t="s">
        <v>160</v>
      </c>
      <c r="B39" s="231">
        <v>9.077010598484871E-3</v>
      </c>
      <c r="C39" s="231">
        <v>5.1893722974076864E-3</v>
      </c>
      <c r="D39" s="231">
        <v>3.161760838932672E-3</v>
      </c>
      <c r="E39" s="231">
        <v>4.6927471081894077E-3</v>
      </c>
      <c r="F39" s="231">
        <v>4.5109866113391362E-3</v>
      </c>
      <c r="G39" s="231">
        <v>3.2632857582685329E-3</v>
      </c>
      <c r="H39" s="231">
        <v>2.845439034832311E-3</v>
      </c>
      <c r="I39" s="231">
        <v>2.3724384150300101E-3</v>
      </c>
      <c r="J39" s="231">
        <v>1.6104011603381371E-3</v>
      </c>
      <c r="K39" s="231">
        <v>1.267388525863744E-3</v>
      </c>
      <c r="L39" s="231">
        <v>8.155501930160894E-4</v>
      </c>
      <c r="M39" s="231">
        <v>8.8618435978967476E-4</v>
      </c>
      <c r="N39" s="231">
        <v>1.2060151684483019E-3</v>
      </c>
      <c r="O39" s="231">
        <v>8.7330124156915058E-4</v>
      </c>
      <c r="P39" s="231">
        <v>1.371086865107654E-3</v>
      </c>
      <c r="Q39" s="231">
        <v>1.756231071684375E-3</v>
      </c>
      <c r="R39" s="231">
        <v>1.3439071274661781E-3</v>
      </c>
      <c r="S39" s="231">
        <v>1.778154574054894E-3</v>
      </c>
      <c r="T39" s="231">
        <v>1.7898196580059329E-3</v>
      </c>
      <c r="U39" s="231">
        <v>2.0040823526026631E-3</v>
      </c>
      <c r="V39" s="231">
        <v>4.2006312854668444E-3</v>
      </c>
      <c r="W39" s="231">
        <v>3.7699149957182241E-3</v>
      </c>
      <c r="DA39" s="73" t="s">
        <v>1614</v>
      </c>
    </row>
    <row r="40" spans="1:105" ht="12" customHeight="1" x14ac:dyDescent="0.25">
      <c r="A40" s="64" t="s">
        <v>70</v>
      </c>
      <c r="B40" s="231">
        <v>4.3063175316843033E-2</v>
      </c>
      <c r="C40" s="231">
        <v>5.7958117431535873E-2</v>
      </c>
      <c r="D40" s="231">
        <v>6.1453301290546922E-2</v>
      </c>
      <c r="E40" s="231">
        <v>6.1109043819168332E-2</v>
      </c>
      <c r="F40" s="231">
        <v>2.3205149698980548E-2</v>
      </c>
      <c r="G40" s="231">
        <v>1.8030603409788262E-2</v>
      </c>
      <c r="H40" s="231">
        <v>1.020784602596417E-2</v>
      </c>
      <c r="I40" s="231">
        <v>9.4628244121889114E-3</v>
      </c>
      <c r="J40" s="231">
        <v>6.5233161941252206E-3</v>
      </c>
      <c r="K40" s="231">
        <v>4.6221448040983304E-3</v>
      </c>
      <c r="L40" s="231">
        <v>2.6675913552587872E-3</v>
      </c>
      <c r="M40" s="231">
        <v>2.0839140554688462E-3</v>
      </c>
      <c r="N40" s="231">
        <v>1.9736208247727221E-3</v>
      </c>
      <c r="O40" s="231">
        <v>1.620300304478204E-3</v>
      </c>
      <c r="P40" s="231">
        <v>2.0651863299164411E-3</v>
      </c>
      <c r="Q40" s="231">
        <v>1.5379155568675299E-3</v>
      </c>
      <c r="R40" s="231">
        <v>1.284456723906455E-3</v>
      </c>
      <c r="S40" s="231">
        <v>1.099352084591468E-3</v>
      </c>
      <c r="T40" s="231">
        <v>1.149740244771058E-3</v>
      </c>
      <c r="U40" s="231">
        <v>1.2030051591369151E-3</v>
      </c>
      <c r="V40" s="231">
        <v>8.5164316309767547E-4</v>
      </c>
      <c r="W40" s="231">
        <v>6.5640076985985004E-4</v>
      </c>
      <c r="DA40" s="73" t="s">
        <v>1615</v>
      </c>
    </row>
    <row r="41" spans="1:105" ht="12" customHeight="1" x14ac:dyDescent="0.25">
      <c r="A41" s="64" t="s">
        <v>34</v>
      </c>
      <c r="B41" s="231">
        <v>3.7020263114100787E-5</v>
      </c>
      <c r="C41" s="231">
        <v>5.0220280322365854E-3</v>
      </c>
      <c r="D41" s="231">
        <v>3.7946687884308559E-3</v>
      </c>
      <c r="E41" s="231">
        <v>2.4350651543345418E-3</v>
      </c>
      <c r="F41" s="231">
        <v>2.4182129332921361E-2</v>
      </c>
      <c r="G41" s="231">
        <v>5.8482453605190263E-2</v>
      </c>
      <c r="H41" s="231">
        <v>7.1839012628117815E-2</v>
      </c>
      <c r="I41" s="231">
        <v>6.2730735774690669E-2</v>
      </c>
      <c r="J41" s="231">
        <v>6.5530192299518064E-2</v>
      </c>
      <c r="K41" s="231">
        <v>5.0962646083118811E-2</v>
      </c>
      <c r="L41" s="231">
        <v>4.1404909983569202E-2</v>
      </c>
      <c r="M41" s="231">
        <v>3.6277645743134232E-2</v>
      </c>
      <c r="N41" s="231">
        <v>3.5096236895035458E-2</v>
      </c>
      <c r="O41" s="231">
        <v>5.7033726475238362E-2</v>
      </c>
      <c r="P41" s="231">
        <v>6.2153085435568148E-2</v>
      </c>
      <c r="Q41" s="231">
        <v>6.4676697842680708E-2</v>
      </c>
      <c r="R41" s="231">
        <v>6.9401234009965396E-2</v>
      </c>
      <c r="S41" s="231">
        <v>7.4760029331061351E-2</v>
      </c>
      <c r="T41" s="231">
        <v>8.1197853032158124E-2</v>
      </c>
      <c r="U41" s="231">
        <v>6.0825960513501087E-2</v>
      </c>
      <c r="V41" s="231">
        <v>4.2243766367820013E-2</v>
      </c>
      <c r="W41" s="231">
        <v>3.6801601859154917E-2</v>
      </c>
      <c r="DA41" s="73" t="s">
        <v>1616</v>
      </c>
    </row>
    <row r="42" spans="1:105" ht="12" customHeight="1" x14ac:dyDescent="0.25">
      <c r="A42" s="64" t="s">
        <v>162</v>
      </c>
      <c r="B42" s="231">
        <v>6.7121730750523023E-2</v>
      </c>
      <c r="C42" s="231">
        <v>8.3088332651228197E-2</v>
      </c>
      <c r="D42" s="231">
        <v>7.8965919343330568E-2</v>
      </c>
      <c r="E42" s="231">
        <v>9.376893075761529E-2</v>
      </c>
      <c r="F42" s="231">
        <v>7.4031692134555516E-2</v>
      </c>
      <c r="G42" s="231">
        <v>6.9618739877128022E-2</v>
      </c>
      <c r="H42" s="231">
        <v>6.5530502357175099E-2</v>
      </c>
      <c r="I42" s="231">
        <v>6.7303234893287128E-2</v>
      </c>
      <c r="J42" s="231">
        <v>6.7549134555945148E-2</v>
      </c>
      <c r="K42" s="231">
        <v>5.7458018434169998E-2</v>
      </c>
      <c r="L42" s="231">
        <v>4.9072588983873837E-2</v>
      </c>
      <c r="M42" s="231">
        <v>4.9195582798033467E-2</v>
      </c>
      <c r="N42" s="231">
        <v>3.9143578896544802E-2</v>
      </c>
      <c r="O42" s="231">
        <v>3.5199230726721049E-2</v>
      </c>
      <c r="P42" s="231">
        <v>3.4717166240278458E-2</v>
      </c>
      <c r="Q42" s="231">
        <v>3.1432928587033213E-2</v>
      </c>
      <c r="R42" s="231">
        <v>3.3534857320250917E-2</v>
      </c>
      <c r="S42" s="231">
        <v>3.7254036723333862E-2</v>
      </c>
      <c r="T42" s="231">
        <v>4.413147146363313E-2</v>
      </c>
      <c r="U42" s="231">
        <v>4.805881430159472E-2</v>
      </c>
      <c r="V42" s="231">
        <v>4.4402089437277567E-2</v>
      </c>
      <c r="W42" s="231">
        <v>5.0497058327383368E-2</v>
      </c>
      <c r="DA42" s="73" t="s">
        <v>1617</v>
      </c>
    </row>
    <row r="43" spans="1:105" ht="12" customHeight="1" x14ac:dyDescent="0.25">
      <c r="A43" s="64" t="s">
        <v>36</v>
      </c>
      <c r="B43" s="231">
        <v>9.7710123459172654E-2</v>
      </c>
      <c r="C43" s="231">
        <v>6.3454036583072304E-2</v>
      </c>
      <c r="D43" s="231">
        <v>9.8337547479310922E-2</v>
      </c>
      <c r="E43" s="231">
        <v>2.891897209747844E-2</v>
      </c>
      <c r="F43" s="231">
        <v>1.835724852194812E-2</v>
      </c>
      <c r="G43" s="231">
        <v>2.1541576231576771E-2</v>
      </c>
      <c r="H43" s="231">
        <v>2.5809110673390829E-2</v>
      </c>
      <c r="I43" s="231">
        <v>2.2839826598996259E-2</v>
      </c>
      <c r="J43" s="231">
        <v>1.711745091288008E-2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4.9799070463948329E-4</v>
      </c>
      <c r="C44" s="231">
        <v>1.971489756326575E-3</v>
      </c>
      <c r="D44" s="231">
        <v>1.657254505085845E-3</v>
      </c>
      <c r="E44" s="231">
        <v>1.6186419644145091E-3</v>
      </c>
      <c r="F44" s="231">
        <v>2.0328504863425761E-3</v>
      </c>
      <c r="G44" s="231">
        <v>1.8856136084327061E-3</v>
      </c>
      <c r="H44" s="231">
        <v>2.090000039479028E-3</v>
      </c>
      <c r="I44" s="231">
        <v>2.788410169991362E-3</v>
      </c>
      <c r="J44" s="231">
        <v>3.9242729013429303E-3</v>
      </c>
      <c r="K44" s="231">
        <v>4.9598121470406098E-3</v>
      </c>
      <c r="L44" s="231">
        <v>4.2058783329744316E-3</v>
      </c>
      <c r="M44" s="231">
        <v>2.5981267871147459E-3</v>
      </c>
      <c r="N44" s="231">
        <v>4.2792078941918466E-3</v>
      </c>
      <c r="O44" s="231">
        <v>4.8094678004268849E-3</v>
      </c>
      <c r="P44" s="231">
        <v>5.5654717059847201E-3</v>
      </c>
      <c r="Q44" s="231">
        <v>8.3362620679349082E-3</v>
      </c>
      <c r="R44" s="231">
        <v>5.9395423758385494E-3</v>
      </c>
      <c r="S44" s="231">
        <v>6.6248276025389361E-3</v>
      </c>
      <c r="T44" s="231">
        <v>1.2678281783099651E-2</v>
      </c>
      <c r="U44" s="231">
        <v>1.6599919415788079E-2</v>
      </c>
      <c r="V44" s="231">
        <v>2.3892333475723629E-2</v>
      </c>
      <c r="W44" s="231">
        <v>2.5705760206936819E-2</v>
      </c>
      <c r="DA44" s="73" t="s">
        <v>1619</v>
      </c>
    </row>
    <row r="45" spans="1:105" ht="12" customHeight="1" x14ac:dyDescent="0.25">
      <c r="A45" s="146" t="s">
        <v>79</v>
      </c>
      <c r="B45" s="327">
        <v>9.5951652158830086E-2</v>
      </c>
      <c r="C45" s="327">
        <v>6.2112547056320813E-2</v>
      </c>
      <c r="D45" s="327">
        <v>3.2978897078218813E-2</v>
      </c>
      <c r="E45" s="327">
        <v>3.1775447648970549E-2</v>
      </c>
      <c r="F45" s="327">
        <v>4.9681247057628787E-3</v>
      </c>
      <c r="G45" s="327">
        <v>1.553282032048661E-3</v>
      </c>
      <c r="H45" s="327">
        <v>2.9465799894052118E-3</v>
      </c>
      <c r="I45" s="327">
        <v>4.5838549182140526E-3</v>
      </c>
      <c r="J45" s="327">
        <v>4.8122031130948704E-3</v>
      </c>
      <c r="K45" s="327">
        <v>3.798303166816753E-3</v>
      </c>
      <c r="L45" s="327">
        <v>4.4678203048149368E-5</v>
      </c>
      <c r="M45" s="327">
        <v>5.9601406334768791E-5</v>
      </c>
      <c r="N45" s="327">
        <v>5.3780549216564951E-5</v>
      </c>
      <c r="O45" s="327">
        <v>6.21146446833739E-5</v>
      </c>
      <c r="P45" s="327">
        <v>6.2726738888661433E-5</v>
      </c>
      <c r="Q45" s="327">
        <v>5.1108023771685947E-5</v>
      </c>
      <c r="R45" s="327">
        <v>5.5335474724401707E-5</v>
      </c>
      <c r="S45" s="327">
        <v>4.2275791697293868E-5</v>
      </c>
      <c r="T45" s="327">
        <v>6.1012905622743509E-5</v>
      </c>
      <c r="U45" s="327">
        <v>0</v>
      </c>
      <c r="V45" s="327">
        <v>0</v>
      </c>
      <c r="W45" s="327">
        <v>0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61.399534040950712</v>
      </c>
      <c r="C48" s="225">
        <v>79.424672093315138</v>
      </c>
      <c r="D48" s="225">
        <v>72.732561166871974</v>
      </c>
      <c r="E48" s="225">
        <v>53.093504067930972</v>
      </c>
      <c r="F48" s="225">
        <v>94.542117264628018</v>
      </c>
      <c r="G48" s="225">
        <v>109.97603483887259</v>
      </c>
      <c r="H48" s="225">
        <v>106.7545102190151</v>
      </c>
      <c r="I48" s="225">
        <v>122.0358557556353</v>
      </c>
      <c r="J48" s="225">
        <v>115.4905017990687</v>
      </c>
      <c r="K48" s="225">
        <v>86.470698937004727</v>
      </c>
      <c r="L48" s="225">
        <v>84.313515191886125</v>
      </c>
      <c r="M48" s="225">
        <v>65.067288790759974</v>
      </c>
      <c r="N48" s="225">
        <v>64.39805872719802</v>
      </c>
      <c r="O48" s="225">
        <v>60.833506022008031</v>
      </c>
      <c r="P48" s="225">
        <v>56.141097471249473</v>
      </c>
      <c r="Q48" s="225">
        <v>60.658127794989049</v>
      </c>
      <c r="R48" s="225">
        <v>54.985010223301998</v>
      </c>
      <c r="S48" s="225">
        <v>79.552114814664961</v>
      </c>
      <c r="T48" s="225">
        <v>62.447110863110048</v>
      </c>
      <c r="U48" s="225">
        <v>56.914399537996999</v>
      </c>
      <c r="V48" s="225">
        <v>61.996572031854427</v>
      </c>
      <c r="W48" s="225">
        <v>69.56709701214686</v>
      </c>
      <c r="DA48" s="89" t="s">
        <v>1621</v>
      </c>
    </row>
    <row r="49" spans="1:105" ht="12" customHeight="1" x14ac:dyDescent="0.25">
      <c r="A49" s="55" t="s">
        <v>92</v>
      </c>
      <c r="B49" s="261">
        <v>0.39909084297858533</v>
      </c>
      <c r="C49" s="261">
        <v>0.51842857412360766</v>
      </c>
      <c r="D49" s="261">
        <v>0.47506682280277313</v>
      </c>
      <c r="E49" s="261">
        <v>0.34345648748702629</v>
      </c>
      <c r="F49" s="261">
        <v>0.61026050631712736</v>
      </c>
      <c r="G49" s="261">
        <v>0.71743393282191326</v>
      </c>
      <c r="H49" s="261">
        <v>0.69606562665016025</v>
      </c>
      <c r="I49" s="261">
        <v>0.79412317221453799</v>
      </c>
      <c r="J49" s="261">
        <v>0.75061188120550515</v>
      </c>
      <c r="K49" s="261">
        <v>0.56045378550817671</v>
      </c>
      <c r="L49" s="261">
        <v>0.54457454596579391</v>
      </c>
      <c r="M49" s="261">
        <v>0.41955768598410598</v>
      </c>
      <c r="N49" s="261">
        <v>0.41573344669508622</v>
      </c>
      <c r="O49" s="261">
        <v>0.39549443301139919</v>
      </c>
      <c r="P49" s="261">
        <v>0.36512965597580122</v>
      </c>
      <c r="Q49" s="261">
        <v>0.39453315261893152</v>
      </c>
      <c r="R49" s="261">
        <v>0.35772397854249199</v>
      </c>
      <c r="S49" s="261">
        <v>0.5176795257087039</v>
      </c>
      <c r="T49" s="261">
        <v>0.4051730761743646</v>
      </c>
      <c r="U49" s="261">
        <v>0.36681739452939099</v>
      </c>
      <c r="V49" s="261">
        <v>0.39720351734307141</v>
      </c>
      <c r="W49" s="261">
        <v>0.44496895198943992</v>
      </c>
      <c r="DA49" s="67" t="s">
        <v>1622</v>
      </c>
    </row>
    <row r="50" spans="1:105" ht="12" customHeight="1" x14ac:dyDescent="0.25">
      <c r="A50" s="202" t="s">
        <v>93</v>
      </c>
      <c r="B50" s="226">
        <v>0.11599446354951461</v>
      </c>
      <c r="C50" s="226">
        <v>0.15067958937718451</v>
      </c>
      <c r="D50" s="226">
        <v>0.1380766365118952</v>
      </c>
      <c r="E50" s="226">
        <v>9.9824517950154776E-2</v>
      </c>
      <c r="F50" s="226">
        <v>0.177667301961206</v>
      </c>
      <c r="G50" s="226">
        <v>0.20851985364736039</v>
      </c>
      <c r="H50" s="226">
        <v>0.2023092245262928</v>
      </c>
      <c r="I50" s="226">
        <v>0.23080933319787261</v>
      </c>
      <c r="J50" s="226">
        <v>0.21816291710555849</v>
      </c>
      <c r="K50" s="226">
        <v>0.16289408123003221</v>
      </c>
      <c r="L50" s="226">
        <v>0.1582788315827437</v>
      </c>
      <c r="M50" s="226">
        <v>0.1219430853150731</v>
      </c>
      <c r="N50" s="226">
        <v>0.1208315825266249</v>
      </c>
      <c r="O50" s="226">
        <v>0.1149491786170556</v>
      </c>
      <c r="P50" s="226">
        <v>0.10612375431827301</v>
      </c>
      <c r="Q50" s="226">
        <v>0.1146697855780854</v>
      </c>
      <c r="R50" s="226">
        <v>0.10397131810929811</v>
      </c>
      <c r="S50" s="226">
        <v>0.15046188087650611</v>
      </c>
      <c r="T50" s="226">
        <v>0.1177622449685569</v>
      </c>
      <c r="U50" s="226">
        <v>0.1066142900736775</v>
      </c>
      <c r="V50" s="226">
        <v>0.1154459184538647</v>
      </c>
      <c r="W50" s="226">
        <v>0.12932878764390579</v>
      </c>
      <c r="DA50" s="174" t="s">
        <v>1623</v>
      </c>
    </row>
    <row r="51" spans="1:105" ht="12" customHeight="1" x14ac:dyDescent="0.25">
      <c r="A51" s="202" t="s">
        <v>94</v>
      </c>
      <c r="B51" s="226">
        <v>0.77071268403402571</v>
      </c>
      <c r="C51" s="226">
        <v>0.91525813691944324</v>
      </c>
      <c r="D51" s="226">
        <v>0.89444774803674587</v>
      </c>
      <c r="E51" s="226">
        <v>0.79495827013226761</v>
      </c>
      <c r="F51" s="226">
        <v>1.112353001057498</v>
      </c>
      <c r="G51" s="226">
        <v>1.269399785040831</v>
      </c>
      <c r="H51" s="226">
        <v>1.3454108737265511</v>
      </c>
      <c r="I51" s="226">
        <v>1.468659233341487</v>
      </c>
      <c r="J51" s="226">
        <v>1.4181465810918139</v>
      </c>
      <c r="K51" s="226">
        <v>1.1250120247589259</v>
      </c>
      <c r="L51" s="226">
        <v>1.1619277196677411</v>
      </c>
      <c r="M51" s="226">
        <v>0.90140115742074667</v>
      </c>
      <c r="N51" s="226">
        <v>0.90308836535207782</v>
      </c>
      <c r="O51" s="226">
        <v>0.85437822004392094</v>
      </c>
      <c r="P51" s="226">
        <v>0.83625577597700196</v>
      </c>
      <c r="Q51" s="226">
        <v>0.94870934703543719</v>
      </c>
      <c r="R51" s="226">
        <v>0.89382202990880122</v>
      </c>
      <c r="S51" s="226">
        <v>1.253465041112056</v>
      </c>
      <c r="T51" s="226">
        <v>1.0303313160906209</v>
      </c>
      <c r="U51" s="226">
        <v>0.9916250286460877</v>
      </c>
      <c r="V51" s="226">
        <v>1.101031472939406</v>
      </c>
      <c r="W51" s="226">
        <v>1.204140870021434</v>
      </c>
      <c r="DA51" s="174" t="s">
        <v>1624</v>
      </c>
    </row>
    <row r="52" spans="1:105" ht="12" customHeight="1" x14ac:dyDescent="0.25">
      <c r="A52" s="202" t="s">
        <v>95</v>
      </c>
      <c r="B52" s="226">
        <v>0.32551670951688089</v>
      </c>
      <c r="C52" s="226">
        <v>0.42285401065265871</v>
      </c>
      <c r="D52" s="226">
        <v>0.3874861868672233</v>
      </c>
      <c r="E52" s="226">
        <v>0.28013878954121152</v>
      </c>
      <c r="F52" s="226">
        <v>0.49858996501558372</v>
      </c>
      <c r="G52" s="226">
        <v>0.58517186554559808</v>
      </c>
      <c r="H52" s="226">
        <v>0.56774289959623014</v>
      </c>
      <c r="I52" s="226">
        <v>0.64772310995933979</v>
      </c>
      <c r="J52" s="226">
        <v>0.61223331477791554</v>
      </c>
      <c r="K52" s="226">
        <v>0.45713169145474669</v>
      </c>
      <c r="L52" s="226">
        <v>0.44417985881712291</v>
      </c>
      <c r="M52" s="226">
        <v>0.34221040095723598</v>
      </c>
      <c r="N52" s="226">
        <v>0.33909117682150758</v>
      </c>
      <c r="O52" s="226">
        <v>0.32258331337615581</v>
      </c>
      <c r="P52" s="226">
        <v>0.29781641511291501</v>
      </c>
      <c r="Q52" s="226">
        <v>0.32179924920684588</v>
      </c>
      <c r="R52" s="226">
        <v>0.29177600653866059</v>
      </c>
      <c r="S52" s="226">
        <v>0.42224305257236661</v>
      </c>
      <c r="T52" s="226">
        <v>0.33047765655747902</v>
      </c>
      <c r="U52" s="226">
        <v>0.29919301172031643</v>
      </c>
      <c r="V52" s="226">
        <v>0.32397732057456852</v>
      </c>
      <c r="W52" s="226">
        <v>0.36293698950278752</v>
      </c>
      <c r="DA52" s="174" t="s">
        <v>1625</v>
      </c>
    </row>
    <row r="53" spans="1:105" ht="12" customHeight="1" x14ac:dyDescent="0.25">
      <c r="A53" s="56" t="s">
        <v>96</v>
      </c>
      <c r="B53" s="262">
        <v>0.65996766695103226</v>
      </c>
      <c r="C53" s="262">
        <v>0.85529825796336922</v>
      </c>
      <c r="D53" s="262">
        <v>0.79391777986401113</v>
      </c>
      <c r="E53" s="262">
        <v>0.6122724919894168</v>
      </c>
      <c r="F53" s="262">
        <v>1.0208167625930651</v>
      </c>
      <c r="G53" s="262">
        <v>1.180736494325074</v>
      </c>
      <c r="H53" s="262">
        <v>1.1691032611938561</v>
      </c>
      <c r="I53" s="262">
        <v>1.3204196056663879</v>
      </c>
      <c r="J53" s="262">
        <v>1.257489004079051</v>
      </c>
      <c r="K53" s="262">
        <v>0.95896634043361173</v>
      </c>
      <c r="L53" s="262">
        <v>0.96394544923978209</v>
      </c>
      <c r="M53" s="262">
        <v>0.74365561156152549</v>
      </c>
      <c r="N53" s="262">
        <v>0.74455227871756358</v>
      </c>
      <c r="O53" s="262">
        <v>0.71236356320034155</v>
      </c>
      <c r="P53" s="262">
        <v>0.67926112121272175</v>
      </c>
      <c r="Q53" s="262">
        <v>0.75525073281642552</v>
      </c>
      <c r="R53" s="262">
        <v>0.69615024362494715</v>
      </c>
      <c r="S53" s="262">
        <v>0.98154618502660873</v>
      </c>
      <c r="T53" s="262">
        <v>0.79226097688347619</v>
      </c>
      <c r="U53" s="262">
        <v>0.74876607462224842</v>
      </c>
      <c r="V53" s="262">
        <v>0.83464521051328888</v>
      </c>
      <c r="W53" s="262">
        <v>0.90860785432315849</v>
      </c>
      <c r="DA53" s="68" t="s">
        <v>1626</v>
      </c>
    </row>
    <row r="54" spans="1:105" ht="12" customHeight="1" x14ac:dyDescent="0.25">
      <c r="A54" s="37" t="s">
        <v>160</v>
      </c>
      <c r="B54" s="228">
        <v>5.816967127082693E-2</v>
      </c>
      <c r="C54" s="228">
        <v>3.8554705867764459E-2</v>
      </c>
      <c r="D54" s="228">
        <v>2.2140416695844659E-2</v>
      </c>
      <c r="E54" s="228">
        <v>1.7168845139622559E-2</v>
      </c>
      <c r="F54" s="228">
        <v>4.1135016914003009E-2</v>
      </c>
      <c r="G54" s="228">
        <v>3.7283183622217927E-2</v>
      </c>
      <c r="H54" s="228">
        <v>3.1156157332537869E-2</v>
      </c>
      <c r="I54" s="228">
        <v>3.017789654240681E-2</v>
      </c>
      <c r="J54" s="228">
        <v>1.9020795854432469E-2</v>
      </c>
      <c r="K54" s="228">
        <v>1.2613441736106561E-2</v>
      </c>
      <c r="L54" s="228">
        <v>8.5368346515135949E-3</v>
      </c>
      <c r="M54" s="228">
        <v>7.2526175126779073E-3</v>
      </c>
      <c r="N54" s="228">
        <v>1.14757981185376E-2</v>
      </c>
      <c r="O54" s="228">
        <v>8.1816522254455192E-3</v>
      </c>
      <c r="P54" s="228">
        <v>1.10113496497875E-2</v>
      </c>
      <c r="Q54" s="228">
        <v>1.5167446615966451E-2</v>
      </c>
      <c r="R54" s="228">
        <v>9.8033040491451989E-3</v>
      </c>
      <c r="S54" s="228">
        <v>1.7470893399699448E-2</v>
      </c>
      <c r="T54" s="228">
        <v>1.131839675397483E-2</v>
      </c>
      <c r="U54" s="228">
        <v>1.0237669334424059E-2</v>
      </c>
      <c r="V54" s="228">
        <v>2.2685428001367702E-2</v>
      </c>
      <c r="W54" s="228">
        <v>2.2079227435796791E-2</v>
      </c>
      <c r="DA54" s="69" t="s">
        <v>1627</v>
      </c>
    </row>
    <row r="55" spans="1:105" ht="12" customHeight="1" x14ac:dyDescent="0.25">
      <c r="A55" s="37" t="s">
        <v>162</v>
      </c>
      <c r="B55" s="228">
        <v>0.45016178674558838</v>
      </c>
      <c r="C55" s="228">
        <v>0.64603243322927772</v>
      </c>
      <c r="D55" s="228">
        <v>0.57869293826950707</v>
      </c>
      <c r="E55" s="228">
        <v>0.35902493232451133</v>
      </c>
      <c r="F55" s="228">
        <v>0.70649571284342005</v>
      </c>
      <c r="G55" s="228">
        <v>0.83240705986644614</v>
      </c>
      <c r="H55" s="228">
        <v>0.7509133286606875</v>
      </c>
      <c r="I55" s="228">
        <v>0.89594565812559324</v>
      </c>
      <c r="J55" s="228">
        <v>0.83496084770114076</v>
      </c>
      <c r="K55" s="228">
        <v>0.59844768506892121</v>
      </c>
      <c r="L55" s="228">
        <v>0.53757227072775204</v>
      </c>
      <c r="M55" s="228">
        <v>0.42135535312012212</v>
      </c>
      <c r="N55" s="228">
        <v>0.38980048281854901</v>
      </c>
      <c r="O55" s="228">
        <v>0.34511339997218538</v>
      </c>
      <c r="P55" s="228">
        <v>0.29179077970959438</v>
      </c>
      <c r="Q55" s="228">
        <v>0.28409747705510752</v>
      </c>
      <c r="R55" s="228">
        <v>0.25600673492672937</v>
      </c>
      <c r="S55" s="228">
        <v>0.38306339507788811</v>
      </c>
      <c r="T55" s="228">
        <v>0.29206247465794172</v>
      </c>
      <c r="U55" s="228">
        <v>0.2569273270791339</v>
      </c>
      <c r="V55" s="228">
        <v>0.25095019338467761</v>
      </c>
      <c r="W55" s="228">
        <v>0.30950673735944711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0.15163620893461691</v>
      </c>
      <c r="C58" s="228">
        <v>0.17071111886632709</v>
      </c>
      <c r="D58" s="228">
        <v>0.19308442489865951</v>
      </c>
      <c r="E58" s="228">
        <v>0.2360787145252829</v>
      </c>
      <c r="F58" s="228">
        <v>0.27318603283564202</v>
      </c>
      <c r="G58" s="228">
        <v>0.31104625083641041</v>
      </c>
      <c r="H58" s="228">
        <v>0.38703377520063093</v>
      </c>
      <c r="I58" s="228">
        <v>0.39429605099838788</v>
      </c>
      <c r="J58" s="228">
        <v>0.40350736052347719</v>
      </c>
      <c r="K58" s="228">
        <v>0.3479052136285839</v>
      </c>
      <c r="L58" s="228">
        <v>0.41783634386051649</v>
      </c>
      <c r="M58" s="228">
        <v>0.3150476409287255</v>
      </c>
      <c r="N58" s="228">
        <v>0.34327599778047702</v>
      </c>
      <c r="O58" s="228">
        <v>0.35906851100271059</v>
      </c>
      <c r="P58" s="228">
        <v>0.37645899185333992</v>
      </c>
      <c r="Q58" s="228">
        <v>0.45598580914535147</v>
      </c>
      <c r="R58" s="228">
        <v>0.43034020464907258</v>
      </c>
      <c r="S58" s="228">
        <v>0.5810118965490213</v>
      </c>
      <c r="T58" s="228">
        <v>0.48888010547155958</v>
      </c>
      <c r="U58" s="228">
        <v>0.48160107820869053</v>
      </c>
      <c r="V58" s="228">
        <v>0.56100958912724352</v>
      </c>
      <c r="W58" s="228">
        <v>0.57702188952791467</v>
      </c>
      <c r="DA58" s="69" t="s">
        <v>1631</v>
      </c>
    </row>
    <row r="59" spans="1:105" ht="12" customHeight="1" x14ac:dyDescent="0.25">
      <c r="A59" s="57" t="s">
        <v>1498</v>
      </c>
      <c r="B59" s="263">
        <v>2.7912852453379471</v>
      </c>
      <c r="C59" s="263">
        <v>3.3147845963645151</v>
      </c>
      <c r="D59" s="263">
        <v>3.2394157427808712</v>
      </c>
      <c r="E59" s="263">
        <v>2.8790953309153169</v>
      </c>
      <c r="F59" s="263">
        <v>4.0398852142671311</v>
      </c>
      <c r="G59" s="263">
        <v>4.6002831146363654</v>
      </c>
      <c r="H59" s="263">
        <v>4.8726660382617499</v>
      </c>
      <c r="I59" s="263">
        <v>5.319033841506684</v>
      </c>
      <c r="J59" s="263">
        <v>5.1360924888492896</v>
      </c>
      <c r="K59" s="263">
        <v>4.0744489231718992</v>
      </c>
      <c r="L59" s="263">
        <v>4.2081462615639884</v>
      </c>
      <c r="M59" s="263">
        <v>3.2645988614973911</v>
      </c>
      <c r="N59" s="263">
        <v>3.2707094117739111</v>
      </c>
      <c r="O59" s="263">
        <v>3.0942961870878052</v>
      </c>
      <c r="P59" s="263">
        <v>3.0286622462154642</v>
      </c>
      <c r="Q59" s="263">
        <v>3.435934632129789</v>
      </c>
      <c r="R59" s="263">
        <v>3.2371495834007882</v>
      </c>
      <c r="S59" s="263">
        <v>4.5396663987542967</v>
      </c>
      <c r="T59" s="263">
        <v>3.734281646792736</v>
      </c>
      <c r="U59" s="263">
        <v>3.591362084350286</v>
      </c>
      <c r="V59" s="263">
        <v>3.987598710562791</v>
      </c>
      <c r="W59" s="263">
        <v>4.3610293607816599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7.9772655596539952</v>
      </c>
      <c r="C60" s="263">
        <f t="shared" si="1"/>
        <v>10.026167204363544</v>
      </c>
      <c r="D60" s="263">
        <f t="shared" si="1"/>
        <v>9.0870148260842516</v>
      </c>
      <c r="E60" s="263">
        <f t="shared" si="1"/>
        <v>6.1009985801237843</v>
      </c>
      <c r="F60" s="263">
        <f t="shared" si="1"/>
        <v>10.983988509342886</v>
      </c>
      <c r="G60" s="263">
        <f t="shared" si="1"/>
        <v>12.976598261948135</v>
      </c>
      <c r="H60" s="263">
        <f t="shared" si="1"/>
        <v>12.469990005731697</v>
      </c>
      <c r="I60" s="263">
        <f t="shared" si="1"/>
        <v>14.305909467588283</v>
      </c>
      <c r="J60" s="263">
        <f t="shared" si="1"/>
        <v>13.394494472643409</v>
      </c>
      <c r="K60" s="263">
        <f t="shared" si="1"/>
        <v>9.8158203937002177</v>
      </c>
      <c r="L60" s="263">
        <f t="shared" si="1"/>
        <v>9.3254389203446948</v>
      </c>
      <c r="M60" s="263">
        <f t="shared" si="1"/>
        <v>7.1902994215466256</v>
      </c>
      <c r="N60" s="263">
        <f t="shared" si="1"/>
        <v>7.0621498535517766</v>
      </c>
      <c r="O60" s="263">
        <f t="shared" si="1"/>
        <v>6.6523669159341736</v>
      </c>
      <c r="P60" s="263">
        <f t="shared" si="1"/>
        <v>6.071769781357812</v>
      </c>
      <c r="Q60" s="263">
        <f t="shared" si="1"/>
        <v>6.4857406185807829</v>
      </c>
      <c r="R60" s="263">
        <f t="shared" si="1"/>
        <v>5.876672896305184</v>
      </c>
      <c r="S60" s="263">
        <f t="shared" si="1"/>
        <v>8.5464188928177531</v>
      </c>
      <c r="T60" s="263">
        <f t="shared" si="1"/>
        <v>6.6678339266362272</v>
      </c>
      <c r="U60" s="263">
        <f t="shared" si="1"/>
        <v>5.9784680222260214</v>
      </c>
      <c r="V60" s="263">
        <f t="shared" si="1"/>
        <v>6.3792937577217277</v>
      </c>
      <c r="W60" s="263">
        <f t="shared" si="1"/>
        <v>7.2309967911854116</v>
      </c>
      <c r="DA60" s="70"/>
    </row>
    <row r="61" spans="1:105" ht="12" customHeight="1" x14ac:dyDescent="0.25">
      <c r="A61" s="60" t="s">
        <v>1501</v>
      </c>
      <c r="B61" s="264">
        <v>5.7202266877651766</v>
      </c>
      <c r="C61" s="264">
        <v>7.5452223146775408</v>
      </c>
      <c r="D61" s="264">
        <v>6.8203238051564536</v>
      </c>
      <c r="E61" s="264">
        <v>4.7546525884122763</v>
      </c>
      <c r="F61" s="264">
        <v>8.7005456923109481</v>
      </c>
      <c r="G61" s="264">
        <v>10.26672385011298</v>
      </c>
      <c r="H61" s="264">
        <v>9.8320294944016204</v>
      </c>
      <c r="I61" s="264">
        <v>11.287970905410409</v>
      </c>
      <c r="J61" s="264">
        <v>10.597157301807361</v>
      </c>
      <c r="K61" s="264">
        <v>7.8354695162812487</v>
      </c>
      <c r="L61" s="264">
        <v>7.4609230301448539</v>
      </c>
      <c r="M61" s="264">
        <v>5.7567746594149867</v>
      </c>
      <c r="N61" s="264">
        <v>5.6483024044845358</v>
      </c>
      <c r="O61" s="264">
        <v>5.3082534845705869</v>
      </c>
      <c r="P61" s="264">
        <v>4.8428684505542474</v>
      </c>
      <c r="Q61" s="264">
        <v>5.1646596049162241</v>
      </c>
      <c r="R61" s="264">
        <v>4.6814130854865068</v>
      </c>
      <c r="S61" s="264">
        <v>6.8006387183600676</v>
      </c>
      <c r="T61" s="264">
        <v>5.3180118670123422</v>
      </c>
      <c r="U61" s="264">
        <v>4.7813883862506898</v>
      </c>
      <c r="V61" s="264">
        <v>5.103814322237346</v>
      </c>
      <c r="W61" s="264">
        <v>5.7895276662973103</v>
      </c>
      <c r="DA61" s="72" t="s">
        <v>1633</v>
      </c>
    </row>
    <row r="62" spans="1:105" ht="12" customHeight="1" x14ac:dyDescent="0.25">
      <c r="A62" s="59" t="s">
        <v>30</v>
      </c>
      <c r="B62" s="232">
        <v>0.52621465394255751</v>
      </c>
      <c r="C62" s="232">
        <v>0.82431304066962707</v>
      </c>
      <c r="D62" s="232">
        <v>0.75167152959162309</v>
      </c>
      <c r="E62" s="232">
        <v>0.91938179800480824</v>
      </c>
      <c r="F62" s="232">
        <v>3.3108903848172062</v>
      </c>
      <c r="G62" s="232">
        <v>3.0812950218621542</v>
      </c>
      <c r="H62" s="232">
        <v>2.8819993647641158</v>
      </c>
      <c r="I62" s="232">
        <v>3.7299493903344692</v>
      </c>
      <c r="J62" s="232">
        <v>3.87659745026397</v>
      </c>
      <c r="K62" s="232">
        <v>2.9917408579338649</v>
      </c>
      <c r="L62" s="232">
        <v>3.4726520405546948</v>
      </c>
      <c r="M62" s="232">
        <v>2.76813853975059</v>
      </c>
      <c r="N62" s="232">
        <v>2.7731071316371998</v>
      </c>
      <c r="O62" s="232">
        <v>2.632814387977553</v>
      </c>
      <c r="P62" s="232">
        <v>2.257647027432883</v>
      </c>
      <c r="Q62" s="232">
        <v>2.095200785475654</v>
      </c>
      <c r="R62" s="232">
        <v>1.582111762432753</v>
      </c>
      <c r="S62" s="232">
        <v>2.2611611679029622</v>
      </c>
      <c r="T62" s="232">
        <v>1.651810989725061</v>
      </c>
      <c r="U62" s="232">
        <v>1.8054517826645531</v>
      </c>
      <c r="V62" s="232">
        <v>2.3752000461187439</v>
      </c>
      <c r="W62" s="232">
        <v>2.61617593640818</v>
      </c>
      <c r="DA62" s="71" t="s">
        <v>1634</v>
      </c>
    </row>
    <row r="63" spans="1:105" ht="12" customHeight="1" x14ac:dyDescent="0.25">
      <c r="A63" s="59" t="s">
        <v>33</v>
      </c>
      <c r="B63" s="297">
        <v>0.10770870654973851</v>
      </c>
      <c r="C63" s="297">
        <v>0.14849333806742929</v>
      </c>
      <c r="D63" s="297">
        <v>0.1204134239828943</v>
      </c>
      <c r="E63" s="297">
        <v>0.10096426118317441</v>
      </c>
      <c r="F63" s="297">
        <v>0.16100385503428849</v>
      </c>
      <c r="G63" s="297">
        <v>0.22127631429729591</v>
      </c>
      <c r="H63" s="297">
        <v>0.36040186556633441</v>
      </c>
      <c r="I63" s="297">
        <v>0.45487091383360939</v>
      </c>
      <c r="J63" s="297">
        <v>0.39803985088833521</v>
      </c>
      <c r="K63" s="297">
        <v>0.22171567812352139</v>
      </c>
      <c r="L63" s="297">
        <v>0.14652883203423631</v>
      </c>
      <c r="M63" s="297">
        <v>9.1334800579184583E-2</v>
      </c>
      <c r="N63" s="297">
        <v>0.1020656338407719</v>
      </c>
      <c r="O63" s="297">
        <v>0.1088413248236605</v>
      </c>
      <c r="P63" s="297">
        <v>7.1597025818473756E-2</v>
      </c>
      <c r="Q63" s="297">
        <v>8.6916769430838356E-2</v>
      </c>
      <c r="R63" s="297">
        <v>8.536981996707943E-2</v>
      </c>
      <c r="S63" s="297">
        <v>8.2928735270347512E-2</v>
      </c>
      <c r="T63" s="297">
        <v>6.6126612172363139E-2</v>
      </c>
      <c r="U63" s="297">
        <v>4.6902416209255601E-2</v>
      </c>
      <c r="V63" s="297">
        <v>2.5817876033792798E-2</v>
      </c>
      <c r="W63" s="297">
        <v>4.942756097845339E-2</v>
      </c>
      <c r="DA63" s="122" t="s">
        <v>1635</v>
      </c>
    </row>
    <row r="64" spans="1:105" ht="12" customHeight="1" x14ac:dyDescent="0.25">
      <c r="A64" s="59" t="s">
        <v>160</v>
      </c>
      <c r="B64" s="297">
        <v>0.37824717663303681</v>
      </c>
      <c r="C64" s="297">
        <v>0.22761395008310539</v>
      </c>
      <c r="D64" s="297">
        <v>0.1277545567528767</v>
      </c>
      <c r="E64" s="297">
        <v>0.107176146251727</v>
      </c>
      <c r="F64" s="297">
        <v>0.22664401272275889</v>
      </c>
      <c r="G64" s="297">
        <v>0.24443130212313779</v>
      </c>
      <c r="H64" s="297">
        <v>0.23346880520287361</v>
      </c>
      <c r="I64" s="297">
        <v>0.20835161437916799</v>
      </c>
      <c r="J64" s="297">
        <v>0.13165221261035079</v>
      </c>
      <c r="K64" s="297">
        <v>9.0501787382708698E-2</v>
      </c>
      <c r="L64" s="297">
        <v>5.8352362611880218E-2</v>
      </c>
      <c r="M64" s="297">
        <v>4.8182786131092822E-2</v>
      </c>
      <c r="N64" s="297">
        <v>7.7371307352866042E-2</v>
      </c>
      <c r="O64" s="297">
        <v>5.8219122130153983E-2</v>
      </c>
      <c r="P64" s="297">
        <v>8.8451115990952026E-2</v>
      </c>
      <c r="Q64" s="297">
        <v>0.14775672977721099</v>
      </c>
      <c r="R64" s="297">
        <v>0.1096977295637105</v>
      </c>
      <c r="S64" s="297">
        <v>0.1934391187159295</v>
      </c>
      <c r="T64" s="297">
        <v>0.13408625108083849</v>
      </c>
      <c r="U64" s="297">
        <v>0.1121611558734405</v>
      </c>
      <c r="V64" s="297">
        <v>0.22511267811919611</v>
      </c>
      <c r="W64" s="297">
        <v>0.21019624985433749</v>
      </c>
      <c r="DA64" s="122" t="s">
        <v>1636</v>
      </c>
    </row>
    <row r="65" spans="1:105" ht="12" customHeight="1" x14ac:dyDescent="0.25">
      <c r="A65" s="59" t="s">
        <v>70</v>
      </c>
      <c r="B65" s="297">
        <v>1.850979089594968</v>
      </c>
      <c r="C65" s="297">
        <v>2.6221705010095708</v>
      </c>
      <c r="D65" s="297">
        <v>2.5612691112240129</v>
      </c>
      <c r="E65" s="297">
        <v>1.4395908737397689</v>
      </c>
      <c r="F65" s="297">
        <v>1.2025958402650581</v>
      </c>
      <c r="G65" s="297">
        <v>1.393075283787627</v>
      </c>
      <c r="H65" s="297">
        <v>0.8639255070009213</v>
      </c>
      <c r="I65" s="297">
        <v>0.85720622078845976</v>
      </c>
      <c r="J65" s="297">
        <v>0.5500790788758485</v>
      </c>
      <c r="K65" s="297">
        <v>0.34045016013787383</v>
      </c>
      <c r="L65" s="297">
        <v>0.19687458763929569</v>
      </c>
      <c r="M65" s="297">
        <v>0.11687193708706541</v>
      </c>
      <c r="N65" s="297">
        <v>0.13060310266565259</v>
      </c>
      <c r="O65" s="297">
        <v>0.1114191135224685</v>
      </c>
      <c r="P65" s="297">
        <v>0.13742324465617781</v>
      </c>
      <c r="Q65" s="297">
        <v>0.1334629482309774</v>
      </c>
      <c r="R65" s="297">
        <v>0.1081460019165033</v>
      </c>
      <c r="S65" s="297">
        <v>0.1233599566639466</v>
      </c>
      <c r="T65" s="297">
        <v>8.8845885128811086E-2</v>
      </c>
      <c r="U65" s="297">
        <v>6.944756333853197E-2</v>
      </c>
      <c r="V65" s="297">
        <v>4.707666257509116E-2</v>
      </c>
      <c r="W65" s="297">
        <v>3.7750707697695049E-2</v>
      </c>
      <c r="DA65" s="122" t="s">
        <v>1637</v>
      </c>
    </row>
    <row r="66" spans="1:105" ht="12" customHeight="1" x14ac:dyDescent="0.25">
      <c r="A66" s="59" t="s">
        <v>162</v>
      </c>
      <c r="B66" s="297">
        <v>2.8570770610448761</v>
      </c>
      <c r="C66" s="297">
        <v>3.7226314848478079</v>
      </c>
      <c r="D66" s="297">
        <v>3.2592151836050469</v>
      </c>
      <c r="E66" s="297">
        <v>2.1875395092327978</v>
      </c>
      <c r="F66" s="297">
        <v>3.799411599471636</v>
      </c>
      <c r="G66" s="297">
        <v>5.3266459280427672</v>
      </c>
      <c r="H66" s="297">
        <v>5.4922339518673757</v>
      </c>
      <c r="I66" s="297">
        <v>6.0375927660747077</v>
      </c>
      <c r="J66" s="297">
        <v>5.6407887091688513</v>
      </c>
      <c r="K66" s="297">
        <v>4.1910610327032796</v>
      </c>
      <c r="L66" s="297">
        <v>3.586515207304747</v>
      </c>
      <c r="M66" s="297">
        <v>2.7322465958670539</v>
      </c>
      <c r="N66" s="297">
        <v>2.5651552289880439</v>
      </c>
      <c r="O66" s="297">
        <v>2.3969595361167508</v>
      </c>
      <c r="P66" s="297">
        <v>2.287750036655761</v>
      </c>
      <c r="Q66" s="297">
        <v>2.701322372001544</v>
      </c>
      <c r="R66" s="297">
        <v>2.79608777160646</v>
      </c>
      <c r="S66" s="297">
        <v>4.1397497398068817</v>
      </c>
      <c r="T66" s="297">
        <v>3.3771421289052679</v>
      </c>
      <c r="U66" s="297">
        <v>2.7474254681649088</v>
      </c>
      <c r="V66" s="297">
        <v>2.430607059390522</v>
      </c>
      <c r="W66" s="297">
        <v>2.8759772113586441</v>
      </c>
      <c r="DA66" s="122" t="s">
        <v>1638</v>
      </c>
    </row>
    <row r="67" spans="1:105" ht="12" customHeight="1" x14ac:dyDescent="0.25">
      <c r="A67" s="60" t="s">
        <v>1508</v>
      </c>
      <c r="B67" s="264">
        <v>2.257038871888819</v>
      </c>
      <c r="C67" s="264">
        <v>2.4809448896860031</v>
      </c>
      <c r="D67" s="264">
        <v>2.266691020927798</v>
      </c>
      <c r="E67" s="264">
        <v>1.3463459917115079</v>
      </c>
      <c r="F67" s="264">
        <v>2.283442817031939</v>
      </c>
      <c r="G67" s="264">
        <v>2.709874411835155</v>
      </c>
      <c r="H67" s="264">
        <v>2.637960511330077</v>
      </c>
      <c r="I67" s="264">
        <v>3.0179385621778732</v>
      </c>
      <c r="J67" s="264">
        <v>2.797337170836049</v>
      </c>
      <c r="K67" s="264">
        <v>1.98035087741897</v>
      </c>
      <c r="L67" s="264">
        <v>1.8645158901998411</v>
      </c>
      <c r="M67" s="264">
        <v>1.4335247621316389</v>
      </c>
      <c r="N67" s="264">
        <v>1.413847449067241</v>
      </c>
      <c r="O67" s="264">
        <v>1.344113431363587</v>
      </c>
      <c r="P67" s="264">
        <v>1.228901330803565</v>
      </c>
      <c r="Q67" s="264">
        <v>1.321081013664559</v>
      </c>
      <c r="R67" s="264">
        <v>1.1952598108186769</v>
      </c>
      <c r="S67" s="264">
        <v>1.745780174457686</v>
      </c>
      <c r="T67" s="264">
        <v>1.349822059623885</v>
      </c>
      <c r="U67" s="264">
        <v>1.197079635975332</v>
      </c>
      <c r="V67" s="264">
        <v>1.2754794354843819</v>
      </c>
      <c r="W67" s="264">
        <v>1.4414691248881011</v>
      </c>
      <c r="DA67" s="72" t="s">
        <v>1639</v>
      </c>
    </row>
    <row r="68" spans="1:105" ht="12" customHeight="1" x14ac:dyDescent="0.25">
      <c r="A68" s="147" t="s">
        <v>30</v>
      </c>
      <c r="B68" s="231">
        <v>8.4352440731921011E-2</v>
      </c>
      <c r="C68" s="231">
        <v>0.1508085113567656</v>
      </c>
      <c r="D68" s="231">
        <v>0.1359540798746311</v>
      </c>
      <c r="E68" s="231">
        <v>0.19665500002416611</v>
      </c>
      <c r="F68" s="231">
        <v>0.66932075469964558</v>
      </c>
      <c r="G68" s="231">
        <v>0.49859277173731431</v>
      </c>
      <c r="H68" s="231">
        <v>0.40977457223974811</v>
      </c>
      <c r="I68" s="231">
        <v>0.57016705263400402</v>
      </c>
      <c r="J68" s="231">
        <v>0.59143985395753762</v>
      </c>
      <c r="K68" s="231">
        <v>0.48324436764309908</v>
      </c>
      <c r="L68" s="231">
        <v>0.59661258895669567</v>
      </c>
      <c r="M68" s="231">
        <v>0.49863267807417638</v>
      </c>
      <c r="N68" s="231">
        <v>0.47386450148506543</v>
      </c>
      <c r="O68" s="231">
        <v>0.36954059545025431</v>
      </c>
      <c r="P68" s="231">
        <v>0.29630652991078321</v>
      </c>
      <c r="Q68" s="231">
        <v>0.24034816770614301</v>
      </c>
      <c r="R68" s="231">
        <v>0.17128724782803789</v>
      </c>
      <c r="S68" s="231">
        <v>0.24741941925218441</v>
      </c>
      <c r="T68" s="231">
        <v>0.17708912104596761</v>
      </c>
      <c r="U68" s="231">
        <v>0.23326359809061531</v>
      </c>
      <c r="V68" s="231">
        <v>0.34518489379978168</v>
      </c>
      <c r="W68" s="231">
        <v>0.40098819784607848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1.74378514092038E-2</v>
      </c>
      <c r="C70" s="231">
        <v>2.7437725028793911E-2</v>
      </c>
      <c r="D70" s="231">
        <v>2.199614107348926E-2</v>
      </c>
      <c r="E70" s="231">
        <v>2.1811433534008561E-2</v>
      </c>
      <c r="F70" s="231">
        <v>3.2872536104108882E-2</v>
      </c>
      <c r="G70" s="231">
        <v>3.6162218965508489E-2</v>
      </c>
      <c r="H70" s="231">
        <v>5.1754200263171478E-2</v>
      </c>
      <c r="I70" s="231">
        <v>7.0225492348096441E-2</v>
      </c>
      <c r="J70" s="231">
        <v>6.1332953936672228E-2</v>
      </c>
      <c r="K70" s="231">
        <v>3.6169847644639243E-2</v>
      </c>
      <c r="L70" s="231">
        <v>2.5425041970398611E-2</v>
      </c>
      <c r="M70" s="231">
        <v>1.661638883723859E-2</v>
      </c>
      <c r="N70" s="231">
        <v>1.761467001379903E-2</v>
      </c>
      <c r="O70" s="231">
        <v>1.542919179996821E-2</v>
      </c>
      <c r="P70" s="231">
        <v>9.4904675388567047E-3</v>
      </c>
      <c r="Q70" s="231">
        <v>1.006992393468505E-2</v>
      </c>
      <c r="R70" s="231">
        <v>9.3346853674892843E-3</v>
      </c>
      <c r="S70" s="231">
        <v>9.1646261489026128E-3</v>
      </c>
      <c r="T70" s="231">
        <v>7.1600367478000691E-3</v>
      </c>
      <c r="U70" s="231">
        <v>6.1201735685288269E-3</v>
      </c>
      <c r="V70" s="231">
        <v>3.7894793648921791E-3</v>
      </c>
      <c r="W70" s="231">
        <v>7.6514064197099954E-3</v>
      </c>
      <c r="DA70" s="73" t="s">
        <v>1642</v>
      </c>
    </row>
    <row r="71" spans="1:105" ht="12" customHeight="1" x14ac:dyDescent="0.25">
      <c r="A71" s="147" t="s">
        <v>160</v>
      </c>
      <c r="B71" s="231">
        <v>6.2402102158183217E-2</v>
      </c>
      <c r="C71" s="231">
        <v>4.285696063372308E-2</v>
      </c>
      <c r="D71" s="231">
        <v>2.3780958396967179E-2</v>
      </c>
      <c r="E71" s="231">
        <v>2.3593699216301219E-2</v>
      </c>
      <c r="F71" s="231">
        <v>4.7154435491108863E-2</v>
      </c>
      <c r="G71" s="231">
        <v>4.0705990507416488E-2</v>
      </c>
      <c r="H71" s="231">
        <v>3.4164006472789298E-2</v>
      </c>
      <c r="I71" s="231">
        <v>3.2778181701967231E-2</v>
      </c>
      <c r="J71" s="231">
        <v>2.0671731360886719E-2</v>
      </c>
      <c r="K71" s="231">
        <v>1.504488230442347E-2</v>
      </c>
      <c r="L71" s="231">
        <v>1.031759314866839E-2</v>
      </c>
      <c r="M71" s="231">
        <v>8.9325125247655419E-3</v>
      </c>
      <c r="N71" s="231">
        <v>1.3606808513856721E-2</v>
      </c>
      <c r="O71" s="231">
        <v>8.4100073238855145E-3</v>
      </c>
      <c r="P71" s="231">
        <v>1.194750734226867E-2</v>
      </c>
      <c r="Q71" s="231">
        <v>1.7444207651890802E-2</v>
      </c>
      <c r="R71" s="231">
        <v>1.2222901749636189E-2</v>
      </c>
      <c r="S71" s="231">
        <v>2.178388719849518E-2</v>
      </c>
      <c r="T71" s="231">
        <v>1.4794646392714911E-2</v>
      </c>
      <c r="U71" s="231">
        <v>1.491393898543672E-2</v>
      </c>
      <c r="V71" s="231">
        <v>3.3669785770866878E-2</v>
      </c>
      <c r="W71" s="231">
        <v>3.3157243368897513E-2</v>
      </c>
      <c r="DA71" s="73" t="s">
        <v>1643</v>
      </c>
    </row>
    <row r="72" spans="1:105" ht="12" customHeight="1" x14ac:dyDescent="0.25">
      <c r="A72" s="147" t="s">
        <v>70</v>
      </c>
      <c r="B72" s="231">
        <v>0.29604820179740049</v>
      </c>
      <c r="C72" s="231">
        <v>0.47865302676565519</v>
      </c>
      <c r="D72" s="231">
        <v>0.46221661782619911</v>
      </c>
      <c r="E72" s="231">
        <v>0.30723760859585508</v>
      </c>
      <c r="F72" s="231">
        <v>0.24256904948278471</v>
      </c>
      <c r="G72" s="231">
        <v>0.22491244273724309</v>
      </c>
      <c r="H72" s="231">
        <v>0.1225613739866433</v>
      </c>
      <c r="I72" s="231">
        <v>0.13074066581939731</v>
      </c>
      <c r="J72" s="231">
        <v>8.373580649852759E-2</v>
      </c>
      <c r="K72" s="231">
        <v>5.4868434700613637E-2</v>
      </c>
      <c r="L72" s="231">
        <v>3.3747919534760133E-2</v>
      </c>
      <c r="M72" s="231">
        <v>2.1005322645762301E-2</v>
      </c>
      <c r="N72" s="231">
        <v>2.2267282654657231E-2</v>
      </c>
      <c r="O72" s="231">
        <v>1.560370783748235E-2</v>
      </c>
      <c r="P72" s="231">
        <v>1.7995817382359829E-2</v>
      </c>
      <c r="Q72" s="231">
        <v>1.527573379016714E-2</v>
      </c>
      <c r="R72" s="231">
        <v>1.1682197390803921E-2</v>
      </c>
      <c r="S72" s="231">
        <v>1.346798650218569E-2</v>
      </c>
      <c r="T72" s="231">
        <v>9.5037510001495986E-3</v>
      </c>
      <c r="U72" s="231">
        <v>8.9524991421800707E-3</v>
      </c>
      <c r="V72" s="231">
        <v>6.8262698880355004E-3</v>
      </c>
      <c r="W72" s="231">
        <v>5.7731911988716583E-3</v>
      </c>
      <c r="DA72" s="73" t="s">
        <v>1644</v>
      </c>
    </row>
    <row r="73" spans="1:105" ht="12" customHeight="1" x14ac:dyDescent="0.25">
      <c r="A73" s="147" t="s">
        <v>34</v>
      </c>
      <c r="B73" s="231">
        <v>2.5450474202977661E-4</v>
      </c>
      <c r="C73" s="231">
        <v>4.1474930944255653E-2</v>
      </c>
      <c r="D73" s="231">
        <v>2.8541330348821382E-2</v>
      </c>
      <c r="E73" s="231">
        <v>1.224276388625424E-2</v>
      </c>
      <c r="F73" s="231">
        <v>0.25278165419524101</v>
      </c>
      <c r="G73" s="231">
        <v>0.72950589609609195</v>
      </c>
      <c r="H73" s="231">
        <v>0.86254123261173543</v>
      </c>
      <c r="I73" s="231">
        <v>0.86670298478323038</v>
      </c>
      <c r="J73" s="231">
        <v>0.84117086140105235</v>
      </c>
      <c r="K73" s="231">
        <v>0.60496603574659469</v>
      </c>
      <c r="L73" s="231">
        <v>0.52381695109141735</v>
      </c>
      <c r="M73" s="231">
        <v>0.36566942464033492</v>
      </c>
      <c r="N73" s="231">
        <v>0.39597161584802382</v>
      </c>
      <c r="O73" s="231">
        <v>0.54924238571262518</v>
      </c>
      <c r="P73" s="231">
        <v>0.54159547690495702</v>
      </c>
      <c r="Q73" s="231">
        <v>0.64241759845659008</v>
      </c>
      <c r="R73" s="231">
        <v>0.63120765361716968</v>
      </c>
      <c r="S73" s="231">
        <v>0.91587315842304007</v>
      </c>
      <c r="T73" s="231">
        <v>0.67118132158454114</v>
      </c>
      <c r="U73" s="231">
        <v>0.45265338654912779</v>
      </c>
      <c r="V73" s="231">
        <v>0.33860114518500922</v>
      </c>
      <c r="W73" s="231">
        <v>0.32367829794443348</v>
      </c>
      <c r="DA73" s="73" t="s">
        <v>1645</v>
      </c>
    </row>
    <row r="74" spans="1:105" ht="12" customHeight="1" x14ac:dyDescent="0.25">
      <c r="A74" s="147" t="s">
        <v>162</v>
      </c>
      <c r="B74" s="231">
        <v>0.46144455312494098</v>
      </c>
      <c r="C74" s="231">
        <v>0.68619347340606163</v>
      </c>
      <c r="D74" s="231">
        <v>0.5939365240907768</v>
      </c>
      <c r="E74" s="231">
        <v>0.47144154524511311</v>
      </c>
      <c r="F74" s="231">
        <v>0.77387120641890139</v>
      </c>
      <c r="G74" s="231">
        <v>0.86841912553815426</v>
      </c>
      <c r="H74" s="231">
        <v>0.78679756596071371</v>
      </c>
      <c r="I74" s="231">
        <v>0.92987773612426583</v>
      </c>
      <c r="J74" s="231">
        <v>0.867086784082852</v>
      </c>
      <c r="K74" s="231">
        <v>0.68207113063324165</v>
      </c>
      <c r="L74" s="231">
        <v>0.62082139422343063</v>
      </c>
      <c r="M74" s="231">
        <v>0.49587893834062952</v>
      </c>
      <c r="N74" s="231">
        <v>0.44163555859551362</v>
      </c>
      <c r="O74" s="231">
        <v>0.33897328220324069</v>
      </c>
      <c r="P74" s="231">
        <v>0.30252175052812669</v>
      </c>
      <c r="Q74" s="231">
        <v>0.31221548361137569</v>
      </c>
      <c r="R74" s="231">
        <v>0.30500118485591599</v>
      </c>
      <c r="S74" s="231">
        <v>0.45639324359696992</v>
      </c>
      <c r="T74" s="231">
        <v>0.36479067160434347</v>
      </c>
      <c r="U74" s="231">
        <v>0.35764309948420692</v>
      </c>
      <c r="V74" s="231">
        <v>0.35590099143059079</v>
      </c>
      <c r="W74" s="231">
        <v>0.44413289272467449</v>
      </c>
      <c r="DA74" s="73" t="s">
        <v>1646</v>
      </c>
    </row>
    <row r="75" spans="1:105" ht="12" customHeight="1" x14ac:dyDescent="0.25">
      <c r="A75" s="147" t="s">
        <v>36</v>
      </c>
      <c r="B75" s="231">
        <v>0.67173184825913368</v>
      </c>
      <c r="C75" s="231">
        <v>0.52404163587377073</v>
      </c>
      <c r="D75" s="231">
        <v>0.73963884196083385</v>
      </c>
      <c r="E75" s="231">
        <v>0.14539575936700461</v>
      </c>
      <c r="F75" s="231">
        <v>0.1918927644446024</v>
      </c>
      <c r="G75" s="231">
        <v>0.26870806375921308</v>
      </c>
      <c r="H75" s="231">
        <v>0.30987928868229048</v>
      </c>
      <c r="I75" s="231">
        <v>0.31556055641337</v>
      </c>
      <c r="J75" s="231">
        <v>0.219726212057575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3.42355740224935E-3</v>
      </c>
      <c r="C76" s="231">
        <v>1.6281749320410821E-2</v>
      </c>
      <c r="D76" s="231">
        <v>1.24649214302803E-2</v>
      </c>
      <c r="E76" s="231">
        <v>8.1380374366718331E-3</v>
      </c>
      <c r="F76" s="231">
        <v>2.1249878436871209E-2</v>
      </c>
      <c r="G76" s="231">
        <v>2.3521007760669711E-2</v>
      </c>
      <c r="H76" s="231">
        <v>2.5093763740082861E-2</v>
      </c>
      <c r="I76" s="231">
        <v>3.8525347858369613E-2</v>
      </c>
      <c r="J76" s="231">
        <v>5.0373482832274809E-2</v>
      </c>
      <c r="K76" s="231">
        <v>5.8876807294291497E-2</v>
      </c>
      <c r="L76" s="231">
        <v>5.3208915703823197E-2</v>
      </c>
      <c r="M76" s="231">
        <v>2.61884559465024E-2</v>
      </c>
      <c r="N76" s="231">
        <v>4.8279958602982127E-2</v>
      </c>
      <c r="O76" s="231">
        <v>4.63158157807095E-2</v>
      </c>
      <c r="P76" s="231">
        <v>4.8496937548315078E-2</v>
      </c>
      <c r="Q76" s="231">
        <v>8.2802023548169859E-2</v>
      </c>
      <c r="R76" s="231">
        <v>5.402043148216161E-2</v>
      </c>
      <c r="S76" s="231">
        <v>8.1159703047689158E-2</v>
      </c>
      <c r="T76" s="231">
        <v>0.1047986566742338</v>
      </c>
      <c r="U76" s="231">
        <v>0.12353294015523621</v>
      </c>
      <c r="V76" s="231">
        <v>0.19150687004520611</v>
      </c>
      <c r="W76" s="231">
        <v>0.22608789538543539</v>
      </c>
      <c r="DA76" s="73" t="s">
        <v>1648</v>
      </c>
    </row>
    <row r="77" spans="1:105" ht="12" customHeight="1" x14ac:dyDescent="0.25">
      <c r="A77" s="147" t="s">
        <v>79</v>
      </c>
      <c r="B77" s="231">
        <v>0.6599438122637562</v>
      </c>
      <c r="C77" s="231">
        <v>0.51319687635656674</v>
      </c>
      <c r="D77" s="231">
        <v>0.24816160592579931</v>
      </c>
      <c r="E77" s="231">
        <v>0.15983014440613369</v>
      </c>
      <c r="F77" s="231">
        <v>5.1730537758674949E-2</v>
      </c>
      <c r="G77" s="231">
        <v>1.934689473354291E-2</v>
      </c>
      <c r="H77" s="231">
        <v>3.5394507372902319E-2</v>
      </c>
      <c r="I77" s="231">
        <v>6.3360544495172005E-2</v>
      </c>
      <c r="J77" s="231">
        <v>6.1799484708671498E-2</v>
      </c>
      <c r="K77" s="231">
        <v>4.5109371452066532E-2</v>
      </c>
      <c r="L77" s="231">
        <v>5.6548557064725732E-4</v>
      </c>
      <c r="M77" s="231">
        <v>6.0104112222981933E-4</v>
      </c>
      <c r="N77" s="231">
        <v>6.0705335334329893E-4</v>
      </c>
      <c r="O77" s="231">
        <v>5.9844525542063383E-4</v>
      </c>
      <c r="P77" s="231">
        <v>5.4684364789836764E-4</v>
      </c>
      <c r="Q77" s="231">
        <v>5.0787496553733255E-4</v>
      </c>
      <c r="R77" s="231">
        <v>5.0350852746232117E-4</v>
      </c>
      <c r="S77" s="231">
        <v>5.1815028821829753E-4</v>
      </c>
      <c r="T77" s="231">
        <v>5.0385457413412683E-4</v>
      </c>
      <c r="U77" s="231">
        <v>0</v>
      </c>
      <c r="V77" s="231">
        <v>0</v>
      </c>
      <c r="W77" s="231">
        <v>0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42.330915673179277</v>
      </c>
      <c r="C79" s="263">
        <f t="shared" si="2"/>
        <v>55.637415027642547</v>
      </c>
      <c r="D79" s="263">
        <f t="shared" si="2"/>
        <v>50.617931078197344</v>
      </c>
      <c r="E79" s="263">
        <f t="shared" si="2"/>
        <v>36.410525078932523</v>
      </c>
      <c r="F79" s="263">
        <f t="shared" si="2"/>
        <v>67.131635667658088</v>
      </c>
      <c r="G79" s="263">
        <f t="shared" si="2"/>
        <v>78.028468934653048</v>
      </c>
      <c r="H79" s="263">
        <f t="shared" si="2"/>
        <v>74.99359705322172</v>
      </c>
      <c r="I79" s="263">
        <f t="shared" si="2"/>
        <v>86.242165765465984</v>
      </c>
      <c r="J79" s="263">
        <f t="shared" si="2"/>
        <v>81.569595682345494</v>
      </c>
      <c r="K79" s="263">
        <f t="shared" si="2"/>
        <v>60.805894212231379</v>
      </c>
      <c r="L79" s="263">
        <f t="shared" si="2"/>
        <v>59.074026975662981</v>
      </c>
      <c r="M79" s="263">
        <f t="shared" si="2"/>
        <v>45.55910364038516</v>
      </c>
      <c r="N79" s="263">
        <f t="shared" si="2"/>
        <v>45.072440730794703</v>
      </c>
      <c r="O79" s="263">
        <f t="shared" si="2"/>
        <v>42.586524343400406</v>
      </c>
      <c r="P79" s="263">
        <f t="shared" si="2"/>
        <v>38.983943661054489</v>
      </c>
      <c r="Q79" s="263">
        <f t="shared" si="2"/>
        <v>41.839004191980045</v>
      </c>
      <c r="R79" s="263">
        <f t="shared" si="2"/>
        <v>37.637407105514285</v>
      </c>
      <c r="S79" s="263">
        <f t="shared" si="2"/>
        <v>54.747330873210288</v>
      </c>
      <c r="T79" s="263">
        <f t="shared" si="2"/>
        <v>42.62051214876081</v>
      </c>
      <c r="U79" s="263">
        <f t="shared" si="2"/>
        <v>38.529257274998507</v>
      </c>
      <c r="V79" s="263">
        <f t="shared" si="2"/>
        <v>41.975448446448986</v>
      </c>
      <c r="W79" s="263">
        <f t="shared" si="2"/>
        <v>47.28148522793051</v>
      </c>
      <c r="DA79" s="70"/>
    </row>
    <row r="80" spans="1:105" ht="12" customHeight="1" x14ac:dyDescent="0.25">
      <c r="A80" s="60" t="s">
        <v>1523</v>
      </c>
      <c r="B80" s="264">
        <v>39.333876005027932</v>
      </c>
      <c r="C80" s="264">
        <v>52.078287223246939</v>
      </c>
      <c r="D80" s="264">
        <v>47.139727802855347</v>
      </c>
      <c r="E80" s="264">
        <v>33.319202567356733</v>
      </c>
      <c r="F80" s="264">
        <v>62.790176180560621</v>
      </c>
      <c r="G80" s="264">
        <v>73.089084469263966</v>
      </c>
      <c r="H80" s="264">
        <v>69.761751461405026</v>
      </c>
      <c r="I80" s="264">
        <v>80.53104919439518</v>
      </c>
      <c r="J80" s="264">
        <v>76.054905646962951</v>
      </c>
      <c r="K80" s="264">
        <v>56.431104831963559</v>
      </c>
      <c r="L80" s="264">
        <v>54.555685005291153</v>
      </c>
      <c r="M80" s="264">
        <v>42.05386091936586</v>
      </c>
      <c r="N80" s="264">
        <v>41.560637031601082</v>
      </c>
      <c r="O80" s="264">
        <v>39.264137843059473</v>
      </c>
      <c r="P80" s="264">
        <v>35.732029185992971</v>
      </c>
      <c r="Q80" s="264">
        <v>38.149796001284642</v>
      </c>
      <c r="R80" s="264">
        <v>34.161637035294483</v>
      </c>
      <c r="S80" s="264">
        <v>49.873031372661337</v>
      </c>
      <c r="T80" s="264">
        <v>38.610964845711038</v>
      </c>
      <c r="U80" s="264">
        <v>34.673164585270783</v>
      </c>
      <c r="V80" s="264">
        <v>37.693911281379023</v>
      </c>
      <c r="W80" s="264">
        <v>42.598990663799029</v>
      </c>
      <c r="DA80" s="72" t="s">
        <v>1651</v>
      </c>
    </row>
    <row r="81" spans="1:105" ht="12" customHeight="1" x14ac:dyDescent="0.25">
      <c r="A81" s="59" t="s">
        <v>30</v>
      </c>
      <c r="B81" s="232">
        <v>4.2776024091905738</v>
      </c>
      <c r="C81" s="232">
        <v>6.4552752383663989</v>
      </c>
      <c r="D81" s="232">
        <v>5.9360359377185006</v>
      </c>
      <c r="E81" s="232">
        <v>7.354624671411826</v>
      </c>
      <c r="F81" s="232">
        <v>23.465400548558481</v>
      </c>
      <c r="G81" s="232">
        <v>17.493921083598309</v>
      </c>
      <c r="H81" s="232">
        <v>14.565485737077021</v>
      </c>
      <c r="I81" s="232">
        <v>20.199958934169779</v>
      </c>
      <c r="J81" s="232">
        <v>20.67034415516639</v>
      </c>
      <c r="K81" s="232">
        <v>16.236178620555329</v>
      </c>
      <c r="L81" s="232">
        <v>19.854906638162181</v>
      </c>
      <c r="M81" s="232">
        <v>16.59499258856588</v>
      </c>
      <c r="N81" s="232">
        <v>15.77073950694612</v>
      </c>
      <c r="O81" s="232">
        <v>12.298789671213751</v>
      </c>
      <c r="P81" s="232">
        <v>9.8614640120729682</v>
      </c>
      <c r="Q81" s="232">
        <v>7.9989007263899534</v>
      </c>
      <c r="R81" s="232">
        <v>5.7006114394648062</v>
      </c>
      <c r="S81" s="232">
        <v>8.2339450129762675</v>
      </c>
      <c r="T81" s="232">
        <v>5.893588750043965</v>
      </c>
      <c r="U81" s="232">
        <v>7.7618924424745961</v>
      </c>
      <c r="V81" s="232">
        <v>11.48609573192001</v>
      </c>
      <c r="W81" s="232">
        <v>13.342961730247801</v>
      </c>
      <c r="DA81" s="71" t="s">
        <v>1652</v>
      </c>
    </row>
    <row r="82" spans="1:105" ht="12" customHeight="1" x14ac:dyDescent="0.25">
      <c r="A82" s="59" t="s">
        <v>33</v>
      </c>
      <c r="B82" s="297">
        <v>0.72493754990960768</v>
      </c>
      <c r="C82" s="297">
        <v>0.96281283584409261</v>
      </c>
      <c r="D82" s="297">
        <v>0.78732788589250102</v>
      </c>
      <c r="E82" s="297">
        <v>0.66872043094457367</v>
      </c>
      <c r="F82" s="297">
        <v>0.94478230694038778</v>
      </c>
      <c r="G82" s="297">
        <v>1.040162319699742</v>
      </c>
      <c r="H82" s="297">
        <v>1.5081010050895729</v>
      </c>
      <c r="I82" s="297">
        <v>2.039614177794133</v>
      </c>
      <c r="J82" s="297">
        <v>1.757259355546315</v>
      </c>
      <c r="K82" s="297">
        <v>0.9962505169604865</v>
      </c>
      <c r="L82" s="297">
        <v>0.69365253128018711</v>
      </c>
      <c r="M82" s="297">
        <v>0.45335439807612582</v>
      </c>
      <c r="N82" s="297">
        <v>0.48059279438022767</v>
      </c>
      <c r="O82" s="297">
        <v>0.42096719994349652</v>
      </c>
      <c r="P82" s="297">
        <v>0.25893612264867449</v>
      </c>
      <c r="Q82" s="297">
        <v>0.27473914473668998</v>
      </c>
      <c r="R82" s="297">
        <v>0.25468358451124351</v>
      </c>
      <c r="S82" s="297">
        <v>0.25003096296121169</v>
      </c>
      <c r="T82" s="297">
        <v>0.19534758987887499</v>
      </c>
      <c r="U82" s="297">
        <v>0.16695108648531079</v>
      </c>
      <c r="V82" s="297">
        <v>0.10337250898171731</v>
      </c>
      <c r="W82" s="297">
        <v>0.20872130514075121</v>
      </c>
      <c r="DA82" s="122" t="s">
        <v>1653</v>
      </c>
    </row>
    <row r="83" spans="1:105" ht="12" customHeight="1" x14ac:dyDescent="0.25">
      <c r="A83" s="59" t="s">
        <v>160</v>
      </c>
      <c r="B83" s="297">
        <v>2.6807997490718951</v>
      </c>
      <c r="C83" s="297">
        <v>1.554077494401491</v>
      </c>
      <c r="D83" s="297">
        <v>0.87962187573114492</v>
      </c>
      <c r="E83" s="297">
        <v>0.74750474111531073</v>
      </c>
      <c r="F83" s="297">
        <v>1.400485515950515</v>
      </c>
      <c r="G83" s="297">
        <v>1.209934620703965</v>
      </c>
      <c r="H83" s="297">
        <v>1.0287530928326469</v>
      </c>
      <c r="I83" s="297">
        <v>0.98377463057597303</v>
      </c>
      <c r="J83" s="297">
        <v>0.61203515120809449</v>
      </c>
      <c r="K83" s="297">
        <v>0.4282212412252368</v>
      </c>
      <c r="L83" s="297">
        <v>0.29088158392066682</v>
      </c>
      <c r="M83" s="297">
        <v>0.25184443087772412</v>
      </c>
      <c r="N83" s="297">
        <v>0.38363352070314222</v>
      </c>
      <c r="O83" s="297">
        <v>0.2371149767507377</v>
      </c>
      <c r="P83" s="297">
        <v>0.33685257343405711</v>
      </c>
      <c r="Q83" s="297">
        <v>0.49181654062686481</v>
      </c>
      <c r="R83" s="297">
        <v>0.34461416220851482</v>
      </c>
      <c r="S83" s="297">
        <v>0.61414645655642131</v>
      </c>
      <c r="T83" s="297">
        <v>0.41711415365879101</v>
      </c>
      <c r="U83" s="297">
        <v>0.42041229041015271</v>
      </c>
      <c r="V83" s="297">
        <v>0.9491249607076766</v>
      </c>
      <c r="W83" s="297">
        <v>0.93467679075373733</v>
      </c>
      <c r="DA83" s="122" t="s">
        <v>1654</v>
      </c>
    </row>
    <row r="84" spans="1:105" ht="12" customHeight="1" x14ac:dyDescent="0.25">
      <c r="A84" s="59" t="s">
        <v>70</v>
      </c>
      <c r="B84" s="297">
        <v>13.051573325432191</v>
      </c>
      <c r="C84" s="297">
        <v>17.811783129698721</v>
      </c>
      <c r="D84" s="297">
        <v>17.544763153893982</v>
      </c>
      <c r="E84" s="297">
        <v>9.9891279316779595</v>
      </c>
      <c r="F84" s="297">
        <v>7.3931027833841254</v>
      </c>
      <c r="G84" s="297">
        <v>6.8604459195946239</v>
      </c>
      <c r="H84" s="297">
        <v>3.787313583610437</v>
      </c>
      <c r="I84" s="297">
        <v>4.0267692075449446</v>
      </c>
      <c r="J84" s="297">
        <v>2.5441692955415531</v>
      </c>
      <c r="K84" s="297">
        <v>1.602644760910694</v>
      </c>
      <c r="L84" s="297">
        <v>0.97638279712493525</v>
      </c>
      <c r="M84" s="297">
        <v>0.60774775134017101</v>
      </c>
      <c r="N84" s="297">
        <v>0.64426239457332335</v>
      </c>
      <c r="O84" s="297">
        <v>0.45146668501482767</v>
      </c>
      <c r="P84" s="297">
        <v>0.52067823853133732</v>
      </c>
      <c r="Q84" s="297">
        <v>0.4419663964368154</v>
      </c>
      <c r="R84" s="297">
        <v>0.3380014991783864</v>
      </c>
      <c r="S84" s="297">
        <v>0.38964986447119659</v>
      </c>
      <c r="T84" s="297">
        <v>0.27496706148365158</v>
      </c>
      <c r="U84" s="297">
        <v>0.25897784692352382</v>
      </c>
      <c r="V84" s="297">
        <v>0.19747029852178441</v>
      </c>
      <c r="W84" s="297">
        <v>0.16700684387862799</v>
      </c>
      <c r="DA84" s="122" t="s">
        <v>1655</v>
      </c>
    </row>
    <row r="85" spans="1:105" ht="12" customHeight="1" x14ac:dyDescent="0.25">
      <c r="A85" s="59" t="s">
        <v>34</v>
      </c>
      <c r="B85" s="297">
        <v>1.094653047711726E-2</v>
      </c>
      <c r="C85" s="297">
        <v>1.505748476675554</v>
      </c>
      <c r="D85" s="297">
        <v>1.0569546128053671</v>
      </c>
      <c r="E85" s="297">
        <v>0.38834064234608701</v>
      </c>
      <c r="F85" s="297">
        <v>7.5165245614009484</v>
      </c>
      <c r="G85" s="297">
        <v>21.70940100905683</v>
      </c>
      <c r="H85" s="297">
        <v>26.003851744038421</v>
      </c>
      <c r="I85" s="297">
        <v>26.043329790864309</v>
      </c>
      <c r="J85" s="297">
        <v>24.934415448259969</v>
      </c>
      <c r="K85" s="297">
        <v>17.239547492264531</v>
      </c>
      <c r="L85" s="297">
        <v>14.78539168869616</v>
      </c>
      <c r="M85" s="297">
        <v>10.321975502953929</v>
      </c>
      <c r="N85" s="297">
        <v>11.17737413261751</v>
      </c>
      <c r="O85" s="297">
        <v>15.503941272591589</v>
      </c>
      <c r="P85" s="297">
        <v>15.288083638682011</v>
      </c>
      <c r="Q85" s="297">
        <v>18.133630843341809</v>
      </c>
      <c r="R85" s="297">
        <v>17.817489617013319</v>
      </c>
      <c r="S85" s="297">
        <v>25.851595987854189</v>
      </c>
      <c r="T85" s="297">
        <v>18.945481918364131</v>
      </c>
      <c r="U85" s="297">
        <v>12.77509897502569</v>
      </c>
      <c r="V85" s="297">
        <v>9.5562372255135166</v>
      </c>
      <c r="W85" s="297">
        <v>9.1350742426384191</v>
      </c>
      <c r="DA85" s="122" t="s">
        <v>1656</v>
      </c>
    </row>
    <row r="86" spans="1:105" ht="12" customHeight="1" x14ac:dyDescent="0.25">
      <c r="A86" s="59" t="s">
        <v>162</v>
      </c>
      <c r="B86" s="297">
        <v>18.422419912323949</v>
      </c>
      <c r="C86" s="297">
        <v>23.123836250116909</v>
      </c>
      <c r="D86" s="297">
        <v>20.415908026735138</v>
      </c>
      <c r="E86" s="297">
        <v>13.88058480425995</v>
      </c>
      <c r="F86" s="297">
        <v>21.35928737109187</v>
      </c>
      <c r="G86" s="297">
        <v>23.98805055322519</v>
      </c>
      <c r="H86" s="297">
        <v>22.017467569023349</v>
      </c>
      <c r="I86" s="297">
        <v>25.935737937992389</v>
      </c>
      <c r="J86" s="297">
        <v>23.857453136636401</v>
      </c>
      <c r="K86" s="297">
        <v>18.041435021648361</v>
      </c>
      <c r="L86" s="297">
        <v>16.265465691386481</v>
      </c>
      <c r="M86" s="297">
        <v>12.992609320727571</v>
      </c>
      <c r="N86" s="297">
        <v>11.571410676088799</v>
      </c>
      <c r="O86" s="297">
        <v>8.8815768844573917</v>
      </c>
      <c r="P86" s="297">
        <v>7.9264945877909279</v>
      </c>
      <c r="Q86" s="297">
        <v>8.1802828251628394</v>
      </c>
      <c r="R86" s="297">
        <v>7.9913900033036622</v>
      </c>
      <c r="S86" s="297">
        <v>11.95742806049827</v>
      </c>
      <c r="T86" s="297">
        <v>9.5577586677856985</v>
      </c>
      <c r="U86" s="297">
        <v>9.3690356390232949</v>
      </c>
      <c r="V86" s="297">
        <v>9.3233983194024272</v>
      </c>
      <c r="W86" s="297">
        <v>11.63477474163801</v>
      </c>
      <c r="DA86" s="122" t="s">
        <v>1657</v>
      </c>
    </row>
    <row r="87" spans="1:105" ht="12" customHeight="1" x14ac:dyDescent="0.25">
      <c r="A87" s="59" t="s">
        <v>73</v>
      </c>
      <c r="B87" s="297">
        <v>0.16559652862260349</v>
      </c>
      <c r="C87" s="297">
        <v>0.66475379814377178</v>
      </c>
      <c r="D87" s="297">
        <v>0.51911631007872394</v>
      </c>
      <c r="E87" s="297">
        <v>0.29029934560101828</v>
      </c>
      <c r="F87" s="297">
        <v>0.71059309323429742</v>
      </c>
      <c r="G87" s="297">
        <v>0.78716896338529874</v>
      </c>
      <c r="H87" s="297">
        <v>0.85077872973357882</v>
      </c>
      <c r="I87" s="297">
        <v>1.3018645154536519</v>
      </c>
      <c r="J87" s="297">
        <v>1.679229104604236</v>
      </c>
      <c r="K87" s="297">
        <v>1.886827178398919</v>
      </c>
      <c r="L87" s="297">
        <v>1.689004074720539</v>
      </c>
      <c r="M87" s="297">
        <v>0.83133692682445293</v>
      </c>
      <c r="N87" s="297">
        <v>1.532624006291962</v>
      </c>
      <c r="O87" s="297">
        <v>1.470281153087682</v>
      </c>
      <c r="P87" s="297">
        <v>1.5395200128330051</v>
      </c>
      <c r="Q87" s="297">
        <v>2.6284595245896751</v>
      </c>
      <c r="R87" s="297">
        <v>1.714846729614542</v>
      </c>
      <c r="S87" s="297">
        <v>2.5762350273437771</v>
      </c>
      <c r="T87" s="297">
        <v>3.3267067044959191</v>
      </c>
      <c r="U87" s="297">
        <v>3.9207963049282148</v>
      </c>
      <c r="V87" s="297">
        <v>6.078212236331888</v>
      </c>
      <c r="W87" s="297">
        <v>7.1757750095016837</v>
      </c>
      <c r="DA87" s="122" t="s">
        <v>1658</v>
      </c>
    </row>
    <row r="88" spans="1:105" ht="12" customHeight="1" x14ac:dyDescent="0.25">
      <c r="A88" s="60" t="s">
        <v>1532</v>
      </c>
      <c r="B88" s="264">
        <v>2.997039668151348</v>
      </c>
      <c r="C88" s="264">
        <v>3.5591278043956081</v>
      </c>
      <c r="D88" s="264">
        <v>3.4782032753419951</v>
      </c>
      <c r="E88" s="264">
        <v>3.0913225115757861</v>
      </c>
      <c r="F88" s="264">
        <v>4.3414594870974703</v>
      </c>
      <c r="G88" s="264">
        <v>4.9393844653890877</v>
      </c>
      <c r="H88" s="264">
        <v>5.2318455918167004</v>
      </c>
      <c r="I88" s="264">
        <v>5.7111165710707992</v>
      </c>
      <c r="J88" s="264">
        <v>5.5146900353825474</v>
      </c>
      <c r="K88" s="264">
        <v>4.3747893802678242</v>
      </c>
      <c r="L88" s="264">
        <v>4.5183419703718259</v>
      </c>
      <c r="M88" s="264">
        <v>3.505242721019298</v>
      </c>
      <c r="N88" s="264">
        <v>3.5118036991936181</v>
      </c>
      <c r="O88" s="264">
        <v>3.3223865003409299</v>
      </c>
      <c r="P88" s="264">
        <v>3.251914475061517</v>
      </c>
      <c r="Q88" s="264">
        <v>3.689208190695406</v>
      </c>
      <c r="R88" s="264">
        <v>3.4757700702198009</v>
      </c>
      <c r="S88" s="264">
        <v>4.8742995005489487</v>
      </c>
      <c r="T88" s="264">
        <v>4.0095473030497679</v>
      </c>
      <c r="U88" s="264">
        <v>3.8560926897277241</v>
      </c>
      <c r="V88" s="264">
        <v>4.2815371650699623</v>
      </c>
      <c r="W88" s="264">
        <v>4.6824945641314839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6.0287851957494558</v>
      </c>
      <c r="C89" s="263">
        <f t="shared" si="3"/>
        <v>7.5837866959082607</v>
      </c>
      <c r="D89" s="263">
        <f t="shared" si="3"/>
        <v>7.0992043457268466</v>
      </c>
      <c r="E89" s="263">
        <f t="shared" si="3"/>
        <v>5.5722345208592863</v>
      </c>
      <c r="F89" s="263">
        <f t="shared" si="3"/>
        <v>8.96692033641542</v>
      </c>
      <c r="G89" s="263">
        <f t="shared" si="3"/>
        <v>10.409422596254231</v>
      </c>
      <c r="H89" s="263">
        <f t="shared" si="3"/>
        <v>10.437625236106868</v>
      </c>
      <c r="I89" s="263">
        <f t="shared" si="3"/>
        <v>11.707012226694776</v>
      </c>
      <c r="J89" s="263">
        <f t="shared" si="3"/>
        <v>11.1336754569707</v>
      </c>
      <c r="K89" s="263">
        <f t="shared" si="3"/>
        <v>8.5100774845157297</v>
      </c>
      <c r="L89" s="263">
        <f t="shared" si="3"/>
        <v>8.4329966290412841</v>
      </c>
      <c r="M89" s="263">
        <f t="shared" si="3"/>
        <v>6.5245189260921101</v>
      </c>
      <c r="N89" s="263">
        <f t="shared" si="3"/>
        <v>6.469461880964773</v>
      </c>
      <c r="O89" s="263">
        <f t="shared" si="3"/>
        <v>6.1005498673367748</v>
      </c>
      <c r="P89" s="263">
        <f t="shared" si="3"/>
        <v>5.772135060024981</v>
      </c>
      <c r="Q89" s="263">
        <f t="shared" si="3"/>
        <v>6.3624860850426916</v>
      </c>
      <c r="R89" s="263">
        <f t="shared" si="3"/>
        <v>5.8903370613575508</v>
      </c>
      <c r="S89" s="263">
        <f t="shared" si="3"/>
        <v>8.3933029645863932</v>
      </c>
      <c r="T89" s="263">
        <f t="shared" si="3"/>
        <v>6.7484778702457895</v>
      </c>
      <c r="U89" s="263">
        <f t="shared" si="3"/>
        <v>6.302296356830464</v>
      </c>
      <c r="V89" s="263">
        <f t="shared" si="3"/>
        <v>6.8819276772967299</v>
      </c>
      <c r="W89" s="263">
        <f t="shared" si="3"/>
        <v>7.6436021787685382</v>
      </c>
      <c r="DA89" s="70"/>
    </row>
    <row r="90" spans="1:105" ht="12" customHeight="1" x14ac:dyDescent="0.25">
      <c r="A90" s="60" t="s">
        <v>1535</v>
      </c>
      <c r="B90" s="264">
        <v>3.226868011661054</v>
      </c>
      <c r="C90" s="264">
        <v>4.2563761642838642</v>
      </c>
      <c r="D90" s="264">
        <v>3.8474497458470709</v>
      </c>
      <c r="E90" s="264">
        <v>2.682172784677384</v>
      </c>
      <c r="F90" s="264">
        <v>4.9081118827971366</v>
      </c>
      <c r="G90" s="264">
        <v>5.7916171132424896</v>
      </c>
      <c r="H90" s="264">
        <v>5.5463993294272447</v>
      </c>
      <c r="I90" s="264">
        <v>6.3677183124818182</v>
      </c>
      <c r="J90" s="264">
        <v>5.9780197146526657</v>
      </c>
      <c r="K90" s="264">
        <v>4.4201090828292759</v>
      </c>
      <c r="L90" s="264">
        <v>4.2088216389979589</v>
      </c>
      <c r="M90" s="264">
        <v>3.2474852855988372</v>
      </c>
      <c r="N90" s="264">
        <v>3.1862944152550998</v>
      </c>
      <c r="O90" s="264">
        <v>2.994467580067401</v>
      </c>
      <c r="P90" s="264">
        <v>2.731936711739205</v>
      </c>
      <c r="Q90" s="264">
        <v>2.913464060063895</v>
      </c>
      <c r="R90" s="264">
        <v>2.6408572526047451</v>
      </c>
      <c r="S90" s="264">
        <v>3.836345085077963</v>
      </c>
      <c r="T90" s="264">
        <v>2.9999724339596781</v>
      </c>
      <c r="U90" s="264">
        <v>2.6972548601824582</v>
      </c>
      <c r="V90" s="264">
        <v>2.8791402986023278</v>
      </c>
      <c r="W90" s="264">
        <v>3.265961761438569</v>
      </c>
      <c r="DA90" s="72" t="s">
        <v>1660</v>
      </c>
    </row>
    <row r="91" spans="1:105" ht="12" customHeight="1" x14ac:dyDescent="0.25">
      <c r="A91" s="59" t="s">
        <v>30</v>
      </c>
      <c r="B91" s="232">
        <v>0.2968457941896579</v>
      </c>
      <c r="C91" s="232">
        <v>0.46500768723399788</v>
      </c>
      <c r="D91" s="232">
        <v>0.4240294915765262</v>
      </c>
      <c r="E91" s="232">
        <v>0.51863743806352602</v>
      </c>
      <c r="F91" s="232">
        <v>1.8677242801817759</v>
      </c>
      <c r="G91" s="232">
        <v>1.7382059983399041</v>
      </c>
      <c r="H91" s="232">
        <v>1.625780247428994</v>
      </c>
      <c r="I91" s="232">
        <v>2.1041219220434928</v>
      </c>
      <c r="J91" s="232">
        <v>2.186848352198929</v>
      </c>
      <c r="K91" s="232">
        <v>1.6876871146199059</v>
      </c>
      <c r="L91" s="232">
        <v>1.958976522602359</v>
      </c>
      <c r="M91" s="232">
        <v>1.561549601674459</v>
      </c>
      <c r="N91" s="232">
        <v>1.5643524609136199</v>
      </c>
      <c r="O91" s="232">
        <v>1.4852111625885449</v>
      </c>
      <c r="P91" s="232">
        <v>1.2735734739371061</v>
      </c>
      <c r="Q91" s="232">
        <v>1.181935045881882</v>
      </c>
      <c r="R91" s="232">
        <v>0.8924936223220743</v>
      </c>
      <c r="S91" s="232">
        <v>1.275555854722054</v>
      </c>
      <c r="T91" s="232">
        <v>0.93181203036140892</v>
      </c>
      <c r="U91" s="232">
        <v>1.0184831689516141</v>
      </c>
      <c r="V91" s="232">
        <v>1.339886943031422</v>
      </c>
      <c r="W91" s="232">
        <v>1.4758251556934661</v>
      </c>
      <c r="DA91" s="71" t="s">
        <v>1661</v>
      </c>
    </row>
    <row r="92" spans="1:105" ht="12" customHeight="1" x14ac:dyDescent="0.25">
      <c r="A92" s="59" t="s">
        <v>33</v>
      </c>
      <c r="B92" s="297">
        <v>6.0760140937443641E-2</v>
      </c>
      <c r="C92" s="297">
        <v>8.3767379985034085E-2</v>
      </c>
      <c r="D92" s="297">
        <v>6.7927067795417517E-2</v>
      </c>
      <c r="E92" s="297">
        <v>5.6955495387939377E-2</v>
      </c>
      <c r="F92" s="297">
        <v>9.0824755367734641E-2</v>
      </c>
      <c r="G92" s="297">
        <v>0.12482537831436261</v>
      </c>
      <c r="H92" s="297">
        <v>0.20330824542782761</v>
      </c>
      <c r="I92" s="297">
        <v>0.25659969113184938</v>
      </c>
      <c r="J92" s="297">
        <v>0.22454041287299289</v>
      </c>
      <c r="K92" s="297">
        <v>0.12507323021844191</v>
      </c>
      <c r="L92" s="297">
        <v>8.2659171862655909E-2</v>
      </c>
      <c r="M92" s="297">
        <v>5.1523368290769249E-2</v>
      </c>
      <c r="N92" s="297">
        <v>5.757679667400923E-2</v>
      </c>
      <c r="O92" s="297">
        <v>6.1399068357113722E-2</v>
      </c>
      <c r="P92" s="297">
        <v>4.0388985429171152E-2</v>
      </c>
      <c r="Q92" s="297">
        <v>4.9031088847086839E-2</v>
      </c>
      <c r="R92" s="297">
        <v>4.8158430819226369E-2</v>
      </c>
      <c r="S92" s="297">
        <v>4.6781377329635228E-2</v>
      </c>
      <c r="T92" s="297">
        <v>3.7303040803419757E-2</v>
      </c>
      <c r="U92" s="297">
        <v>2.6458375654757432E-2</v>
      </c>
      <c r="V92" s="297">
        <v>1.4564261671773909E-2</v>
      </c>
      <c r="W92" s="297">
        <v>2.7882848726421831E-2</v>
      </c>
      <c r="DA92" s="122" t="s">
        <v>1662</v>
      </c>
    </row>
    <row r="93" spans="1:105" ht="12" customHeight="1" x14ac:dyDescent="0.25">
      <c r="A93" s="59" t="s">
        <v>160</v>
      </c>
      <c r="B93" s="297">
        <v>0.21337506036060799</v>
      </c>
      <c r="C93" s="297">
        <v>0.12840053631125259</v>
      </c>
      <c r="D93" s="297">
        <v>7.2068313902932876E-2</v>
      </c>
      <c r="E93" s="297">
        <v>6.0459715467661213E-2</v>
      </c>
      <c r="F93" s="297">
        <v>0.1278533797015135</v>
      </c>
      <c r="G93" s="297">
        <v>0.13788746371832439</v>
      </c>
      <c r="H93" s="297">
        <v>0.13170335029575769</v>
      </c>
      <c r="I93" s="297">
        <v>0.117534355947132</v>
      </c>
      <c r="J93" s="297">
        <v>7.4267041627106345E-2</v>
      </c>
      <c r="K93" s="297">
        <v>5.1053452711593172E-2</v>
      </c>
      <c r="L93" s="297">
        <v>3.2917466840931713E-2</v>
      </c>
      <c r="M93" s="297">
        <v>2.7180652055569719E-2</v>
      </c>
      <c r="N93" s="297">
        <v>4.3646346612690089E-2</v>
      </c>
      <c r="O93" s="297">
        <v>3.2842303832224307E-2</v>
      </c>
      <c r="P93" s="297">
        <v>4.9896637382815807E-2</v>
      </c>
      <c r="Q93" s="297">
        <v>8.3351847898881948E-2</v>
      </c>
      <c r="R93" s="297">
        <v>6.1882179466436177E-2</v>
      </c>
      <c r="S93" s="297">
        <v>0.1091219873721834</v>
      </c>
      <c r="T93" s="297">
        <v>7.5640120231905084E-2</v>
      </c>
      <c r="U93" s="297">
        <v>6.3271836204158563E-2</v>
      </c>
      <c r="V93" s="297">
        <v>0.126989530256883</v>
      </c>
      <c r="W93" s="297">
        <v>0.11857494324076701</v>
      </c>
      <c r="DA93" s="122" t="s">
        <v>1663</v>
      </c>
    </row>
    <row r="94" spans="1:105" ht="12" customHeight="1" x14ac:dyDescent="0.25">
      <c r="A94" s="59" t="s">
        <v>70</v>
      </c>
      <c r="B94" s="297">
        <v>1.044165824274532</v>
      </c>
      <c r="C94" s="297">
        <v>1.4792067819491941</v>
      </c>
      <c r="D94" s="297">
        <v>1.444851369604252</v>
      </c>
      <c r="E94" s="297">
        <v>0.81209539305249734</v>
      </c>
      <c r="F94" s="297">
        <v>0.67840284305656984</v>
      </c>
      <c r="G94" s="297">
        <v>0.78585523204958618</v>
      </c>
      <c r="H94" s="297">
        <v>0.4873536898392537</v>
      </c>
      <c r="I94" s="297">
        <v>0.48356323695623021</v>
      </c>
      <c r="J94" s="297">
        <v>0.31030808399691912</v>
      </c>
      <c r="K94" s="297">
        <v>0.19205318098031421</v>
      </c>
      <c r="L94" s="297">
        <v>0.11105998832546329</v>
      </c>
      <c r="M94" s="297">
        <v>6.5929260470349443E-2</v>
      </c>
      <c r="N94" s="297">
        <v>7.3675222542645413E-2</v>
      </c>
      <c r="O94" s="297">
        <v>6.2853238680607479E-2</v>
      </c>
      <c r="P94" s="297">
        <v>7.7522569724057605E-2</v>
      </c>
      <c r="Q94" s="297">
        <v>7.5288505490465576E-2</v>
      </c>
      <c r="R94" s="297">
        <v>6.1006825991670482E-2</v>
      </c>
      <c r="S94" s="297">
        <v>6.9589252280892175E-2</v>
      </c>
      <c r="T94" s="297">
        <v>5.0119332736073947E-2</v>
      </c>
      <c r="U94" s="297">
        <v>3.9176440525378269E-2</v>
      </c>
      <c r="V94" s="297">
        <v>2.6556670714508401E-2</v>
      </c>
      <c r="W94" s="297">
        <v>2.129575587411749E-2</v>
      </c>
      <c r="DA94" s="122" t="s">
        <v>1664</v>
      </c>
    </row>
    <row r="95" spans="1:105" ht="12" customHeight="1" x14ac:dyDescent="0.25">
      <c r="A95" s="59" t="s">
        <v>162</v>
      </c>
      <c r="B95" s="297">
        <v>1.6117211918988119</v>
      </c>
      <c r="C95" s="297">
        <v>2.099993778804385</v>
      </c>
      <c r="D95" s="297">
        <v>1.8385735029679431</v>
      </c>
      <c r="E95" s="297">
        <v>1.2340247427057589</v>
      </c>
      <c r="F95" s="297">
        <v>2.1433066244895431</v>
      </c>
      <c r="G95" s="297">
        <v>3.0048430408203122</v>
      </c>
      <c r="H95" s="297">
        <v>3.0982537964354111</v>
      </c>
      <c r="I95" s="297">
        <v>3.4058991064031132</v>
      </c>
      <c r="J95" s="297">
        <v>3.1820558239567172</v>
      </c>
      <c r="K95" s="297">
        <v>2.36424210429902</v>
      </c>
      <c r="L95" s="297">
        <v>2.023208489366549</v>
      </c>
      <c r="M95" s="297">
        <v>1.541302403107689</v>
      </c>
      <c r="N95" s="297">
        <v>1.4470435885121351</v>
      </c>
      <c r="O95" s="297">
        <v>1.3521618066089101</v>
      </c>
      <c r="P95" s="297">
        <v>1.290555045266055</v>
      </c>
      <c r="Q95" s="297">
        <v>1.5238575719455789</v>
      </c>
      <c r="R95" s="297">
        <v>1.5773161940053371</v>
      </c>
      <c r="S95" s="297">
        <v>2.335296613373198</v>
      </c>
      <c r="T95" s="297">
        <v>1.905097909826871</v>
      </c>
      <c r="U95" s="297">
        <v>1.54986503884655</v>
      </c>
      <c r="V95" s="297">
        <v>1.3711428929277409</v>
      </c>
      <c r="W95" s="297">
        <v>1.622383057903797</v>
      </c>
      <c r="DA95" s="122" t="s">
        <v>1665</v>
      </c>
    </row>
    <row r="96" spans="1:105" ht="12" customHeight="1" x14ac:dyDescent="0.25">
      <c r="A96" s="61" t="s">
        <v>1542</v>
      </c>
      <c r="B96" s="265">
        <v>2.8019171840884018</v>
      </c>
      <c r="C96" s="265">
        <v>3.327410531624396</v>
      </c>
      <c r="D96" s="265">
        <v>3.2517545998797752</v>
      </c>
      <c r="E96" s="265">
        <v>2.8900617361819019</v>
      </c>
      <c r="F96" s="265">
        <v>4.0588084536182834</v>
      </c>
      <c r="G96" s="265">
        <v>4.6178054830117423</v>
      </c>
      <c r="H96" s="265">
        <v>4.8912259066796224</v>
      </c>
      <c r="I96" s="265">
        <v>5.3392939142129574</v>
      </c>
      <c r="J96" s="265">
        <v>5.1556557423180349</v>
      </c>
      <c r="K96" s="265">
        <v>4.0899684016864546</v>
      </c>
      <c r="L96" s="265">
        <v>4.2241749900433252</v>
      </c>
      <c r="M96" s="265">
        <v>3.2770336404932729</v>
      </c>
      <c r="N96" s="265">
        <v>3.2831674657096732</v>
      </c>
      <c r="O96" s="265">
        <v>3.1060822872693739</v>
      </c>
      <c r="P96" s="265">
        <v>3.040198348285776</v>
      </c>
      <c r="Q96" s="265">
        <v>3.4490220249787971</v>
      </c>
      <c r="R96" s="265">
        <v>3.2494798087528052</v>
      </c>
      <c r="S96" s="265">
        <v>4.5569578795084293</v>
      </c>
      <c r="T96" s="265">
        <v>3.7485054362861119</v>
      </c>
      <c r="U96" s="265">
        <v>3.6050414966480062</v>
      </c>
      <c r="V96" s="265">
        <v>4.0027873786944026</v>
      </c>
      <c r="W96" s="265">
        <v>4.3776404173299692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5.0592073422904198</v>
      </c>
      <c r="C99" s="225">
        <v>5.5732025472338629</v>
      </c>
      <c r="D99" s="225">
        <v>5.5900874620787846</v>
      </c>
      <c r="E99" s="225">
        <v>6.1613759529043062</v>
      </c>
      <c r="F99" s="225">
        <v>6.5868598095418278</v>
      </c>
      <c r="G99" s="225">
        <v>7.0447385346908984</v>
      </c>
      <c r="H99" s="225">
        <v>6.0248385046427337</v>
      </c>
      <c r="I99" s="225">
        <v>5.3676909559188486</v>
      </c>
      <c r="J99" s="225">
        <v>6.9111802935173259</v>
      </c>
      <c r="K99" s="225">
        <v>7.4028761278874704</v>
      </c>
      <c r="L99" s="225">
        <v>7.5059036043152991</v>
      </c>
      <c r="M99" s="225">
        <v>7.4976270375006404</v>
      </c>
      <c r="N99" s="225">
        <v>7.3406669198957841</v>
      </c>
      <c r="O99" s="225">
        <v>7.4538594541834424</v>
      </c>
      <c r="P99" s="225">
        <v>7.7618453298453467</v>
      </c>
      <c r="Q99" s="225">
        <v>7.4580998134765943</v>
      </c>
      <c r="R99" s="225">
        <v>7.9594190801283888</v>
      </c>
      <c r="S99" s="225">
        <v>8.4382739916785905</v>
      </c>
      <c r="T99" s="225">
        <v>9.8618556758635734</v>
      </c>
      <c r="U99" s="225">
        <v>9.0436983787673118</v>
      </c>
      <c r="V99" s="225">
        <v>8.1524560342035617</v>
      </c>
      <c r="W99" s="225">
        <v>8.0795987786305385</v>
      </c>
      <c r="DA99" s="89" t="s">
        <v>1667</v>
      </c>
    </row>
    <row r="100" spans="1:105" ht="12" customHeight="1" x14ac:dyDescent="0.25">
      <c r="A100" s="55" t="s">
        <v>92</v>
      </c>
      <c r="B100" s="261">
        <v>4.2764170393456848E-2</v>
      </c>
      <c r="C100" s="261">
        <v>4.7534944003937561E-2</v>
      </c>
      <c r="D100" s="261">
        <v>4.757867974632006E-2</v>
      </c>
      <c r="E100" s="261">
        <v>5.1813023490956713E-2</v>
      </c>
      <c r="F100" s="261">
        <v>5.6765022321744921E-2</v>
      </c>
      <c r="G100" s="261">
        <v>6.0163247103807653E-2</v>
      </c>
      <c r="H100" s="261">
        <v>5.0847512280915837E-2</v>
      </c>
      <c r="I100" s="261">
        <v>4.5600012640386212E-2</v>
      </c>
      <c r="J100" s="261">
        <v>5.8715203089984173E-2</v>
      </c>
      <c r="K100" s="261">
        <v>6.2678085524464883E-2</v>
      </c>
      <c r="L100" s="261">
        <v>6.3759157725018042E-2</v>
      </c>
      <c r="M100" s="261">
        <v>6.374998625991507E-2</v>
      </c>
      <c r="N100" s="261">
        <v>6.24394338540573E-2</v>
      </c>
      <c r="O100" s="261">
        <v>6.3385103762081479E-2</v>
      </c>
      <c r="P100" s="261">
        <v>6.5495951613330564E-2</v>
      </c>
      <c r="Q100" s="261">
        <v>6.2209116375011121E-2</v>
      </c>
      <c r="R100" s="261">
        <v>6.5635489283714515E-2</v>
      </c>
      <c r="S100" s="261">
        <v>6.968115264869025E-2</v>
      </c>
      <c r="T100" s="261">
        <v>8.0918424013134579E-2</v>
      </c>
      <c r="U100" s="261">
        <v>7.4433983506506096E-2</v>
      </c>
      <c r="V100" s="261">
        <v>6.7619294099476257E-2</v>
      </c>
      <c r="W100" s="261">
        <v>6.7062290030715691E-2</v>
      </c>
      <c r="DA100" s="67" t="s">
        <v>1668</v>
      </c>
    </row>
    <row r="101" spans="1:105" ht="12" customHeight="1" x14ac:dyDescent="0.25">
      <c r="A101" s="202" t="s">
        <v>93</v>
      </c>
      <c r="B101" s="226">
        <v>1.2445129094016211E-2</v>
      </c>
      <c r="C101" s="226">
        <v>1.383350849935697E-2</v>
      </c>
      <c r="D101" s="226">
        <v>1.384623637306444E-2</v>
      </c>
      <c r="E101" s="226">
        <v>1.507850521040183E-2</v>
      </c>
      <c r="F101" s="226">
        <v>1.6519624356536519E-2</v>
      </c>
      <c r="G101" s="226">
        <v>1.7508567804150461E-2</v>
      </c>
      <c r="H101" s="226">
        <v>1.479752439070804E-2</v>
      </c>
      <c r="I101" s="226">
        <v>1.32704092883609E-2</v>
      </c>
      <c r="J101" s="226">
        <v>1.7087161413706191E-2</v>
      </c>
      <c r="K101" s="226">
        <v>1.8240430213913469E-2</v>
      </c>
      <c r="L101" s="226">
        <v>1.8555041323448641E-2</v>
      </c>
      <c r="M101" s="226">
        <v>1.8552372265072489E-2</v>
      </c>
      <c r="N101" s="226">
        <v>1.8170978361594141E-2</v>
      </c>
      <c r="O101" s="226">
        <v>1.844618501186715E-2</v>
      </c>
      <c r="P101" s="226">
        <v>1.9060479028678971E-2</v>
      </c>
      <c r="Q101" s="226">
        <v>1.810395190620015E-2</v>
      </c>
      <c r="R101" s="226">
        <v>1.9101086955956161E-2</v>
      </c>
      <c r="S101" s="226">
        <v>2.027844646941835E-2</v>
      </c>
      <c r="T101" s="226">
        <v>2.3548690964010469E-2</v>
      </c>
      <c r="U101" s="226">
        <v>2.166160421674115E-2</v>
      </c>
      <c r="V101" s="226">
        <v>1.9678409204986921E-2</v>
      </c>
      <c r="W101" s="226">
        <v>1.9516311180452859E-2</v>
      </c>
      <c r="DA101" s="174" t="s">
        <v>1669</v>
      </c>
    </row>
    <row r="102" spans="1:105" ht="12" customHeight="1" x14ac:dyDescent="0.25">
      <c r="A102" s="202" t="s">
        <v>94</v>
      </c>
      <c r="B102" s="226">
        <v>0.1177572708402215</v>
      </c>
      <c r="C102" s="226">
        <v>0.1205519649418285</v>
      </c>
      <c r="D102" s="226">
        <v>0.12768062971088809</v>
      </c>
      <c r="E102" s="226">
        <v>0.16529937076452189</v>
      </c>
      <c r="F102" s="226">
        <v>0.14813595759033199</v>
      </c>
      <c r="G102" s="226">
        <v>0.15449320556876059</v>
      </c>
      <c r="H102" s="226">
        <v>0.14168438092651589</v>
      </c>
      <c r="I102" s="226">
        <v>0.1219250171640576</v>
      </c>
      <c r="J102" s="226">
        <v>0.16004434065087281</v>
      </c>
      <c r="K102" s="226">
        <v>0.17979327924332711</v>
      </c>
      <c r="L102" s="226">
        <v>0.19227349719071229</v>
      </c>
      <c r="M102" s="226">
        <v>0.19274122750552139</v>
      </c>
      <c r="N102" s="226">
        <v>0.19124489879004489</v>
      </c>
      <c r="O102" s="226">
        <v>0.19498948306223121</v>
      </c>
      <c r="P102" s="226">
        <v>0.21230887810847501</v>
      </c>
      <c r="Q102" s="226">
        <v>0.2119722394114619</v>
      </c>
      <c r="R102" s="226">
        <v>0.23164660182240099</v>
      </c>
      <c r="S102" s="226">
        <v>0.24041970856378411</v>
      </c>
      <c r="T102" s="226">
        <v>0.2897241238138441</v>
      </c>
      <c r="U102" s="226">
        <v>0.27639582684085517</v>
      </c>
      <c r="V102" s="226">
        <v>0.25477676554401418</v>
      </c>
      <c r="W102" s="226">
        <v>0.2473011708144858</v>
      </c>
      <c r="DA102" s="174" t="s">
        <v>1670</v>
      </c>
    </row>
    <row r="103" spans="1:105" ht="12" customHeight="1" x14ac:dyDescent="0.25">
      <c r="A103" s="202" t="s">
        <v>95</v>
      </c>
      <c r="B103" s="226">
        <v>3.8027028469454938E-2</v>
      </c>
      <c r="C103" s="226">
        <v>4.2269326221005189E-2</v>
      </c>
      <c r="D103" s="226">
        <v>4.2308217196918199E-2</v>
      </c>
      <c r="E103" s="226">
        <v>4.6073507360278737E-2</v>
      </c>
      <c r="F103" s="226">
        <v>5.0476955358603588E-2</v>
      </c>
      <c r="G103" s="226">
        <v>5.3498746482906062E-2</v>
      </c>
      <c r="H103" s="226">
        <v>4.5214949321294287E-2</v>
      </c>
      <c r="I103" s="226">
        <v>4.0548734207381892E-2</v>
      </c>
      <c r="J103" s="226">
        <v>5.2211107545167779E-2</v>
      </c>
      <c r="K103" s="226">
        <v>5.5735007150154822E-2</v>
      </c>
      <c r="L103" s="226">
        <v>5.669632507050109E-2</v>
      </c>
      <c r="M103" s="226">
        <v>5.6688169561780397E-2</v>
      </c>
      <c r="N103" s="226">
        <v>5.5522791788992089E-2</v>
      </c>
      <c r="O103" s="226">
        <v>5.6363706418792667E-2</v>
      </c>
      <c r="P103" s="226">
        <v>5.8240728014105042E-2</v>
      </c>
      <c r="Q103" s="226">
        <v>5.5317987410651068E-2</v>
      </c>
      <c r="R103" s="226">
        <v>5.8364808591734207E-2</v>
      </c>
      <c r="S103" s="226">
        <v>6.1962319183949552E-2</v>
      </c>
      <c r="T103" s="226">
        <v>7.1954797330096326E-2</v>
      </c>
      <c r="U103" s="226">
        <v>6.6188661766484996E-2</v>
      </c>
      <c r="V103" s="226">
        <v>6.0128860168386693E-2</v>
      </c>
      <c r="W103" s="226">
        <v>5.9633557456198437E-2</v>
      </c>
      <c r="DA103" s="174" t="s">
        <v>1671</v>
      </c>
    </row>
    <row r="104" spans="1:105" ht="12" customHeight="1" x14ac:dyDescent="0.25">
      <c r="A104" s="56" t="s">
        <v>96</v>
      </c>
      <c r="B104" s="262">
        <v>5.911974379492442E-2</v>
      </c>
      <c r="C104" s="262">
        <v>6.604849730118291E-2</v>
      </c>
      <c r="D104" s="262">
        <v>6.6444682087439241E-2</v>
      </c>
      <c r="E104" s="262">
        <v>7.4642516943036613E-2</v>
      </c>
      <c r="F104" s="262">
        <v>7.9412189985824902E-2</v>
      </c>
      <c r="G104" s="262">
        <v>8.4198466745229211E-2</v>
      </c>
      <c r="H104" s="262">
        <v>7.2182941238851828E-2</v>
      </c>
      <c r="I104" s="262">
        <v>6.4268536185018335E-2</v>
      </c>
      <c r="J104" s="262">
        <v>8.320282154877473E-2</v>
      </c>
      <c r="K104" s="262">
        <v>8.9853357885859839E-2</v>
      </c>
      <c r="L104" s="262">
        <v>9.3520631149147312E-2</v>
      </c>
      <c r="M104" s="262">
        <v>9.3227282990665683E-2</v>
      </c>
      <c r="N104" s="262">
        <v>9.244202883440597E-2</v>
      </c>
      <c r="O104" s="262">
        <v>9.5318538665585539E-2</v>
      </c>
      <c r="P104" s="262">
        <v>0.1011068177091291</v>
      </c>
      <c r="Q104" s="262">
        <v>9.8935379200373721E-2</v>
      </c>
      <c r="R104" s="262">
        <v>0.10577730976412029</v>
      </c>
      <c r="S104" s="262">
        <v>0.1103781824573348</v>
      </c>
      <c r="T104" s="262">
        <v>0.13051854547850061</v>
      </c>
      <c r="U104" s="262">
        <v>0.1223615076711644</v>
      </c>
      <c r="V104" s="262">
        <v>0.113233948291144</v>
      </c>
      <c r="W104" s="262">
        <v>0.10940571804051651</v>
      </c>
      <c r="DA104" s="68" t="s">
        <v>1672</v>
      </c>
    </row>
    <row r="105" spans="1:105" ht="12" customHeight="1" x14ac:dyDescent="0.25">
      <c r="A105" s="37" t="s">
        <v>160</v>
      </c>
      <c r="B105" s="228">
        <v>5.2108250667095577E-3</v>
      </c>
      <c r="C105" s="228">
        <v>2.977301032412488E-3</v>
      </c>
      <c r="D105" s="228">
        <v>1.8529789682891541E-3</v>
      </c>
      <c r="E105" s="228">
        <v>2.0930644949647692E-3</v>
      </c>
      <c r="F105" s="228">
        <v>3.2000079719959741E-3</v>
      </c>
      <c r="G105" s="228">
        <v>2.6586684763783772E-3</v>
      </c>
      <c r="H105" s="228">
        <v>1.923647934799571E-3</v>
      </c>
      <c r="I105" s="228">
        <v>1.46884310684299E-3</v>
      </c>
      <c r="J105" s="228">
        <v>1.2585270153921209E-3</v>
      </c>
      <c r="K105" s="228">
        <v>1.1818559700170061E-3</v>
      </c>
      <c r="L105" s="228">
        <v>8.282316859891803E-4</v>
      </c>
      <c r="M105" s="228">
        <v>9.0921363970846803E-4</v>
      </c>
      <c r="N105" s="228">
        <v>1.424810709597054E-3</v>
      </c>
      <c r="O105" s="228">
        <v>1.0947543842583899E-3</v>
      </c>
      <c r="P105" s="228">
        <v>1.6390199394672731E-3</v>
      </c>
      <c r="Q105" s="228">
        <v>1.9868859668048899E-3</v>
      </c>
      <c r="R105" s="228">
        <v>1.489573750227623E-3</v>
      </c>
      <c r="S105" s="228">
        <v>1.9646609490030211E-3</v>
      </c>
      <c r="T105" s="228">
        <v>1.864613712628497E-3</v>
      </c>
      <c r="U105" s="228">
        <v>1.6730147068040699E-3</v>
      </c>
      <c r="V105" s="228">
        <v>3.0776676711408999E-3</v>
      </c>
      <c r="W105" s="228">
        <v>2.6585657606852261E-3</v>
      </c>
      <c r="DA105" s="69" t="s">
        <v>1673</v>
      </c>
    </row>
    <row r="106" spans="1:105" ht="12" customHeight="1" x14ac:dyDescent="0.25">
      <c r="A106" s="37" t="s">
        <v>162</v>
      </c>
      <c r="B106" s="228">
        <v>4.0325383850417069E-2</v>
      </c>
      <c r="C106" s="228">
        <v>4.9888411469730859E-2</v>
      </c>
      <c r="D106" s="228">
        <v>4.8432053399975132E-2</v>
      </c>
      <c r="E106" s="228">
        <v>4.3768950826012502E-2</v>
      </c>
      <c r="F106" s="228">
        <v>5.4960276739555967E-2</v>
      </c>
      <c r="G106" s="228">
        <v>5.9359051308668087E-2</v>
      </c>
      <c r="H106" s="228">
        <v>4.6362998442784492E-2</v>
      </c>
      <c r="I106" s="228">
        <v>4.3608195229723798E-2</v>
      </c>
      <c r="J106" s="228">
        <v>5.5245889376480367E-2</v>
      </c>
      <c r="K106" s="228">
        <v>5.6073432147939639E-2</v>
      </c>
      <c r="L106" s="228">
        <v>5.2154505305656511E-2</v>
      </c>
      <c r="M106" s="228">
        <v>5.2822589024074829E-2</v>
      </c>
      <c r="N106" s="228">
        <v>4.8396799663877853E-2</v>
      </c>
      <c r="O106" s="228">
        <v>4.6178253154153838E-2</v>
      </c>
      <c r="P106" s="228">
        <v>4.3432541995972067E-2</v>
      </c>
      <c r="Q106" s="228">
        <v>3.7215841575553167E-2</v>
      </c>
      <c r="R106" s="228">
        <v>3.8899223192163317E-2</v>
      </c>
      <c r="S106" s="228">
        <v>4.3076772096554021E-2</v>
      </c>
      <c r="T106" s="228">
        <v>4.8114914773610677E-2</v>
      </c>
      <c r="U106" s="228">
        <v>4.1986430968023833E-2</v>
      </c>
      <c r="V106" s="228">
        <v>3.4045700931894032E-2</v>
      </c>
      <c r="W106" s="228">
        <v>3.7267790145191118E-2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1.3583534877797791E-2</v>
      </c>
      <c r="C109" s="228">
        <v>1.318278479903956E-2</v>
      </c>
      <c r="D109" s="228">
        <v>1.615964971917495E-2</v>
      </c>
      <c r="E109" s="228">
        <v>2.8780501622059359E-2</v>
      </c>
      <c r="F109" s="228">
        <v>2.125190527427296E-2</v>
      </c>
      <c r="G109" s="228">
        <v>2.218074696018274E-2</v>
      </c>
      <c r="H109" s="228">
        <v>2.3896294861267771E-2</v>
      </c>
      <c r="I109" s="228">
        <v>1.919149784845155E-2</v>
      </c>
      <c r="J109" s="228">
        <v>2.6698405156902239E-2</v>
      </c>
      <c r="K109" s="228">
        <v>3.2598069767903193E-2</v>
      </c>
      <c r="L109" s="228">
        <v>4.0537894157501621E-2</v>
      </c>
      <c r="M109" s="228">
        <v>3.9495480326882389E-2</v>
      </c>
      <c r="N109" s="228">
        <v>4.2620418460931057E-2</v>
      </c>
      <c r="O109" s="228">
        <v>4.8045531127173302E-2</v>
      </c>
      <c r="P109" s="228">
        <v>5.6035255773689757E-2</v>
      </c>
      <c r="Q109" s="228">
        <v>5.9732651658015647E-2</v>
      </c>
      <c r="R109" s="228">
        <v>6.5388512821729347E-2</v>
      </c>
      <c r="S109" s="228">
        <v>6.5336749411777778E-2</v>
      </c>
      <c r="T109" s="228">
        <v>8.0539016992261417E-2</v>
      </c>
      <c r="U109" s="228">
        <v>7.8702061996336531E-2</v>
      </c>
      <c r="V109" s="228">
        <v>7.6110579688109067E-2</v>
      </c>
      <c r="W109" s="228">
        <v>6.9479362134640163E-2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3.6044199989160592</v>
      </c>
      <c r="C110" s="263">
        <f t="shared" si="4"/>
        <v>4.0400825765521295</v>
      </c>
      <c r="D110" s="263">
        <f t="shared" si="4"/>
        <v>3.9998432403667996</v>
      </c>
      <c r="E110" s="263">
        <f t="shared" si="4"/>
        <v>4.2178562240307897</v>
      </c>
      <c r="F110" s="263">
        <f t="shared" si="4"/>
        <v>4.7285590794116974</v>
      </c>
      <c r="G110" s="263">
        <f t="shared" si="4"/>
        <v>5.089621308095329</v>
      </c>
      <c r="H110" s="263">
        <f t="shared" si="4"/>
        <v>4.2796365003678405</v>
      </c>
      <c r="I110" s="263">
        <f t="shared" si="4"/>
        <v>3.8457020877815582</v>
      </c>
      <c r="J110" s="263">
        <f t="shared" si="4"/>
        <v>4.9273678256677425</v>
      </c>
      <c r="K110" s="263">
        <f t="shared" si="4"/>
        <v>5.2127692235627103</v>
      </c>
      <c r="L110" s="263">
        <f t="shared" si="4"/>
        <v>5.2052191071212475</v>
      </c>
      <c r="M110" s="263">
        <f t="shared" si="4"/>
        <v>5.1942554512731975</v>
      </c>
      <c r="N110" s="263">
        <f t="shared" si="4"/>
        <v>5.0646874078687061</v>
      </c>
      <c r="O110" s="263">
        <f t="shared" si="4"/>
        <v>5.1353069591590232</v>
      </c>
      <c r="P110" s="263">
        <f t="shared" si="4"/>
        <v>5.2749095954694649</v>
      </c>
      <c r="Q110" s="263">
        <f t="shared" si="4"/>
        <v>5.0064159207531276</v>
      </c>
      <c r="R110" s="263">
        <f t="shared" si="4"/>
        <v>5.3021588793279149</v>
      </c>
      <c r="S110" s="263">
        <f t="shared" si="4"/>
        <v>5.6626552322763555</v>
      </c>
      <c r="T110" s="263">
        <f t="shared" si="4"/>
        <v>6.5497404914671309</v>
      </c>
      <c r="U110" s="263">
        <f t="shared" si="4"/>
        <v>5.9203261762378414</v>
      </c>
      <c r="V110" s="263">
        <f t="shared" si="4"/>
        <v>5.2895238167755387</v>
      </c>
      <c r="W110" s="263">
        <f t="shared" si="4"/>
        <v>5.2851046840155673</v>
      </c>
      <c r="DA110" s="70"/>
    </row>
    <row r="111" spans="1:105" ht="12" customHeight="1" x14ac:dyDescent="0.25">
      <c r="A111" s="60" t="s">
        <v>1556</v>
      </c>
      <c r="B111" s="264">
        <v>3.0886814110441221</v>
      </c>
      <c r="C111" s="264">
        <v>3.512104136489218</v>
      </c>
      <c r="D111" s="264">
        <v>3.4406435646623481</v>
      </c>
      <c r="E111" s="264">
        <v>3.4938986845435922</v>
      </c>
      <c r="F111" s="264">
        <v>4.0797717133699241</v>
      </c>
      <c r="G111" s="264">
        <v>4.4129912613277504</v>
      </c>
      <c r="H111" s="264">
        <v>3.659104944047225</v>
      </c>
      <c r="I111" s="264">
        <v>3.311710125079117</v>
      </c>
      <c r="J111" s="264">
        <v>4.2264256107605043</v>
      </c>
      <c r="K111" s="264">
        <v>4.4253330738948584</v>
      </c>
      <c r="L111" s="264">
        <v>4.3631236575681953</v>
      </c>
      <c r="M111" s="264">
        <v>4.3501114949031701</v>
      </c>
      <c r="N111" s="264">
        <v>4.2270968851270716</v>
      </c>
      <c r="O111" s="264">
        <v>4.2813163738910989</v>
      </c>
      <c r="P111" s="264">
        <v>4.3450656868337996</v>
      </c>
      <c r="Q111" s="264">
        <v>4.0780463802391234</v>
      </c>
      <c r="R111" s="264">
        <v>4.2876220234991207</v>
      </c>
      <c r="S111" s="264">
        <v>4.6096950192334676</v>
      </c>
      <c r="T111" s="264">
        <v>5.2808429582444996</v>
      </c>
      <c r="U111" s="264">
        <v>4.7098022534983706</v>
      </c>
      <c r="V111" s="264">
        <v>4.1736843586537837</v>
      </c>
      <c r="W111" s="264">
        <v>4.2020059020473983</v>
      </c>
      <c r="DA111" s="72" t="s">
        <v>1678</v>
      </c>
    </row>
    <row r="112" spans="1:105" ht="12" customHeight="1" x14ac:dyDescent="0.25">
      <c r="A112" s="59" t="s">
        <v>30</v>
      </c>
      <c r="B112" s="232">
        <v>0.28413374304338651</v>
      </c>
      <c r="C112" s="232">
        <v>0.38369621452585778</v>
      </c>
      <c r="D112" s="232">
        <v>0.37919516505565598</v>
      </c>
      <c r="E112" s="232">
        <v>0.67559654357732635</v>
      </c>
      <c r="F112" s="232">
        <v>1.552509166175982</v>
      </c>
      <c r="G112" s="232">
        <v>1.3244466495415419</v>
      </c>
      <c r="H112" s="232">
        <v>1.0725698219634101</v>
      </c>
      <c r="I112" s="232">
        <v>1.0943074947227831</v>
      </c>
      <c r="J112" s="232">
        <v>1.546089227495961</v>
      </c>
      <c r="K112" s="232">
        <v>1.6896817401468009</v>
      </c>
      <c r="L112" s="232">
        <v>2.0307956819053921</v>
      </c>
      <c r="M112" s="232">
        <v>2.0917461588599369</v>
      </c>
      <c r="N112" s="232">
        <v>2.0753478972656119</v>
      </c>
      <c r="O112" s="232">
        <v>2.1234689303041479</v>
      </c>
      <c r="P112" s="232">
        <v>2.0255814775968721</v>
      </c>
      <c r="Q112" s="232">
        <v>1.6543831796678019</v>
      </c>
      <c r="R112" s="232">
        <v>1.449027700049401</v>
      </c>
      <c r="S112" s="232">
        <v>1.5326888848287361</v>
      </c>
      <c r="T112" s="232">
        <v>1.640266071527408</v>
      </c>
      <c r="U112" s="232">
        <v>1.7784208660037371</v>
      </c>
      <c r="V112" s="232">
        <v>1.942338544324995</v>
      </c>
      <c r="W112" s="232">
        <v>1.8988054568901021</v>
      </c>
      <c r="DA112" s="71" t="s">
        <v>1679</v>
      </c>
    </row>
    <row r="113" spans="1:105" ht="12" customHeight="1" x14ac:dyDescent="0.25">
      <c r="A113" s="59" t="s">
        <v>33</v>
      </c>
      <c r="B113" s="297">
        <v>5.815816363350395E-2</v>
      </c>
      <c r="C113" s="297">
        <v>6.9119774755105917E-2</v>
      </c>
      <c r="D113" s="297">
        <v>6.0744868449277449E-2</v>
      </c>
      <c r="E113" s="297">
        <v>7.419236059297564E-2</v>
      </c>
      <c r="F113" s="297">
        <v>7.5496296064843066E-2</v>
      </c>
      <c r="G113" s="297">
        <v>9.5112175567285129E-2</v>
      </c>
      <c r="H113" s="297">
        <v>0.13412777584612781</v>
      </c>
      <c r="I113" s="297">
        <v>0.13345185096328741</v>
      </c>
      <c r="J113" s="297">
        <v>0.15874878252593611</v>
      </c>
      <c r="K113" s="297">
        <v>0.12522105042490311</v>
      </c>
      <c r="L113" s="297">
        <v>8.5689587063331546E-2</v>
      </c>
      <c r="M113" s="297">
        <v>6.9017216999175623E-2</v>
      </c>
      <c r="N113" s="297">
        <v>7.6384246449747353E-2</v>
      </c>
      <c r="O113" s="297">
        <v>8.7784833086439071E-2</v>
      </c>
      <c r="P113" s="297">
        <v>6.4237503731409532E-2</v>
      </c>
      <c r="Q113" s="297">
        <v>6.8630005474534739E-2</v>
      </c>
      <c r="R113" s="297">
        <v>7.8188682252330111E-2</v>
      </c>
      <c r="S113" s="297">
        <v>5.6211805061045103E-2</v>
      </c>
      <c r="T113" s="297">
        <v>6.5664436818786545E-2</v>
      </c>
      <c r="U113" s="297">
        <v>4.6200201220233737E-2</v>
      </c>
      <c r="V113" s="297">
        <v>2.111277146318026E-2</v>
      </c>
      <c r="W113" s="297">
        <v>3.5874239649000592E-2</v>
      </c>
      <c r="DA113" s="122" t="s">
        <v>1680</v>
      </c>
    </row>
    <row r="114" spans="1:105" ht="12" customHeight="1" x14ac:dyDescent="0.25">
      <c r="A114" s="59" t="s">
        <v>160</v>
      </c>
      <c r="B114" s="297">
        <v>0.2042375393522767</v>
      </c>
      <c r="C114" s="297">
        <v>0.105948355432081</v>
      </c>
      <c r="D114" s="297">
        <v>6.4448244116467268E-2</v>
      </c>
      <c r="E114" s="297">
        <v>7.8757088859862462E-2</v>
      </c>
      <c r="F114" s="297">
        <v>0.10627561360066461</v>
      </c>
      <c r="G114" s="297">
        <v>0.1050649862616593</v>
      </c>
      <c r="H114" s="297">
        <v>8.6888150598517441E-2</v>
      </c>
      <c r="I114" s="297">
        <v>6.1127031305985E-2</v>
      </c>
      <c r="J114" s="297">
        <v>5.250637196777061E-2</v>
      </c>
      <c r="K114" s="297">
        <v>5.111379121814013E-2</v>
      </c>
      <c r="L114" s="297">
        <v>3.4124272929531817E-2</v>
      </c>
      <c r="M114" s="297">
        <v>3.6409361874627878E-2</v>
      </c>
      <c r="N114" s="297">
        <v>5.7903417502901303E-2</v>
      </c>
      <c r="O114" s="297">
        <v>4.6956024533096948E-2</v>
      </c>
      <c r="P114" s="297">
        <v>7.9359146955655463E-2</v>
      </c>
      <c r="Q114" s="297">
        <v>0.1166696051856644</v>
      </c>
      <c r="R114" s="297">
        <v>0.1004701769778422</v>
      </c>
      <c r="S114" s="297">
        <v>0.13111935201944661</v>
      </c>
      <c r="T114" s="297">
        <v>0.1331490888935255</v>
      </c>
      <c r="U114" s="297">
        <v>0.1104818981463129</v>
      </c>
      <c r="V114" s="297">
        <v>0.18408766547543301</v>
      </c>
      <c r="W114" s="297">
        <v>0.1525592299381886</v>
      </c>
      <c r="DA114" s="122" t="s">
        <v>1681</v>
      </c>
    </row>
    <row r="115" spans="1:105" ht="12" customHeight="1" x14ac:dyDescent="0.25">
      <c r="A115" s="59" t="s">
        <v>70</v>
      </c>
      <c r="B115" s="297">
        <v>0.99945072430284176</v>
      </c>
      <c r="C115" s="297">
        <v>1.2205519571320009</v>
      </c>
      <c r="D115" s="297">
        <v>1.2920814812690851</v>
      </c>
      <c r="E115" s="297">
        <v>1.05786586222905</v>
      </c>
      <c r="F115" s="297">
        <v>0.5639090541258398</v>
      </c>
      <c r="G115" s="297">
        <v>0.59879170254090552</v>
      </c>
      <c r="H115" s="297">
        <v>0.32151999704186879</v>
      </c>
      <c r="I115" s="297">
        <v>0.25149059511707977</v>
      </c>
      <c r="J115" s="297">
        <v>0.21938603350805461</v>
      </c>
      <c r="K115" s="297">
        <v>0.19228016273184051</v>
      </c>
      <c r="L115" s="297">
        <v>0.1151316221106113</v>
      </c>
      <c r="M115" s="297">
        <v>8.8314375154942795E-2</v>
      </c>
      <c r="N115" s="297">
        <v>9.7741220092533859E-2</v>
      </c>
      <c r="O115" s="297">
        <v>8.9863921622191451E-2</v>
      </c>
      <c r="P115" s="297">
        <v>0.1232973868742164</v>
      </c>
      <c r="Q115" s="297">
        <v>0.1053831490484468</v>
      </c>
      <c r="R115" s="297">
        <v>9.9048977542299091E-2</v>
      </c>
      <c r="S115" s="297">
        <v>8.3617407328436658E-2</v>
      </c>
      <c r="T115" s="297">
        <v>8.8224919120962336E-2</v>
      </c>
      <c r="U115" s="297">
        <v>6.8407806245639635E-2</v>
      </c>
      <c r="V115" s="297">
        <v>3.8497311587375328E-2</v>
      </c>
      <c r="W115" s="297">
        <v>2.7399246656270259E-2</v>
      </c>
      <c r="DA115" s="122" t="s">
        <v>1682</v>
      </c>
    </row>
    <row r="116" spans="1:105" ht="12" customHeight="1" x14ac:dyDescent="0.25">
      <c r="A116" s="59" t="s">
        <v>162</v>
      </c>
      <c r="B116" s="297">
        <v>1.542701240712113</v>
      </c>
      <c r="C116" s="297">
        <v>1.732787834644173</v>
      </c>
      <c r="D116" s="297">
        <v>1.644173805771862</v>
      </c>
      <c r="E116" s="297">
        <v>1.607486829284378</v>
      </c>
      <c r="F116" s="297">
        <v>1.7815815834025941</v>
      </c>
      <c r="G116" s="297">
        <v>2.2895757474163578</v>
      </c>
      <c r="H116" s="297">
        <v>2.0439991985973012</v>
      </c>
      <c r="I116" s="297">
        <v>1.771333152969981</v>
      </c>
      <c r="J116" s="297">
        <v>2.2496951952627819</v>
      </c>
      <c r="K116" s="297">
        <v>2.3670363293731742</v>
      </c>
      <c r="L116" s="297">
        <v>2.097382493559329</v>
      </c>
      <c r="M116" s="297">
        <v>2.0646243820144869</v>
      </c>
      <c r="N116" s="297">
        <v>1.919720103816277</v>
      </c>
      <c r="O116" s="297">
        <v>1.9332426643452241</v>
      </c>
      <c r="P116" s="297">
        <v>2.0525901716756469</v>
      </c>
      <c r="Q116" s="297">
        <v>2.1329804408626751</v>
      </c>
      <c r="R116" s="297">
        <v>2.5608864866772492</v>
      </c>
      <c r="S116" s="297">
        <v>2.806057569995803</v>
      </c>
      <c r="T116" s="297">
        <v>3.3535384418838179</v>
      </c>
      <c r="U116" s="297">
        <v>2.7062914818824479</v>
      </c>
      <c r="V116" s="297">
        <v>1.9876480658028</v>
      </c>
      <c r="W116" s="297">
        <v>2.0873677289138368</v>
      </c>
      <c r="DA116" s="122" t="s">
        <v>1683</v>
      </c>
    </row>
    <row r="117" spans="1:105" ht="12" customHeight="1" x14ac:dyDescent="0.25">
      <c r="A117" s="60" t="s">
        <v>1563</v>
      </c>
      <c r="B117" s="264">
        <v>0.51573858787193738</v>
      </c>
      <c r="C117" s="264">
        <v>0.5279784400629115</v>
      </c>
      <c r="D117" s="264">
        <v>0.55919967570445173</v>
      </c>
      <c r="E117" s="264">
        <v>0.72395753948719799</v>
      </c>
      <c r="F117" s="264">
        <v>0.64878736604177312</v>
      </c>
      <c r="G117" s="264">
        <v>0.67663004676757865</v>
      </c>
      <c r="H117" s="264">
        <v>0.62053155632061585</v>
      </c>
      <c r="I117" s="264">
        <v>0.53399196270244098</v>
      </c>
      <c r="J117" s="264">
        <v>0.7009422149072384</v>
      </c>
      <c r="K117" s="264">
        <v>0.78743614966785203</v>
      </c>
      <c r="L117" s="264">
        <v>0.84209544955305227</v>
      </c>
      <c r="M117" s="264">
        <v>0.84414395637002737</v>
      </c>
      <c r="N117" s="264">
        <v>0.83759052274163448</v>
      </c>
      <c r="O117" s="264">
        <v>0.85399058526792415</v>
      </c>
      <c r="P117" s="264">
        <v>0.92984390863566535</v>
      </c>
      <c r="Q117" s="264">
        <v>0.92836954051400455</v>
      </c>
      <c r="R117" s="264">
        <v>1.0145368558287939</v>
      </c>
      <c r="S117" s="264">
        <v>1.0529602130428879</v>
      </c>
      <c r="T117" s="264">
        <v>1.2688975332226311</v>
      </c>
      <c r="U117" s="264">
        <v>1.2105239227394711</v>
      </c>
      <c r="V117" s="264">
        <v>1.115839458121755</v>
      </c>
      <c r="W117" s="264">
        <v>1.083098781968169</v>
      </c>
      <c r="DA117" s="72" t="s">
        <v>1684</v>
      </c>
    </row>
    <row r="118" spans="1:105" ht="12" customHeight="1" x14ac:dyDescent="0.25">
      <c r="A118" s="57" t="s">
        <v>1565</v>
      </c>
      <c r="B118" s="263">
        <v>0.41342326899915599</v>
      </c>
      <c r="C118" s="263">
        <v>0.42323490579317358</v>
      </c>
      <c r="D118" s="263">
        <v>0.44826228517616368</v>
      </c>
      <c r="E118" s="263">
        <v>0.58033449431498063</v>
      </c>
      <c r="F118" s="263">
        <v>0.52007703139122941</v>
      </c>
      <c r="G118" s="263">
        <v>0.54239611387613451</v>
      </c>
      <c r="H118" s="263">
        <v>0.49742677892255088</v>
      </c>
      <c r="I118" s="263">
        <v>0.42805542969093568</v>
      </c>
      <c r="J118" s="263">
        <v>0.56188508806794168</v>
      </c>
      <c r="K118" s="263">
        <v>0.63121983652041147</v>
      </c>
      <c r="L118" s="263">
        <v>0.67503549618044789</v>
      </c>
      <c r="M118" s="263">
        <v>0.67667760791060838</v>
      </c>
      <c r="N118" s="263">
        <v>0.67142428380895713</v>
      </c>
      <c r="O118" s="263">
        <v>0.68457080342344978</v>
      </c>
      <c r="P118" s="263">
        <v>0.74537588888455264</v>
      </c>
      <c r="Q118" s="263">
        <v>0.74419401476673608</v>
      </c>
      <c r="R118" s="263">
        <v>0.81326694050090043</v>
      </c>
      <c r="S118" s="263">
        <v>0.8440676413189625</v>
      </c>
      <c r="T118" s="263">
        <v>1.017166018882663</v>
      </c>
      <c r="U118" s="263">
        <v>0.97037291587129071</v>
      </c>
      <c r="V118" s="263">
        <v>0.89447252407161615</v>
      </c>
      <c r="W118" s="263">
        <v>0.86822713991195877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0.39210272525655299</v>
      </c>
      <c r="C119" s="263">
        <f t="shared" si="5"/>
        <v>0.43150062399297717</v>
      </c>
      <c r="D119" s="263">
        <f t="shared" si="5"/>
        <v>0.43302483159723915</v>
      </c>
      <c r="E119" s="263">
        <f t="shared" si="5"/>
        <v>0.47805701813978718</v>
      </c>
      <c r="F119" s="263">
        <f t="shared" si="5"/>
        <v>0.50995441520894413</v>
      </c>
      <c r="G119" s="263">
        <f t="shared" si="5"/>
        <v>0.54543064808373187</v>
      </c>
      <c r="H119" s="263">
        <f t="shared" si="5"/>
        <v>0.4668607943018348</v>
      </c>
      <c r="I119" s="263">
        <f t="shared" si="5"/>
        <v>0.41575365540698284</v>
      </c>
      <c r="J119" s="263">
        <f t="shared" si="5"/>
        <v>0.53536529297168045</v>
      </c>
      <c r="K119" s="263">
        <f t="shared" si="5"/>
        <v>0.57369897224269328</v>
      </c>
      <c r="L119" s="263">
        <f t="shared" si="5"/>
        <v>0.5817733336815949</v>
      </c>
      <c r="M119" s="263">
        <f t="shared" si="5"/>
        <v>0.58115795401756798</v>
      </c>
      <c r="N119" s="263">
        <f t="shared" si="5"/>
        <v>0.5689759029761956</v>
      </c>
      <c r="O119" s="263">
        <f t="shared" si="5"/>
        <v>0.57766288658352094</v>
      </c>
      <c r="P119" s="263">
        <f t="shared" si="5"/>
        <v>0.60176722283544959</v>
      </c>
      <c r="Q119" s="263">
        <f t="shared" si="5"/>
        <v>0.57845532515328135</v>
      </c>
      <c r="R119" s="263">
        <f t="shared" si="5"/>
        <v>0.61762571844791492</v>
      </c>
      <c r="S119" s="263">
        <f t="shared" si="5"/>
        <v>0.65474192488381533</v>
      </c>
      <c r="T119" s="263">
        <f t="shared" si="5"/>
        <v>0.76544771360556085</v>
      </c>
      <c r="U119" s="263">
        <f t="shared" si="5"/>
        <v>0.70203450716078863</v>
      </c>
      <c r="V119" s="263">
        <f t="shared" si="5"/>
        <v>0.63270701576733424</v>
      </c>
      <c r="W119" s="263">
        <f t="shared" si="5"/>
        <v>0.62710199168873626</v>
      </c>
      <c r="DA119" s="70"/>
    </row>
    <row r="120" spans="1:105" ht="12" customHeight="1" x14ac:dyDescent="0.25">
      <c r="A120" s="60" t="s">
        <v>1568</v>
      </c>
      <c r="B120" s="264">
        <v>0.26546717956575477</v>
      </c>
      <c r="C120" s="264">
        <v>0.3018596790595619</v>
      </c>
      <c r="D120" s="264">
        <v>0.29571775830813601</v>
      </c>
      <c r="E120" s="264">
        <v>0.30029494986365202</v>
      </c>
      <c r="F120" s="264">
        <v>0.35064979060250179</v>
      </c>
      <c r="G120" s="264">
        <v>0.37928947265460311</v>
      </c>
      <c r="H120" s="264">
        <v>0.31449416108699779</v>
      </c>
      <c r="I120" s="264">
        <v>0.28463613738229843</v>
      </c>
      <c r="J120" s="264">
        <v>0.36325445626125019</v>
      </c>
      <c r="K120" s="264">
        <v>0.38035023151474479</v>
      </c>
      <c r="L120" s="264">
        <v>0.37500343263946401</v>
      </c>
      <c r="M120" s="264">
        <v>0.37388505827091179</v>
      </c>
      <c r="N120" s="264">
        <v>0.36331215120905869</v>
      </c>
      <c r="O120" s="264">
        <v>0.36797222871275242</v>
      </c>
      <c r="P120" s="264">
        <v>0.37345137921550131</v>
      </c>
      <c r="Q120" s="264">
        <v>0.35050150100603922</v>
      </c>
      <c r="R120" s="264">
        <v>0.36851418911397288</v>
      </c>
      <c r="S120" s="264">
        <v>0.39619584300231869</v>
      </c>
      <c r="T120" s="264">
        <v>0.45387992456656079</v>
      </c>
      <c r="U120" s="264">
        <v>0.40479989813063572</v>
      </c>
      <c r="V120" s="264">
        <v>0.35872143081114249</v>
      </c>
      <c r="W120" s="264">
        <v>0.36115562173117988</v>
      </c>
      <c r="DA120" s="72" t="s">
        <v>1686</v>
      </c>
    </row>
    <row r="121" spans="1:105" ht="12" customHeight="1" x14ac:dyDescent="0.25">
      <c r="A121" s="59" t="s">
        <v>30</v>
      </c>
      <c r="B121" s="232">
        <v>2.4420836385223171E-2</v>
      </c>
      <c r="C121" s="232">
        <v>3.2978070032092792E-2</v>
      </c>
      <c r="D121" s="232">
        <v>3.2591212098585023E-2</v>
      </c>
      <c r="E121" s="232">
        <v>5.8066431942949068E-2</v>
      </c>
      <c r="F121" s="232">
        <v>0.13343565578535879</v>
      </c>
      <c r="G121" s="232">
        <v>0.1138340507641577</v>
      </c>
      <c r="H121" s="232">
        <v>9.2185644173549477E-2</v>
      </c>
      <c r="I121" s="232">
        <v>9.4053962044444273E-2</v>
      </c>
      <c r="J121" s="232">
        <v>0.1328838724229581</v>
      </c>
      <c r="K121" s="232">
        <v>0.1452254170069599</v>
      </c>
      <c r="L121" s="232">
        <v>0.174543609458087</v>
      </c>
      <c r="M121" s="232">
        <v>0.17978220452731439</v>
      </c>
      <c r="N121" s="232">
        <v>0.17837280042378301</v>
      </c>
      <c r="O121" s="232">
        <v>0.18250872550587571</v>
      </c>
      <c r="P121" s="232">
        <v>0.1740954570178537</v>
      </c>
      <c r="Q121" s="232">
        <v>0.14219156273517111</v>
      </c>
      <c r="R121" s="232">
        <v>0.124541590877361</v>
      </c>
      <c r="S121" s="232">
        <v>0.131732134610064</v>
      </c>
      <c r="T121" s="232">
        <v>0.1409782200873165</v>
      </c>
      <c r="U121" s="232">
        <v>0.15285240157524141</v>
      </c>
      <c r="V121" s="232">
        <v>0.16694086132680919</v>
      </c>
      <c r="W121" s="232">
        <v>0.16319926276057059</v>
      </c>
      <c r="DA121" s="71" t="s">
        <v>1687</v>
      </c>
    </row>
    <row r="122" spans="1:105" ht="12" customHeight="1" x14ac:dyDescent="0.25">
      <c r="A122" s="59" t="s">
        <v>33</v>
      </c>
      <c r="B122" s="297">
        <v>4.998600248411764E-3</v>
      </c>
      <c r="C122" s="297">
        <v>5.9407330231107834E-3</v>
      </c>
      <c r="D122" s="297">
        <v>5.2209233502238132E-3</v>
      </c>
      <c r="E122" s="297">
        <v>6.3767135844821979E-3</v>
      </c>
      <c r="F122" s="297">
        <v>6.4887847326474523E-3</v>
      </c>
      <c r="G122" s="297">
        <v>8.1747378994567969E-3</v>
      </c>
      <c r="H122" s="297">
        <v>1.1528065739633079E-2</v>
      </c>
      <c r="I122" s="297">
        <v>1.146997108746069E-2</v>
      </c>
      <c r="J122" s="297">
        <v>1.3644201504878229E-2</v>
      </c>
      <c r="K122" s="297">
        <v>1.076254707257839E-2</v>
      </c>
      <c r="L122" s="297">
        <v>7.3648816334757512E-3</v>
      </c>
      <c r="M122" s="297">
        <v>5.9319183496025149E-3</v>
      </c>
      <c r="N122" s="297">
        <v>6.5651026343358527E-3</v>
      </c>
      <c r="O122" s="297">
        <v>7.5449646456834376E-3</v>
      </c>
      <c r="P122" s="297">
        <v>5.5211097126903821E-3</v>
      </c>
      <c r="Q122" s="297">
        <v>5.8986381443426874E-3</v>
      </c>
      <c r="R122" s="297">
        <v>6.7201909777002099E-3</v>
      </c>
      <c r="S122" s="297">
        <v>4.8313138721585384E-3</v>
      </c>
      <c r="T122" s="297">
        <v>5.6437523072877223E-3</v>
      </c>
      <c r="U122" s="297">
        <v>3.9708326891376476E-3</v>
      </c>
      <c r="V122" s="297">
        <v>1.8146086135999849E-3</v>
      </c>
      <c r="W122" s="297">
        <v>3.0833329668231409E-3</v>
      </c>
      <c r="DA122" s="122" t="s">
        <v>1688</v>
      </c>
    </row>
    <row r="123" spans="1:105" ht="12" customHeight="1" x14ac:dyDescent="0.25">
      <c r="A123" s="59" t="s">
        <v>160</v>
      </c>
      <c r="B123" s="297">
        <v>1.755388669722668E-2</v>
      </c>
      <c r="C123" s="297">
        <v>9.1060900601842212E-3</v>
      </c>
      <c r="D123" s="297">
        <v>5.539222508474966E-3</v>
      </c>
      <c r="E123" s="297">
        <v>6.7690446077342467E-3</v>
      </c>
      <c r="F123" s="297">
        <v>9.1342173713057605E-3</v>
      </c>
      <c r="G123" s="297">
        <v>9.0301659064826855E-3</v>
      </c>
      <c r="H123" s="297">
        <v>7.4678962338416057E-3</v>
      </c>
      <c r="I123" s="297">
        <v>5.2537696306275434E-3</v>
      </c>
      <c r="J123" s="297">
        <v>4.5128378814578091E-3</v>
      </c>
      <c r="K123" s="297">
        <v>4.3931478148163958E-3</v>
      </c>
      <c r="L123" s="297">
        <v>2.9329261531938042E-3</v>
      </c>
      <c r="M123" s="297">
        <v>3.1293258579812491E-3</v>
      </c>
      <c r="N123" s="297">
        <v>4.9767052298596509E-3</v>
      </c>
      <c r="O123" s="297">
        <v>4.0357944823476563E-3</v>
      </c>
      <c r="P123" s="297">
        <v>6.8207905288426539E-3</v>
      </c>
      <c r="Q123" s="297">
        <v>1.0027564163446211E-2</v>
      </c>
      <c r="R123" s="297">
        <v>8.6352494684013882E-3</v>
      </c>
      <c r="S123" s="297">
        <v>1.126949656984051E-2</v>
      </c>
      <c r="T123" s="297">
        <v>1.1443949176475701E-2</v>
      </c>
      <c r="U123" s="297">
        <v>9.4957407355451291E-3</v>
      </c>
      <c r="V123" s="297">
        <v>1.582203757625078E-2</v>
      </c>
      <c r="W123" s="297">
        <v>1.3112219455072779E-2</v>
      </c>
      <c r="DA123" s="122" t="s">
        <v>1689</v>
      </c>
    </row>
    <row r="124" spans="1:105" ht="12" customHeight="1" x14ac:dyDescent="0.25">
      <c r="A124" s="59" t="s">
        <v>70</v>
      </c>
      <c r="B124" s="297">
        <v>8.5901175804964258E-2</v>
      </c>
      <c r="C124" s="297">
        <v>0.1049044697244321</v>
      </c>
      <c r="D124" s="297">
        <v>0.1110523168155742</v>
      </c>
      <c r="E124" s="297">
        <v>9.0921862578862658E-2</v>
      </c>
      <c r="F124" s="297">
        <v>4.8467072581556331E-2</v>
      </c>
      <c r="G124" s="297">
        <v>5.1465179883079838E-2</v>
      </c>
      <c r="H124" s="297">
        <v>2.7634124543729269E-2</v>
      </c>
      <c r="I124" s="297">
        <v>2.1615210534282801E-2</v>
      </c>
      <c r="J124" s="297">
        <v>1.8855875307584279E-2</v>
      </c>
      <c r="K124" s="297">
        <v>1.6526169485900691E-2</v>
      </c>
      <c r="L124" s="297">
        <v>9.8953770017356016E-3</v>
      </c>
      <c r="M124" s="297">
        <v>7.5904779313478122E-3</v>
      </c>
      <c r="N124" s="297">
        <v>8.4007000309265587E-3</v>
      </c>
      <c r="O124" s="297">
        <v>7.7236589479446434E-3</v>
      </c>
      <c r="P124" s="297">
        <v>1.059721129679774E-2</v>
      </c>
      <c r="Q124" s="297">
        <v>9.0575114842263993E-3</v>
      </c>
      <c r="R124" s="297">
        <v>8.5130996719202622E-3</v>
      </c>
      <c r="S124" s="297">
        <v>7.1867811314916697E-3</v>
      </c>
      <c r="T124" s="297">
        <v>7.5827893296840062E-3</v>
      </c>
      <c r="U124" s="297">
        <v>5.8795404794344322E-3</v>
      </c>
      <c r="V124" s="297">
        <v>3.3087817640958341E-3</v>
      </c>
      <c r="W124" s="297">
        <v>2.3549210048205262E-3</v>
      </c>
      <c r="DA124" s="122" t="s">
        <v>1690</v>
      </c>
    </row>
    <row r="125" spans="1:105" ht="12" customHeight="1" x14ac:dyDescent="0.25">
      <c r="A125" s="59" t="s">
        <v>162</v>
      </c>
      <c r="B125" s="297">
        <v>0.13259268042992889</v>
      </c>
      <c r="C125" s="297">
        <v>0.14893031621974201</v>
      </c>
      <c r="D125" s="297">
        <v>0.141314083535278</v>
      </c>
      <c r="E125" s="297">
        <v>0.13816089714962379</v>
      </c>
      <c r="F125" s="297">
        <v>0.1531240601316334</v>
      </c>
      <c r="G125" s="297">
        <v>0.1967853382014261</v>
      </c>
      <c r="H125" s="297">
        <v>0.17567843039624431</v>
      </c>
      <c r="I125" s="297">
        <v>0.15224322408548319</v>
      </c>
      <c r="J125" s="297">
        <v>0.1933576691443718</v>
      </c>
      <c r="K125" s="297">
        <v>0.2034429501344894</v>
      </c>
      <c r="L125" s="297">
        <v>0.1802666383929718</v>
      </c>
      <c r="M125" s="297">
        <v>0.1774511316046658</v>
      </c>
      <c r="N125" s="297">
        <v>0.16499684289015359</v>
      </c>
      <c r="O125" s="297">
        <v>0.16615908513090111</v>
      </c>
      <c r="P125" s="297">
        <v>0.1764168106593168</v>
      </c>
      <c r="Q125" s="297">
        <v>0.1833262244788528</v>
      </c>
      <c r="R125" s="297">
        <v>0.2201040581185901</v>
      </c>
      <c r="S125" s="297">
        <v>0.241176116818764</v>
      </c>
      <c r="T125" s="297">
        <v>0.2882312136657969</v>
      </c>
      <c r="U125" s="297">
        <v>0.23260138265127711</v>
      </c>
      <c r="V125" s="297">
        <v>0.17083514153038659</v>
      </c>
      <c r="W125" s="297">
        <v>0.17940588554389281</v>
      </c>
      <c r="DA125" s="122" t="s">
        <v>1691</v>
      </c>
    </row>
    <row r="126" spans="1:105" ht="12" customHeight="1" x14ac:dyDescent="0.25">
      <c r="A126" s="60" t="s">
        <v>1575</v>
      </c>
      <c r="B126" s="264">
        <v>0.12663554569079821</v>
      </c>
      <c r="C126" s="264">
        <v>0.1296409449334153</v>
      </c>
      <c r="D126" s="264">
        <v>0.1373070732891031</v>
      </c>
      <c r="E126" s="264">
        <v>0.17776206827613519</v>
      </c>
      <c r="F126" s="264">
        <v>0.15930462460644229</v>
      </c>
      <c r="G126" s="264">
        <v>0.16614117542912871</v>
      </c>
      <c r="H126" s="264">
        <v>0.15236663321483701</v>
      </c>
      <c r="I126" s="264">
        <v>0.13111751802468441</v>
      </c>
      <c r="J126" s="264">
        <v>0.17211083671043029</v>
      </c>
      <c r="K126" s="264">
        <v>0.1933487407279485</v>
      </c>
      <c r="L126" s="264">
        <v>0.20676990104213089</v>
      </c>
      <c r="M126" s="264">
        <v>0.20727289574665619</v>
      </c>
      <c r="N126" s="264">
        <v>0.20566375176713689</v>
      </c>
      <c r="O126" s="264">
        <v>0.20969065787076849</v>
      </c>
      <c r="P126" s="264">
        <v>0.22831584361994831</v>
      </c>
      <c r="Q126" s="264">
        <v>0.22795382414724211</v>
      </c>
      <c r="R126" s="264">
        <v>0.24911152933394201</v>
      </c>
      <c r="S126" s="264">
        <v>0.25854608188149658</v>
      </c>
      <c r="T126" s="264">
        <v>0.31156778903900012</v>
      </c>
      <c r="U126" s="264">
        <v>0.29723460903015292</v>
      </c>
      <c r="V126" s="264">
        <v>0.27398558495619169</v>
      </c>
      <c r="W126" s="264">
        <v>0.26594636995755638</v>
      </c>
      <c r="DA126" s="72" t="s">
        <v>1692</v>
      </c>
    </row>
    <row r="127" spans="1:105" ht="12" customHeight="1" x14ac:dyDescent="0.25">
      <c r="A127" s="132" t="s">
        <v>1577</v>
      </c>
      <c r="B127" s="318">
        <v>0.37914800652657721</v>
      </c>
      <c r="C127" s="318">
        <v>0.38814619992827021</v>
      </c>
      <c r="D127" s="318">
        <v>0.41109865982395261</v>
      </c>
      <c r="E127" s="318">
        <v>0.53222129264955143</v>
      </c>
      <c r="F127" s="318">
        <v>0.47695953391691481</v>
      </c>
      <c r="G127" s="318">
        <v>0.49742823093084909</v>
      </c>
      <c r="H127" s="318">
        <v>0.4561871228922208</v>
      </c>
      <c r="I127" s="318">
        <v>0.39256707355416648</v>
      </c>
      <c r="J127" s="318">
        <v>0.51530145256145543</v>
      </c>
      <c r="K127" s="318">
        <v>0.57888793554393392</v>
      </c>
      <c r="L127" s="318">
        <v>0.61907101487318117</v>
      </c>
      <c r="M127" s="318">
        <v>0.62057698571631115</v>
      </c>
      <c r="N127" s="318">
        <v>0.61575919361283116</v>
      </c>
      <c r="O127" s="318">
        <v>0.6278157880968912</v>
      </c>
      <c r="P127" s="318">
        <v>0.68357976818215926</v>
      </c>
      <c r="Q127" s="318">
        <v>0.68249587849975157</v>
      </c>
      <c r="R127" s="318">
        <v>0.74584224543373323</v>
      </c>
      <c r="S127" s="318">
        <v>0.77408938387628057</v>
      </c>
      <c r="T127" s="318">
        <v>0.93283687030863216</v>
      </c>
      <c r="U127" s="318">
        <v>0.88992319549563836</v>
      </c>
      <c r="V127" s="318">
        <v>0.8203154002810652</v>
      </c>
      <c r="W127" s="318">
        <v>0.79624591549190893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1.0000000000000002</v>
      </c>
      <c r="D132" s="234">
        <f t="shared" si="6"/>
        <v>1.0000000000000004</v>
      </c>
      <c r="E132" s="234">
        <f t="shared" si="6"/>
        <v>0.99999999999999967</v>
      </c>
      <c r="F132" s="234">
        <f t="shared" si="6"/>
        <v>1.0000000000000002</v>
      </c>
      <c r="G132" s="234">
        <f t="shared" si="6"/>
        <v>1</v>
      </c>
      <c r="H132" s="234">
        <f t="shared" si="6"/>
        <v>0.99999999999999978</v>
      </c>
      <c r="I132" s="234">
        <f t="shared" si="6"/>
        <v>1.0000000000000004</v>
      </c>
      <c r="J132" s="234">
        <f t="shared" si="6"/>
        <v>1.0000000000000004</v>
      </c>
      <c r="K132" s="234">
        <f t="shared" si="6"/>
        <v>0.99999999999999978</v>
      </c>
      <c r="L132" s="234">
        <f t="shared" si="6"/>
        <v>1.0000000000000002</v>
      </c>
      <c r="M132" s="234">
        <f t="shared" si="6"/>
        <v>0.99999999999999978</v>
      </c>
      <c r="N132" s="234">
        <f t="shared" si="6"/>
        <v>1</v>
      </c>
      <c r="O132" s="234">
        <f t="shared" si="6"/>
        <v>1</v>
      </c>
      <c r="P132" s="234">
        <f t="shared" si="6"/>
        <v>1</v>
      </c>
      <c r="Q132" s="234">
        <f t="shared" si="6"/>
        <v>1</v>
      </c>
      <c r="R132" s="234">
        <f t="shared" si="6"/>
        <v>0.99999999999999978</v>
      </c>
      <c r="S132" s="234">
        <f t="shared" si="6"/>
        <v>1</v>
      </c>
      <c r="T132" s="234">
        <f t="shared" si="6"/>
        <v>0.99999999999999989</v>
      </c>
      <c r="U132" s="234">
        <f t="shared" si="6"/>
        <v>1</v>
      </c>
      <c r="V132" s="234">
        <f t="shared" si="6"/>
        <v>0.99999999999999989</v>
      </c>
      <c r="W132" s="234">
        <f t="shared" si="6"/>
        <v>0.99999999999999989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3.8871828292363396E-3</v>
      </c>
      <c r="C133" s="268">
        <f t="shared" si="7"/>
        <v>3.9014079333459253E-3</v>
      </c>
      <c r="D133" s="268">
        <f t="shared" si="7"/>
        <v>3.9041091601772584E-3</v>
      </c>
      <c r="E133" s="268">
        <f t="shared" si="7"/>
        <v>3.8648696269235417E-3</v>
      </c>
      <c r="F133" s="268">
        <f t="shared" si="7"/>
        <v>3.8476312497065161E-3</v>
      </c>
      <c r="G133" s="268">
        <f t="shared" si="7"/>
        <v>3.8976038210807983E-3</v>
      </c>
      <c r="H133" s="268">
        <f t="shared" si="7"/>
        <v>3.9041514139166677E-3</v>
      </c>
      <c r="I133" s="268">
        <f t="shared" si="7"/>
        <v>3.8900923246907412E-3</v>
      </c>
      <c r="J133" s="268">
        <f t="shared" si="7"/>
        <v>3.8846165064644316E-3</v>
      </c>
      <c r="K133" s="268">
        <f t="shared" si="7"/>
        <v>3.8738701016336132E-3</v>
      </c>
      <c r="L133" s="268">
        <f t="shared" si="7"/>
        <v>3.8537279167008926E-3</v>
      </c>
      <c r="M133" s="268">
        <f t="shared" si="7"/>
        <v>3.8437154312325394E-3</v>
      </c>
      <c r="N133" s="268">
        <f t="shared" si="7"/>
        <v>3.8505288032009036E-3</v>
      </c>
      <c r="O133" s="268">
        <f t="shared" si="7"/>
        <v>3.885560967839684E-3</v>
      </c>
      <c r="P133" s="268">
        <f t="shared" si="7"/>
        <v>3.8934309464986367E-3</v>
      </c>
      <c r="Q133" s="268">
        <f t="shared" si="7"/>
        <v>3.9061147128405965E-3</v>
      </c>
      <c r="R133" s="268">
        <f t="shared" si="7"/>
        <v>3.9165568726058121E-3</v>
      </c>
      <c r="S133" s="268">
        <f t="shared" si="7"/>
        <v>3.9180220831040872E-3</v>
      </c>
      <c r="T133" s="268">
        <f t="shared" si="7"/>
        <v>3.9089848269886224E-3</v>
      </c>
      <c r="U133" s="268">
        <f t="shared" si="7"/>
        <v>3.8706514718701902E-3</v>
      </c>
      <c r="V133" s="268">
        <f t="shared" si="7"/>
        <v>3.8360481371618057E-3</v>
      </c>
      <c r="W133" s="268">
        <f t="shared" si="7"/>
        <v>3.827922102383325E-3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4.0261784704760016E-4</v>
      </c>
      <c r="C134" s="269">
        <f t="shared" si="8"/>
        <v>4.0409122276524161E-4</v>
      </c>
      <c r="D134" s="269">
        <f t="shared" si="8"/>
        <v>4.0437100433945484E-4</v>
      </c>
      <c r="E134" s="269">
        <f t="shared" si="8"/>
        <v>4.0030674055465412E-4</v>
      </c>
      <c r="F134" s="269">
        <f t="shared" si="8"/>
        <v>3.9852126283811563E-4</v>
      </c>
      <c r="G134" s="269">
        <f t="shared" si="8"/>
        <v>4.0369720901353609E-4</v>
      </c>
      <c r="H134" s="269">
        <f t="shared" si="8"/>
        <v>4.0437538080187967E-4</v>
      </c>
      <c r="I134" s="269">
        <f t="shared" si="8"/>
        <v>4.0291920019904854E-4</v>
      </c>
      <c r="J134" s="269">
        <f t="shared" si="8"/>
        <v>4.023520382614832E-4</v>
      </c>
      <c r="K134" s="269">
        <f t="shared" si="8"/>
        <v>4.0123897140392653E-4</v>
      </c>
      <c r="L134" s="269">
        <f t="shared" si="8"/>
        <v>3.9915272964769806E-4</v>
      </c>
      <c r="M134" s="269">
        <f t="shared" si="8"/>
        <v>3.9811567903290731E-4</v>
      </c>
      <c r="N134" s="269">
        <f t="shared" si="8"/>
        <v>3.988213790921909E-4</v>
      </c>
      <c r="O134" s="269">
        <f t="shared" si="8"/>
        <v>4.0244986154951156E-4</v>
      </c>
      <c r="P134" s="269">
        <f t="shared" si="8"/>
        <v>4.0326500043110614E-4</v>
      </c>
      <c r="Q134" s="269">
        <f t="shared" si="8"/>
        <v>4.0457873094530965E-4</v>
      </c>
      <c r="R134" s="269">
        <f t="shared" si="8"/>
        <v>4.0566028539435107E-4</v>
      </c>
      <c r="S134" s="269">
        <f t="shared" si="8"/>
        <v>4.0581204565935577E-4</v>
      </c>
      <c r="T134" s="269">
        <f t="shared" si="8"/>
        <v>4.048760051487165E-4</v>
      </c>
      <c r="U134" s="269">
        <f t="shared" si="8"/>
        <v>4.0090559943694671E-4</v>
      </c>
      <c r="V134" s="269">
        <f t="shared" si="8"/>
        <v>3.9732153335799277E-4</v>
      </c>
      <c r="W134" s="269">
        <f t="shared" si="8"/>
        <v>3.964798732737441E-4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9.2039095811249864E-3</v>
      </c>
      <c r="C135" s="269">
        <f t="shared" si="9"/>
        <v>8.3403828951419557E-3</v>
      </c>
      <c r="D135" s="269">
        <f t="shared" si="9"/>
        <v>8.9457836115799313E-3</v>
      </c>
      <c r="E135" s="269">
        <f t="shared" si="9"/>
        <v>1.1012102106272473E-2</v>
      </c>
      <c r="F135" s="269">
        <f t="shared" si="9"/>
        <v>8.4646357432187451E-3</v>
      </c>
      <c r="G135" s="269">
        <f t="shared" si="9"/>
        <v>8.2607779422171328E-3</v>
      </c>
      <c r="H135" s="269">
        <f t="shared" si="9"/>
        <v>9.0742591018981491E-3</v>
      </c>
      <c r="I135" s="269">
        <f t="shared" si="9"/>
        <v>8.6329744134637371E-3</v>
      </c>
      <c r="J135" s="269">
        <f t="shared" si="9"/>
        <v>8.8132815984269808E-3</v>
      </c>
      <c r="K135" s="269">
        <f t="shared" si="9"/>
        <v>9.3707451620195295E-3</v>
      </c>
      <c r="L135" s="269">
        <f t="shared" si="9"/>
        <v>9.9614429150020507E-3</v>
      </c>
      <c r="M135" s="269">
        <f t="shared" si="9"/>
        <v>1.0023004593119078E-2</v>
      </c>
      <c r="N135" s="269">
        <f t="shared" si="9"/>
        <v>1.014730893302623E-2</v>
      </c>
      <c r="O135" s="269">
        <f t="shared" si="9"/>
        <v>1.0143277827128438E-2</v>
      </c>
      <c r="P135" s="269">
        <f t="shared" si="9"/>
        <v>1.0817099302604072E-2</v>
      </c>
      <c r="Q135" s="269">
        <f t="shared" si="9"/>
        <v>1.1404306997328384E-2</v>
      </c>
      <c r="R135" s="269">
        <f t="shared" si="9"/>
        <v>1.1909420277696177E-2</v>
      </c>
      <c r="S135" s="269">
        <f t="shared" si="9"/>
        <v>1.1495670995593838E-2</v>
      </c>
      <c r="T135" s="269">
        <f t="shared" si="9"/>
        <v>1.2130781949858111E-2</v>
      </c>
      <c r="U135" s="269">
        <f t="shared" si="9"/>
        <v>1.2905891540612916E-2</v>
      </c>
      <c r="V135" s="269">
        <f t="shared" si="9"/>
        <v>1.3182652243016884E-2</v>
      </c>
      <c r="W135" s="269">
        <f t="shared" si="9"/>
        <v>1.2818294692789283E-2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7.665837462438878E-4</v>
      </c>
      <c r="C136" s="269">
        <f t="shared" si="10"/>
        <v>7.6938905128820392E-4</v>
      </c>
      <c r="D136" s="269">
        <f t="shared" si="10"/>
        <v>7.6992175496456365E-4</v>
      </c>
      <c r="E136" s="269">
        <f t="shared" si="10"/>
        <v>7.6218340312367424E-4</v>
      </c>
      <c r="F136" s="269">
        <f t="shared" si="10"/>
        <v>7.5878385636533711E-4</v>
      </c>
      <c r="G136" s="269">
        <f t="shared" si="10"/>
        <v>7.6863884972593066E-4</v>
      </c>
      <c r="H136" s="269">
        <f t="shared" si="10"/>
        <v>7.6993008774212297E-4</v>
      </c>
      <c r="I136" s="269">
        <f t="shared" si="10"/>
        <v>7.6715752216930625E-4</v>
      </c>
      <c r="J136" s="269">
        <f t="shared" si="10"/>
        <v>7.6607764673404131E-4</v>
      </c>
      <c r="K136" s="269">
        <f t="shared" si="10"/>
        <v>7.6395836919147168E-4</v>
      </c>
      <c r="L136" s="269">
        <f t="shared" si="10"/>
        <v>7.5998616817557658E-4</v>
      </c>
      <c r="M136" s="269">
        <f t="shared" si="10"/>
        <v>7.5801162543943001E-4</v>
      </c>
      <c r="N136" s="269">
        <f t="shared" si="10"/>
        <v>7.5935527724010671E-4</v>
      </c>
      <c r="O136" s="269">
        <f t="shared" si="10"/>
        <v>7.6626390212027561E-4</v>
      </c>
      <c r="P136" s="269">
        <f t="shared" si="10"/>
        <v>7.6781592526615431E-4</v>
      </c>
      <c r="Q136" s="269">
        <f t="shared" si="10"/>
        <v>7.7031726609472955E-4</v>
      </c>
      <c r="R136" s="269">
        <f t="shared" si="10"/>
        <v>7.7237654406115016E-4</v>
      </c>
      <c r="S136" s="269">
        <f t="shared" si="10"/>
        <v>7.7266549536654169E-4</v>
      </c>
      <c r="T136" s="269">
        <f t="shared" si="10"/>
        <v>7.7088327570950545E-4</v>
      </c>
      <c r="U136" s="269">
        <f t="shared" si="10"/>
        <v>7.6332362949174378E-4</v>
      </c>
      <c r="V136" s="269">
        <f t="shared" si="10"/>
        <v>7.5649957332598401E-4</v>
      </c>
      <c r="W136" s="269">
        <f t="shared" si="10"/>
        <v>7.5489705385204948E-4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4.8564692822253182E-3</v>
      </c>
      <c r="C137" s="270">
        <f t="shared" si="11"/>
        <v>4.8026189230820837E-3</v>
      </c>
      <c r="D137" s="270">
        <f t="shared" si="11"/>
        <v>4.8927958109420038E-3</v>
      </c>
      <c r="E137" s="270">
        <f t="shared" si="11"/>
        <v>5.2262333351679648E-3</v>
      </c>
      <c r="F137" s="270">
        <f t="shared" si="11"/>
        <v>4.7691221801247621E-3</v>
      </c>
      <c r="G137" s="270">
        <f t="shared" si="11"/>
        <v>4.7317221848605217E-3</v>
      </c>
      <c r="H137" s="270">
        <f t="shared" si="11"/>
        <v>4.8587803253173304E-3</v>
      </c>
      <c r="I137" s="270">
        <f t="shared" si="11"/>
        <v>4.7826602186084961E-3</v>
      </c>
      <c r="J137" s="270">
        <f t="shared" si="11"/>
        <v>4.8154720943095839E-3</v>
      </c>
      <c r="K137" s="270">
        <f t="shared" si="11"/>
        <v>4.9219644952229321E-3</v>
      </c>
      <c r="L137" s="270">
        <f t="shared" si="11"/>
        <v>5.0922972337422668E-3</v>
      </c>
      <c r="M137" s="270">
        <f t="shared" si="11"/>
        <v>5.095300796940711E-3</v>
      </c>
      <c r="N137" s="270">
        <f t="shared" si="11"/>
        <v>5.1550630621089531E-3</v>
      </c>
      <c r="O137" s="270">
        <f t="shared" si="11"/>
        <v>5.2113230968020867E-3</v>
      </c>
      <c r="P137" s="270">
        <f t="shared" si="11"/>
        <v>5.4141039973971189E-3</v>
      </c>
      <c r="Q137" s="270">
        <f t="shared" si="11"/>
        <v>5.5942906404761183E-3</v>
      </c>
      <c r="R137" s="270">
        <f t="shared" si="11"/>
        <v>5.7155851141234585E-3</v>
      </c>
      <c r="S137" s="270">
        <f t="shared" si="11"/>
        <v>5.5469083356958545E-3</v>
      </c>
      <c r="T137" s="270">
        <f t="shared" si="11"/>
        <v>5.7435427065961522E-3</v>
      </c>
      <c r="U137" s="270">
        <f t="shared" si="11"/>
        <v>6.0048870113089473E-3</v>
      </c>
      <c r="V137" s="270">
        <f t="shared" si="11"/>
        <v>6.1577650965324244E-3</v>
      </c>
      <c r="W137" s="270">
        <f t="shared" si="11"/>
        <v>5.9600182727678587E-3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3.5867610062666866E-2</v>
      </c>
      <c r="C138" s="271">
        <f t="shared" si="12"/>
        <v>3.2502448966879531E-2</v>
      </c>
      <c r="D138" s="271">
        <f t="shared" si="12"/>
        <v>3.4861693876606509E-2</v>
      </c>
      <c r="E138" s="271">
        <f t="shared" si="12"/>
        <v>4.2914131308727593E-2</v>
      </c>
      <c r="F138" s="271">
        <f t="shared" si="12"/>
        <v>3.2986661970572373E-2</v>
      </c>
      <c r="G138" s="271">
        <f t="shared" si="12"/>
        <v>3.2192228686530412E-2</v>
      </c>
      <c r="H138" s="271">
        <f t="shared" si="12"/>
        <v>3.5362362505380718E-2</v>
      </c>
      <c r="I138" s="271">
        <f t="shared" si="12"/>
        <v>3.3642677300753099E-2</v>
      </c>
      <c r="J138" s="271">
        <f t="shared" si="12"/>
        <v>3.4345333899533821E-2</v>
      </c>
      <c r="K138" s="271">
        <f t="shared" si="12"/>
        <v>3.6517767857825567E-2</v>
      </c>
      <c r="L138" s="271">
        <f t="shared" si="12"/>
        <v>3.8819715359821864E-2</v>
      </c>
      <c r="M138" s="271">
        <f t="shared" si="12"/>
        <v>3.9059621048381996E-2</v>
      </c>
      <c r="N138" s="271">
        <f t="shared" si="12"/>
        <v>3.9544034715594679E-2</v>
      </c>
      <c r="O138" s="271">
        <f t="shared" si="12"/>
        <v>3.9528325507112272E-2</v>
      </c>
      <c r="P138" s="271">
        <f t="shared" si="12"/>
        <v>4.2154205924687702E-2</v>
      </c>
      <c r="Q138" s="271">
        <f t="shared" si="12"/>
        <v>4.4442552679349615E-2</v>
      </c>
      <c r="R138" s="271">
        <f t="shared" si="12"/>
        <v>4.6410977729380583E-2</v>
      </c>
      <c r="S138" s="271">
        <f t="shared" si="12"/>
        <v>4.4798597926716227E-2</v>
      </c>
      <c r="T138" s="271">
        <f t="shared" si="12"/>
        <v>4.7273623550696198E-2</v>
      </c>
      <c r="U138" s="271">
        <f t="shared" si="12"/>
        <v>5.0294223472064435E-2</v>
      </c>
      <c r="V138" s="271">
        <f t="shared" si="12"/>
        <v>5.1372759160295552E-2</v>
      </c>
      <c r="W138" s="271">
        <f t="shared" si="12"/>
        <v>4.9952858799501808E-2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0.10304600464044264</v>
      </c>
      <c r="C139" s="271">
        <f t="shared" si="13"/>
        <v>0.10384090612412306</v>
      </c>
      <c r="D139" s="271">
        <f t="shared" si="13"/>
        <v>0.10299458241646442</v>
      </c>
      <c r="E139" s="271">
        <f t="shared" si="13"/>
        <v>9.938824691393322E-2</v>
      </c>
      <c r="F139" s="271">
        <f t="shared" si="13"/>
        <v>0.10067305220231572</v>
      </c>
      <c r="G139" s="271">
        <f t="shared" si="13"/>
        <v>0.10386161637852083</v>
      </c>
      <c r="H139" s="271">
        <f t="shared" si="13"/>
        <v>0.10380831080747363</v>
      </c>
      <c r="I139" s="271">
        <f t="shared" si="13"/>
        <v>0.10344575098873628</v>
      </c>
      <c r="J139" s="271">
        <f t="shared" si="13"/>
        <v>0.1028815011920062</v>
      </c>
      <c r="K139" s="271">
        <f t="shared" si="13"/>
        <v>0.10177135200554692</v>
      </c>
      <c r="L139" s="271">
        <f t="shared" si="13"/>
        <v>9.9756528730678876E-2</v>
      </c>
      <c r="M139" s="271">
        <f t="shared" si="13"/>
        <v>9.9339008310740384E-2</v>
      </c>
      <c r="N139" s="271">
        <f t="shared" si="13"/>
        <v>9.9105212359718683E-2</v>
      </c>
      <c r="O139" s="271">
        <f t="shared" si="13"/>
        <v>0.10044989234637287</v>
      </c>
      <c r="P139" s="271">
        <f t="shared" si="13"/>
        <v>0.10024880838248947</v>
      </c>
      <c r="Q139" s="271">
        <f t="shared" si="13"/>
        <v>0.10033682581241921</v>
      </c>
      <c r="R139" s="271">
        <f t="shared" si="13"/>
        <v>0.10097702519939759</v>
      </c>
      <c r="S139" s="271">
        <f t="shared" si="13"/>
        <v>0.10148425159181214</v>
      </c>
      <c r="T139" s="271">
        <f t="shared" si="13"/>
        <v>0.10031964628818345</v>
      </c>
      <c r="U139" s="271">
        <f t="shared" si="13"/>
        <v>9.7523434391180039E-2</v>
      </c>
      <c r="V139" s="271">
        <f t="shared" si="13"/>
        <v>9.4635433134963295E-2</v>
      </c>
      <c r="W139" s="271">
        <f t="shared" si="13"/>
        <v>9.4784292990555116E-2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0.793547545031145</v>
      </c>
      <c r="C140" s="271">
        <f t="shared" si="14"/>
        <v>0.80172505080109346</v>
      </c>
      <c r="D140" s="271">
        <f t="shared" si="14"/>
        <v>0.79648363199107308</v>
      </c>
      <c r="E140" s="271">
        <f t="shared" si="14"/>
        <v>0.77973471054769039</v>
      </c>
      <c r="F140" s="271">
        <f t="shared" si="14"/>
        <v>0.80424909077495677</v>
      </c>
      <c r="G140" s="271">
        <f t="shared" si="14"/>
        <v>0.80302116885793839</v>
      </c>
      <c r="H140" s="271">
        <f t="shared" si="14"/>
        <v>0.79487710654506971</v>
      </c>
      <c r="I140" s="271">
        <f t="shared" si="14"/>
        <v>0.79970376746908134</v>
      </c>
      <c r="J140" s="271">
        <f t="shared" si="14"/>
        <v>0.79849118727156398</v>
      </c>
      <c r="K140" s="271">
        <f t="shared" si="14"/>
        <v>0.79407566513376804</v>
      </c>
      <c r="L140" s="271">
        <f t="shared" si="14"/>
        <v>0.7901499592728578</v>
      </c>
      <c r="M140" s="271">
        <f t="shared" si="14"/>
        <v>0.78997266344162231</v>
      </c>
      <c r="N140" s="271">
        <f t="shared" si="14"/>
        <v>0.78891316250219157</v>
      </c>
      <c r="O140" s="271">
        <f t="shared" si="14"/>
        <v>0.78750004821985975</v>
      </c>
      <c r="P140" s="271">
        <f t="shared" si="14"/>
        <v>0.78082864497244164</v>
      </c>
      <c r="Q140" s="271">
        <f t="shared" si="14"/>
        <v>0.774737024471429</v>
      </c>
      <c r="R140" s="271">
        <f t="shared" si="14"/>
        <v>0.7689615280164237</v>
      </c>
      <c r="S140" s="271">
        <f t="shared" si="14"/>
        <v>0.77270591540262079</v>
      </c>
      <c r="T140" s="271">
        <f t="shared" si="14"/>
        <v>0.76741532017664615</v>
      </c>
      <c r="U140" s="271">
        <f t="shared" si="14"/>
        <v>0.7623604947946</v>
      </c>
      <c r="V140" s="271">
        <f t="shared" si="14"/>
        <v>0.76243115976626263</v>
      </c>
      <c r="W140" s="271">
        <f t="shared" si="14"/>
        <v>0.76608795611959168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4.842207697986764E-2</v>
      </c>
      <c r="C141" s="271">
        <f t="shared" si="15"/>
        <v>4.3713704082280716E-2</v>
      </c>
      <c r="D141" s="271">
        <f t="shared" si="15"/>
        <v>4.6743110373853362E-2</v>
      </c>
      <c r="E141" s="271">
        <f t="shared" si="15"/>
        <v>5.6697216017606182E-2</v>
      </c>
      <c r="F141" s="271">
        <f t="shared" si="15"/>
        <v>4.3852500759901818E-2</v>
      </c>
      <c r="G141" s="271">
        <f t="shared" si="15"/>
        <v>4.2862546070112542E-2</v>
      </c>
      <c r="H141" s="271">
        <f t="shared" si="15"/>
        <v>4.6940723832399604E-2</v>
      </c>
      <c r="I141" s="271">
        <f t="shared" si="15"/>
        <v>4.4732000562298466E-2</v>
      </c>
      <c r="J141" s="271">
        <f t="shared" si="15"/>
        <v>4.5600177752699894E-2</v>
      </c>
      <c r="K141" s="271">
        <f t="shared" si="15"/>
        <v>4.8303437903387918E-2</v>
      </c>
      <c r="L141" s="271">
        <f t="shared" si="15"/>
        <v>5.1207189673373246E-2</v>
      </c>
      <c r="M141" s="271">
        <f t="shared" si="15"/>
        <v>5.1510559073490406E-2</v>
      </c>
      <c r="N141" s="271">
        <f t="shared" si="15"/>
        <v>5.2126512967826631E-2</v>
      </c>
      <c r="O141" s="271">
        <f t="shared" si="15"/>
        <v>5.2112858271215166E-2</v>
      </c>
      <c r="P141" s="271">
        <f t="shared" si="15"/>
        <v>5.5472625548184239E-2</v>
      </c>
      <c r="Q141" s="271">
        <f t="shared" si="15"/>
        <v>5.8403988689117038E-2</v>
      </c>
      <c r="R141" s="271">
        <f t="shared" si="15"/>
        <v>6.0930869960916983E-2</v>
      </c>
      <c r="S141" s="271">
        <f t="shared" si="15"/>
        <v>5.8872156123431087E-2</v>
      </c>
      <c r="T141" s="271">
        <f t="shared" si="15"/>
        <v>6.2032341220172982E-2</v>
      </c>
      <c r="U141" s="271">
        <f t="shared" si="15"/>
        <v>6.5876188089434864E-2</v>
      </c>
      <c r="V141" s="271">
        <f t="shared" si="15"/>
        <v>6.7230361355083382E-2</v>
      </c>
      <c r="W141" s="271">
        <f t="shared" si="15"/>
        <v>6.5417280095285066E-2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4.5968377432076782E-2</v>
      </c>
      <c r="C142" s="320">
        <f t="shared" si="16"/>
        <v>4.1655544904327595E-2</v>
      </c>
      <c r="D142" s="320">
        <f t="shared" si="16"/>
        <v>4.4679182673210256E-2</v>
      </c>
      <c r="E142" s="320">
        <f t="shared" si="16"/>
        <v>5.4999287148562725E-2</v>
      </c>
      <c r="F142" s="320">
        <f t="shared" si="16"/>
        <v>4.2276118342936486E-2</v>
      </c>
      <c r="G142" s="320">
        <f t="shared" si="16"/>
        <v>4.1257962715013682E-2</v>
      </c>
      <c r="H142" s="320">
        <f t="shared" si="16"/>
        <v>4.5320845846632783E-2</v>
      </c>
      <c r="I142" s="320">
        <f t="shared" si="16"/>
        <v>4.3116875790848087E-2</v>
      </c>
      <c r="J142" s="320">
        <f t="shared" si="16"/>
        <v>4.4017409271653138E-2</v>
      </c>
      <c r="K142" s="320">
        <f t="shared" si="16"/>
        <v>4.6801627789879931E-2</v>
      </c>
      <c r="L142" s="320">
        <f t="shared" si="16"/>
        <v>4.9751832484748439E-2</v>
      </c>
      <c r="M142" s="320">
        <f t="shared" si="16"/>
        <v>5.0059298614233125E-2</v>
      </c>
      <c r="N142" s="320">
        <f t="shared" si="16"/>
        <v>5.0680129225717518E-2</v>
      </c>
      <c r="O142" s="320">
        <f t="shared" si="16"/>
        <v>5.06599961077479E-2</v>
      </c>
      <c r="P142" s="320">
        <f t="shared" si="16"/>
        <v>5.4025357276660767E-2</v>
      </c>
      <c r="Q142" s="320">
        <f t="shared" si="16"/>
        <v>5.6958131083724571E-2</v>
      </c>
      <c r="R142" s="320">
        <f t="shared" si="16"/>
        <v>5.948088923483872E-2</v>
      </c>
      <c r="S142" s="320">
        <f t="shared" si="16"/>
        <v>5.7414443123619333E-2</v>
      </c>
      <c r="T142" s="320">
        <f t="shared" si="16"/>
        <v>6.0586466903246448E-2</v>
      </c>
      <c r="U142" s="320">
        <f t="shared" si="16"/>
        <v>6.4457705522551145E-2</v>
      </c>
      <c r="V142" s="320">
        <f t="shared" si="16"/>
        <v>6.5839970343205448E-2</v>
      </c>
      <c r="W142" s="320">
        <f t="shared" si="16"/>
        <v>6.4020208290844913E-2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2.453699547790858E-3</v>
      </c>
      <c r="C143" s="328">
        <f t="shared" si="17"/>
        <v>2.0581591779531227E-3</v>
      </c>
      <c r="D143" s="328">
        <f t="shared" si="17"/>
        <v>2.0639277006431049E-3</v>
      </c>
      <c r="E143" s="328">
        <f t="shared" si="17"/>
        <v>1.697928869043457E-3</v>
      </c>
      <c r="F143" s="328">
        <f t="shared" si="17"/>
        <v>1.5763824169653324E-3</v>
      </c>
      <c r="G143" s="328">
        <f t="shared" si="17"/>
        <v>1.604583355098863E-3</v>
      </c>
      <c r="H143" s="328">
        <f t="shared" si="17"/>
        <v>1.6198779857668159E-3</v>
      </c>
      <c r="I143" s="328">
        <f t="shared" si="17"/>
        <v>1.6151247714503783E-3</v>
      </c>
      <c r="J143" s="328">
        <f t="shared" si="17"/>
        <v>1.582768481046758E-3</v>
      </c>
      <c r="K143" s="328">
        <f t="shared" si="17"/>
        <v>1.5018101135079905E-3</v>
      </c>
      <c r="L143" s="328">
        <f t="shared" si="17"/>
        <v>1.4553571886248089E-3</v>
      </c>
      <c r="M143" s="328">
        <f t="shared" si="17"/>
        <v>1.4512604592572754E-3</v>
      </c>
      <c r="N143" s="328">
        <f t="shared" si="17"/>
        <v>1.4463837421091086E-3</v>
      </c>
      <c r="O143" s="328">
        <f t="shared" si="17"/>
        <v>1.452862163467258E-3</v>
      </c>
      <c r="P143" s="328">
        <f t="shared" si="17"/>
        <v>1.4472682715234702E-3</v>
      </c>
      <c r="Q143" s="328">
        <f t="shared" si="17"/>
        <v>1.4458576053924652E-3</v>
      </c>
      <c r="R143" s="328">
        <f t="shared" si="17"/>
        <v>1.4499807260782566E-3</v>
      </c>
      <c r="S143" s="328">
        <f t="shared" si="17"/>
        <v>1.4577129998117585E-3</v>
      </c>
      <c r="T143" s="328">
        <f t="shared" si="17"/>
        <v>1.445874316926539E-3</v>
      </c>
      <c r="U143" s="328">
        <f t="shared" si="17"/>
        <v>1.4184825668837155E-3</v>
      </c>
      <c r="V143" s="328">
        <f t="shared" si="17"/>
        <v>1.3903910118779432E-3</v>
      </c>
      <c r="W143" s="328">
        <f t="shared" si="17"/>
        <v>1.397071804440162E-3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0.99999999999999989</v>
      </c>
      <c r="D146" s="234">
        <f t="shared" si="18"/>
        <v>0.99999999999999967</v>
      </c>
      <c r="E146" s="234">
        <f t="shared" si="18"/>
        <v>1.0000000000000002</v>
      </c>
      <c r="F146" s="234">
        <f t="shared" si="18"/>
        <v>1</v>
      </c>
      <c r="G146" s="234">
        <f t="shared" si="18"/>
        <v>0.99999999999999967</v>
      </c>
      <c r="H146" s="234">
        <f t="shared" si="18"/>
        <v>1.0000000000000002</v>
      </c>
      <c r="I146" s="234">
        <f t="shared" si="18"/>
        <v>1.0000000000000004</v>
      </c>
      <c r="J146" s="234">
        <f t="shared" si="18"/>
        <v>1.0000000000000004</v>
      </c>
      <c r="K146" s="234">
        <f t="shared" si="18"/>
        <v>1</v>
      </c>
      <c r="L146" s="234">
        <f t="shared" si="18"/>
        <v>1</v>
      </c>
      <c r="M146" s="234">
        <f t="shared" si="18"/>
        <v>0.99999999999999989</v>
      </c>
      <c r="N146" s="234">
        <f t="shared" si="18"/>
        <v>1</v>
      </c>
      <c r="O146" s="234">
        <f t="shared" si="18"/>
        <v>1.0000000000000002</v>
      </c>
      <c r="P146" s="234">
        <f t="shared" si="18"/>
        <v>0.99999999999999978</v>
      </c>
      <c r="Q146" s="234">
        <f t="shared" si="18"/>
        <v>0.99999999999999967</v>
      </c>
      <c r="R146" s="234">
        <f t="shared" si="18"/>
        <v>1</v>
      </c>
      <c r="S146" s="234">
        <f t="shared" si="18"/>
        <v>1</v>
      </c>
      <c r="T146" s="234">
        <f t="shared" si="18"/>
        <v>1.0000000000000002</v>
      </c>
      <c r="U146" s="234">
        <f t="shared" si="18"/>
        <v>1</v>
      </c>
      <c r="V146" s="234">
        <f t="shared" si="18"/>
        <v>1</v>
      </c>
      <c r="W146" s="234">
        <f t="shared" si="18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6.4999001899983437E-3</v>
      </c>
      <c r="C147" s="268">
        <f t="shared" si="19"/>
        <v>6.5272988916405201E-3</v>
      </c>
      <c r="D147" s="268">
        <f t="shared" si="19"/>
        <v>6.5316938545972071E-3</v>
      </c>
      <c r="E147" s="268">
        <f t="shared" si="19"/>
        <v>6.4688984748037673E-3</v>
      </c>
      <c r="F147" s="268">
        <f t="shared" si="19"/>
        <v>6.4549062785316975E-3</v>
      </c>
      <c r="G147" s="268">
        <f t="shared" si="19"/>
        <v>6.5235479154439023E-3</v>
      </c>
      <c r="H147" s="268">
        <f t="shared" si="19"/>
        <v>6.5202456104395774E-3</v>
      </c>
      <c r="I147" s="268">
        <f t="shared" si="19"/>
        <v>6.5072938383346195E-3</v>
      </c>
      <c r="J147" s="268">
        <f t="shared" si="19"/>
        <v>6.4993386426827181E-3</v>
      </c>
      <c r="K147" s="268">
        <f t="shared" si="19"/>
        <v>6.4814300381274377E-3</v>
      </c>
      <c r="L147" s="268">
        <f t="shared" si="19"/>
        <v>6.4589235157188748E-3</v>
      </c>
      <c r="M147" s="268">
        <f t="shared" si="19"/>
        <v>6.4480585218987365E-3</v>
      </c>
      <c r="N147" s="268">
        <f t="shared" si="19"/>
        <v>6.4556829027441545E-3</v>
      </c>
      <c r="O147" s="268">
        <f t="shared" si="19"/>
        <v>6.5012598956292154E-3</v>
      </c>
      <c r="P147" s="268">
        <f t="shared" si="19"/>
        <v>6.5037855051335337E-3</v>
      </c>
      <c r="Q147" s="268">
        <f t="shared" si="19"/>
        <v>6.504209196043202E-3</v>
      </c>
      <c r="R147" s="268">
        <f t="shared" si="19"/>
        <v>6.5058454493274387E-3</v>
      </c>
      <c r="S147" s="268">
        <f t="shared" si="19"/>
        <v>6.5074263193977688E-3</v>
      </c>
      <c r="T147" s="268">
        <f t="shared" si="19"/>
        <v>6.4882597541228472E-3</v>
      </c>
      <c r="U147" s="268">
        <f t="shared" si="19"/>
        <v>6.4450718536439551E-3</v>
      </c>
      <c r="V147" s="268">
        <f t="shared" si="19"/>
        <v>6.4068625784500545E-3</v>
      </c>
      <c r="W147" s="268">
        <f t="shared" si="19"/>
        <v>6.3962558608956404E-3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1.8891749809070463E-3</v>
      </c>
      <c r="C148" s="269">
        <f t="shared" si="20"/>
        <v>1.8971383249798347E-3</v>
      </c>
      <c r="D148" s="269">
        <f t="shared" si="20"/>
        <v>1.8984157067575664E-3</v>
      </c>
      <c r="E148" s="269">
        <f t="shared" si="20"/>
        <v>1.8801644325911015E-3</v>
      </c>
      <c r="F148" s="269">
        <f t="shared" si="20"/>
        <v>1.8792397198373137E-3</v>
      </c>
      <c r="G148" s="269">
        <f t="shared" si="20"/>
        <v>1.8960481158723872E-3</v>
      </c>
      <c r="H148" s="269">
        <f t="shared" si="20"/>
        <v>1.8950883115967639E-3</v>
      </c>
      <c r="I148" s="269">
        <f t="shared" si="20"/>
        <v>1.89132392089785E-3</v>
      </c>
      <c r="J148" s="269">
        <f t="shared" si="20"/>
        <v>1.8890117689948226E-3</v>
      </c>
      <c r="K148" s="269">
        <f t="shared" si="20"/>
        <v>1.8838066909659553E-3</v>
      </c>
      <c r="L148" s="269">
        <f t="shared" si="20"/>
        <v>1.8772652429746588E-3</v>
      </c>
      <c r="M148" s="269">
        <f t="shared" si="20"/>
        <v>1.8741073676392353E-3</v>
      </c>
      <c r="N148" s="269">
        <f t="shared" si="20"/>
        <v>1.8763233692880345E-3</v>
      </c>
      <c r="O148" s="269">
        <f t="shared" si="20"/>
        <v>1.889570174953748E-3</v>
      </c>
      <c r="P148" s="269">
        <f t="shared" si="20"/>
        <v>1.8903042351927702E-3</v>
      </c>
      <c r="Q148" s="269">
        <f t="shared" si="20"/>
        <v>1.8904273795861903E-3</v>
      </c>
      <c r="R148" s="269">
        <f t="shared" si="20"/>
        <v>1.8909029513144709E-3</v>
      </c>
      <c r="S148" s="269">
        <f t="shared" si="20"/>
        <v>1.8913624260906432E-3</v>
      </c>
      <c r="T148" s="269">
        <f t="shared" si="20"/>
        <v>1.8857917258446567E-3</v>
      </c>
      <c r="U148" s="269">
        <f t="shared" si="20"/>
        <v>1.8732393021646486E-3</v>
      </c>
      <c r="V148" s="269">
        <f t="shared" si="20"/>
        <v>1.8621338998315504E-3</v>
      </c>
      <c r="W148" s="269">
        <f t="shared" si="20"/>
        <v>1.8590510916579451E-3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1.255241910337618E-2</v>
      </c>
      <c r="C149" s="269">
        <f t="shared" si="21"/>
        <v>1.152359981850623E-2</v>
      </c>
      <c r="D149" s="269">
        <f t="shared" si="21"/>
        <v>1.229776229087539E-2</v>
      </c>
      <c r="E149" s="269">
        <f t="shared" si="21"/>
        <v>1.497279722045E-2</v>
      </c>
      <c r="F149" s="269">
        <f t="shared" si="21"/>
        <v>1.1765687433717689E-2</v>
      </c>
      <c r="G149" s="269">
        <f t="shared" si="21"/>
        <v>1.1542512756535058E-2</v>
      </c>
      <c r="H149" s="269">
        <f t="shared" si="21"/>
        <v>1.2602848076079755E-2</v>
      </c>
      <c r="I149" s="269">
        <f t="shared" si="21"/>
        <v>1.2034653456950649E-2</v>
      </c>
      <c r="J149" s="269">
        <f t="shared" si="21"/>
        <v>1.2279335174758498E-2</v>
      </c>
      <c r="K149" s="269">
        <f t="shared" si="21"/>
        <v>1.3010326487340122E-2</v>
      </c>
      <c r="L149" s="269">
        <f t="shared" si="21"/>
        <v>1.3781037559913748E-2</v>
      </c>
      <c r="M149" s="269">
        <f t="shared" si="21"/>
        <v>1.3853368938106918E-2</v>
      </c>
      <c r="N149" s="269">
        <f t="shared" si="21"/>
        <v>1.4023533988465797E-2</v>
      </c>
      <c r="O149" s="269">
        <f t="shared" si="21"/>
        <v>1.4044533611704517E-2</v>
      </c>
      <c r="P149" s="269">
        <f t="shared" si="21"/>
        <v>1.4895607917270562E-2</v>
      </c>
      <c r="Q149" s="269">
        <f t="shared" si="21"/>
        <v>1.5640267537466095E-2</v>
      </c>
      <c r="R149" s="269">
        <f t="shared" si="21"/>
        <v>1.625573999675297E-2</v>
      </c>
      <c r="S149" s="269">
        <f t="shared" si="21"/>
        <v>1.5756526951323575E-2</v>
      </c>
      <c r="T149" s="269">
        <f t="shared" si="21"/>
        <v>1.6499263166060704E-2</v>
      </c>
      <c r="U149" s="269">
        <f t="shared" si="21"/>
        <v>1.7423095678696609E-2</v>
      </c>
      <c r="V149" s="269">
        <f t="shared" si="21"/>
        <v>1.7759554066532672E-2</v>
      </c>
      <c r="W149" s="269">
        <f t="shared" si="21"/>
        <v>1.7309057323625036E-2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5.301615307044121E-3</v>
      </c>
      <c r="C150" s="269">
        <f t="shared" si="22"/>
        <v>5.3239629388189651E-3</v>
      </c>
      <c r="D150" s="269">
        <f t="shared" si="22"/>
        <v>5.3275476712308385E-3</v>
      </c>
      <c r="E150" s="269">
        <f t="shared" si="22"/>
        <v>5.2763288929430115E-3</v>
      </c>
      <c r="F150" s="269">
        <f t="shared" si="22"/>
        <v>5.2737338600108352E-3</v>
      </c>
      <c r="G150" s="269">
        <f t="shared" si="22"/>
        <v>5.3209034714057609E-3</v>
      </c>
      <c r="H150" s="269">
        <f t="shared" si="22"/>
        <v>5.3182099606982587E-3</v>
      </c>
      <c r="I150" s="269">
        <f t="shared" si="22"/>
        <v>5.3076459041377245E-3</v>
      </c>
      <c r="J150" s="269">
        <f t="shared" si="22"/>
        <v>5.3011572834195837E-3</v>
      </c>
      <c r="K150" s="269">
        <f t="shared" si="22"/>
        <v>5.2865502080395388E-3</v>
      </c>
      <c r="L150" s="269">
        <f t="shared" si="22"/>
        <v>5.2681928609693215E-3</v>
      </c>
      <c r="M150" s="269">
        <f t="shared" si="22"/>
        <v>5.2593308760366291E-3</v>
      </c>
      <c r="N150" s="269">
        <f t="shared" si="22"/>
        <v>5.265549669097324E-3</v>
      </c>
      <c r="O150" s="269">
        <f t="shared" si="22"/>
        <v>5.3027243450254752E-3</v>
      </c>
      <c r="P150" s="269">
        <f t="shared" si="22"/>
        <v>5.3047843474280203E-3</v>
      </c>
      <c r="Q150" s="269">
        <f t="shared" si="22"/>
        <v>5.3051299290748904E-3</v>
      </c>
      <c r="R150" s="269">
        <f t="shared" si="22"/>
        <v>5.3064645319463701E-3</v>
      </c>
      <c r="S150" s="269">
        <f t="shared" si="22"/>
        <v>5.3077539617404192E-3</v>
      </c>
      <c r="T150" s="269">
        <f t="shared" si="22"/>
        <v>5.2921208361731446E-3</v>
      </c>
      <c r="U150" s="269">
        <f t="shared" si="22"/>
        <v>5.2568948130704641E-3</v>
      </c>
      <c r="V150" s="269">
        <f t="shared" si="22"/>
        <v>5.2257295840180632E-3</v>
      </c>
      <c r="W150" s="269">
        <f t="shared" si="22"/>
        <v>5.2170782609976723E-3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1.0748740642084737E-2</v>
      </c>
      <c r="C151" s="270">
        <f t="shared" si="23"/>
        <v>1.0768672194938232E-2</v>
      </c>
      <c r="D151" s="270">
        <f t="shared" si="23"/>
        <v>1.0915575735639331E-2</v>
      </c>
      <c r="E151" s="270">
        <f t="shared" si="23"/>
        <v>1.1531966155521382E-2</v>
      </c>
      <c r="F151" s="270">
        <f t="shared" si="23"/>
        <v>1.0797481504838198E-2</v>
      </c>
      <c r="G151" s="270">
        <f t="shared" si="23"/>
        <v>1.073630719688146E-2</v>
      </c>
      <c r="H151" s="270">
        <f t="shared" si="23"/>
        <v>1.0951324293421896E-2</v>
      </c>
      <c r="I151" s="270">
        <f t="shared" si="23"/>
        <v>1.0819931547908324E-2</v>
      </c>
      <c r="J151" s="270">
        <f t="shared" si="23"/>
        <v>1.0888246085092266E-2</v>
      </c>
      <c r="K151" s="270">
        <f t="shared" si="23"/>
        <v>1.1090072732408859E-2</v>
      </c>
      <c r="L151" s="270">
        <f t="shared" si="23"/>
        <v>1.1432869890977419E-2</v>
      </c>
      <c r="M151" s="270">
        <f t="shared" si="23"/>
        <v>1.1429024097698842E-2</v>
      </c>
      <c r="N151" s="270">
        <f t="shared" si="23"/>
        <v>1.1561719303863235E-2</v>
      </c>
      <c r="O151" s="270">
        <f t="shared" si="23"/>
        <v>1.1710052728879811E-2</v>
      </c>
      <c r="P151" s="270">
        <f t="shared" si="23"/>
        <v>1.2099177818185322E-2</v>
      </c>
      <c r="Q151" s="270">
        <f t="shared" si="23"/>
        <v>1.2450940381295721E-2</v>
      </c>
      <c r="R151" s="270">
        <f t="shared" si="23"/>
        <v>1.266072772920804E-2</v>
      </c>
      <c r="S151" s="270">
        <f t="shared" si="23"/>
        <v>1.2338404671118391E-2</v>
      </c>
      <c r="T151" s="270">
        <f t="shared" si="23"/>
        <v>1.2686911627027661E-2</v>
      </c>
      <c r="U151" s="270">
        <f t="shared" si="23"/>
        <v>1.3156004116714958E-2</v>
      </c>
      <c r="V151" s="270">
        <f t="shared" si="23"/>
        <v>1.3462763878048616E-2</v>
      </c>
      <c r="W151" s="270">
        <f t="shared" si="23"/>
        <v>1.3060885006665001E-2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4.5461016747721343E-2</v>
      </c>
      <c r="C152" s="271">
        <f t="shared" si="24"/>
        <v>4.1734948461228931E-2</v>
      </c>
      <c r="D152" s="271">
        <f t="shared" si="24"/>
        <v>4.4538727783125988E-2</v>
      </c>
      <c r="E152" s="271">
        <f t="shared" si="24"/>
        <v>5.4226884841347668E-2</v>
      </c>
      <c r="F152" s="271">
        <f t="shared" si="24"/>
        <v>4.2731063478928598E-2</v>
      </c>
      <c r="G152" s="271">
        <f t="shared" si="24"/>
        <v>4.1829868856213114E-2</v>
      </c>
      <c r="H152" s="271">
        <f t="shared" si="24"/>
        <v>4.5643655038696725E-2</v>
      </c>
      <c r="I152" s="271">
        <f t="shared" si="24"/>
        <v>4.3585828186082635E-2</v>
      </c>
      <c r="J152" s="271">
        <f t="shared" si="24"/>
        <v>4.4471990413420356E-2</v>
      </c>
      <c r="K152" s="271">
        <f t="shared" si="24"/>
        <v>4.7119417019402143E-2</v>
      </c>
      <c r="L152" s="271">
        <f t="shared" si="24"/>
        <v>4.9910696428524158E-2</v>
      </c>
      <c r="M152" s="271">
        <f t="shared" si="24"/>
        <v>5.0172658522710536E-2</v>
      </c>
      <c r="N152" s="271">
        <f t="shared" si="24"/>
        <v>5.0788944207607802E-2</v>
      </c>
      <c r="O152" s="271">
        <f t="shared" si="24"/>
        <v>5.0864998410059856E-2</v>
      </c>
      <c r="P152" s="271">
        <f t="shared" si="24"/>
        <v>5.3947328831013296E-2</v>
      </c>
      <c r="Q152" s="271">
        <f t="shared" si="24"/>
        <v>5.6644257860092258E-2</v>
      </c>
      <c r="R152" s="271">
        <f t="shared" si="24"/>
        <v>5.8873310566902877E-2</v>
      </c>
      <c r="S152" s="271">
        <f t="shared" si="24"/>
        <v>5.7065313842762054E-2</v>
      </c>
      <c r="T152" s="271">
        <f t="shared" si="24"/>
        <v>5.9799109921652473E-2</v>
      </c>
      <c r="U152" s="271">
        <f t="shared" si="24"/>
        <v>6.3101115245055572E-2</v>
      </c>
      <c r="V152" s="271">
        <f t="shared" si="24"/>
        <v>6.4319664456833597E-2</v>
      </c>
      <c r="W152" s="271">
        <f t="shared" si="24"/>
        <v>6.2688103256920383E-2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0.12992387783160569</v>
      </c>
      <c r="C153" s="271">
        <f t="shared" si="25"/>
        <v>0.12623492096491018</v>
      </c>
      <c r="D153" s="271">
        <f t="shared" si="25"/>
        <v>0.12493736890738256</v>
      </c>
      <c r="E153" s="271">
        <f t="shared" si="25"/>
        <v>0.1149104525540037</v>
      </c>
      <c r="F153" s="271">
        <f t="shared" si="25"/>
        <v>0.11618090251351325</v>
      </c>
      <c r="G153" s="271">
        <f t="shared" si="25"/>
        <v>0.11799478205374769</v>
      </c>
      <c r="H153" s="271">
        <f t="shared" si="25"/>
        <v>0.11680995941200566</v>
      </c>
      <c r="I153" s="271">
        <f t="shared" si="25"/>
        <v>0.11722710001095456</v>
      </c>
      <c r="J153" s="271">
        <f t="shared" si="25"/>
        <v>0.11597918672088946</v>
      </c>
      <c r="K153" s="271">
        <f t="shared" si="25"/>
        <v>0.11351614494120371</v>
      </c>
      <c r="L153" s="271">
        <f t="shared" si="25"/>
        <v>0.11060431888198778</v>
      </c>
      <c r="M153" s="271">
        <f t="shared" si="25"/>
        <v>0.11050559436507058</v>
      </c>
      <c r="N153" s="271">
        <f t="shared" si="25"/>
        <v>0.10966401772246487</v>
      </c>
      <c r="O153" s="271">
        <f t="shared" si="25"/>
        <v>0.1093536662760735</v>
      </c>
      <c r="P153" s="271">
        <f t="shared" si="25"/>
        <v>0.10815196094923576</v>
      </c>
      <c r="Q153" s="271">
        <f t="shared" si="25"/>
        <v>0.10692286185457521</v>
      </c>
      <c r="R153" s="271">
        <f t="shared" si="25"/>
        <v>0.10687772671932176</v>
      </c>
      <c r="S153" s="271">
        <f t="shared" si="25"/>
        <v>0.10743169949320155</v>
      </c>
      <c r="T153" s="271">
        <f t="shared" si="25"/>
        <v>0.10677569921934014</v>
      </c>
      <c r="U153" s="271">
        <f t="shared" si="25"/>
        <v>0.10504315376699523</v>
      </c>
      <c r="V153" s="271">
        <f t="shared" si="25"/>
        <v>0.1028975239863905</v>
      </c>
      <c r="W153" s="271">
        <f t="shared" si="25"/>
        <v>0.10394277038644911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9.3164008116902716E-2</v>
      </c>
      <c r="C154" s="320">
        <f t="shared" si="26"/>
        <v>9.4998469818203909E-2</v>
      </c>
      <c r="D154" s="320">
        <f t="shared" si="26"/>
        <v>9.3772633545908396E-2</v>
      </c>
      <c r="E154" s="320">
        <f t="shared" si="26"/>
        <v>8.9552435309767697E-2</v>
      </c>
      <c r="F154" s="320">
        <f t="shared" si="26"/>
        <v>9.2028250942991829E-2</v>
      </c>
      <c r="G154" s="320">
        <f t="shared" si="26"/>
        <v>9.3354191803286038E-2</v>
      </c>
      <c r="H154" s="320">
        <f t="shared" si="26"/>
        <v>9.2099429562558566E-2</v>
      </c>
      <c r="I154" s="320">
        <f t="shared" si="26"/>
        <v>9.2497166800005498E-2</v>
      </c>
      <c r="J154" s="320">
        <f t="shared" si="26"/>
        <v>9.1757825420521424E-2</v>
      </c>
      <c r="K154" s="320">
        <f t="shared" si="26"/>
        <v>9.0614157311131621E-2</v>
      </c>
      <c r="L154" s="320">
        <f t="shared" si="26"/>
        <v>8.8490238049793141E-2</v>
      </c>
      <c r="M154" s="320">
        <f t="shared" si="26"/>
        <v>8.8474174449273968E-2</v>
      </c>
      <c r="N154" s="320">
        <f t="shared" si="26"/>
        <v>8.7709202980974635E-2</v>
      </c>
      <c r="O154" s="320">
        <f t="shared" si="26"/>
        <v>8.7258713687325448E-2</v>
      </c>
      <c r="P154" s="320">
        <f t="shared" si="26"/>
        <v>8.6262447096520298E-2</v>
      </c>
      <c r="Q154" s="320">
        <f t="shared" si="26"/>
        <v>8.5143735764012074E-2</v>
      </c>
      <c r="R154" s="320">
        <f t="shared" si="26"/>
        <v>8.5139805675667202E-2</v>
      </c>
      <c r="S154" s="320">
        <f t="shared" si="26"/>
        <v>8.5486586173148596E-2</v>
      </c>
      <c r="T154" s="320">
        <f t="shared" si="26"/>
        <v>8.5160254710100608E-2</v>
      </c>
      <c r="U154" s="320">
        <f t="shared" si="26"/>
        <v>8.401017009866818E-2</v>
      </c>
      <c r="V154" s="320">
        <f t="shared" si="26"/>
        <v>8.2324137528361374E-2</v>
      </c>
      <c r="W154" s="320">
        <f t="shared" si="26"/>
        <v>8.3222211576349403E-2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3.6759869714702985E-2</v>
      </c>
      <c r="C155" s="320">
        <f t="shared" si="27"/>
        <v>3.1236451146706271E-2</v>
      </c>
      <c r="D155" s="320">
        <f t="shared" si="27"/>
        <v>3.1164735361474169E-2</v>
      </c>
      <c r="E155" s="320">
        <f t="shared" si="27"/>
        <v>2.5358017244236003E-2</v>
      </c>
      <c r="F155" s="320">
        <f t="shared" si="27"/>
        <v>2.4152651570521429E-2</v>
      </c>
      <c r="G155" s="320">
        <f t="shared" si="27"/>
        <v>2.4640590250461652E-2</v>
      </c>
      <c r="H155" s="320">
        <f t="shared" si="27"/>
        <v>2.4710529849447091E-2</v>
      </c>
      <c r="I155" s="320">
        <f t="shared" si="27"/>
        <v>2.4729933210949049E-2</v>
      </c>
      <c r="J155" s="320">
        <f t="shared" si="27"/>
        <v>2.422136130036805E-2</v>
      </c>
      <c r="K155" s="320">
        <f t="shared" si="27"/>
        <v>2.290198763007209E-2</v>
      </c>
      <c r="L155" s="320">
        <f t="shared" si="27"/>
        <v>2.2114080832194648E-2</v>
      </c>
      <c r="M155" s="320">
        <f t="shared" si="27"/>
        <v>2.2031419915796612E-2</v>
      </c>
      <c r="N155" s="320">
        <f t="shared" si="27"/>
        <v>2.1954814741490237E-2</v>
      </c>
      <c r="O155" s="320">
        <f t="shared" si="27"/>
        <v>2.2094952588748058E-2</v>
      </c>
      <c r="P155" s="320">
        <f t="shared" si="27"/>
        <v>2.1889513852715474E-2</v>
      </c>
      <c r="Q155" s="320">
        <f t="shared" si="27"/>
        <v>2.1779126090563136E-2</v>
      </c>
      <c r="R155" s="320">
        <f t="shared" si="27"/>
        <v>2.1737921043654549E-2</v>
      </c>
      <c r="S155" s="320">
        <f t="shared" si="27"/>
        <v>2.1945113320052955E-2</v>
      </c>
      <c r="T155" s="320">
        <f t="shared" si="27"/>
        <v>2.161544450923954E-2</v>
      </c>
      <c r="U155" s="320">
        <f t="shared" si="27"/>
        <v>2.1032983668327059E-2</v>
      </c>
      <c r="V155" s="320">
        <f t="shared" si="27"/>
        <v>2.0573386458029138E-2</v>
      </c>
      <c r="W155" s="320">
        <f t="shared" si="27"/>
        <v>2.0720558810099713E-2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0.68943382607670067</v>
      </c>
      <c r="C157" s="271">
        <f t="shared" si="29"/>
        <v>0.70050544196486941</v>
      </c>
      <c r="D157" s="271">
        <f t="shared" si="29"/>
        <v>0.69594594588884984</v>
      </c>
      <c r="E157" s="271">
        <f t="shared" si="29"/>
        <v>0.68578116509972187</v>
      </c>
      <c r="F157" s="271">
        <f t="shared" si="29"/>
        <v>0.71007121069388945</v>
      </c>
      <c r="G157" s="271">
        <f t="shared" si="29"/>
        <v>0.70950429381249869</v>
      </c>
      <c r="H157" s="271">
        <f t="shared" si="29"/>
        <v>0.70248645138614352</v>
      </c>
      <c r="I157" s="271">
        <f t="shared" si="29"/>
        <v>0.70669530058573415</v>
      </c>
      <c r="J157" s="271">
        <f t="shared" si="29"/>
        <v>0.70628834762759052</v>
      </c>
      <c r="K157" s="271">
        <f t="shared" si="29"/>
        <v>0.70319651581085796</v>
      </c>
      <c r="L157" s="271">
        <f t="shared" si="29"/>
        <v>0.700647183802247</v>
      </c>
      <c r="M157" s="271">
        <f t="shared" si="29"/>
        <v>0.700184447317173</v>
      </c>
      <c r="N157" s="271">
        <f t="shared" si="29"/>
        <v>0.69990371793239647</v>
      </c>
      <c r="O157" s="271">
        <f t="shared" si="29"/>
        <v>0.70005046771418489</v>
      </c>
      <c r="P157" s="271">
        <f t="shared" si="29"/>
        <v>0.69439226194355452</v>
      </c>
      <c r="Q157" s="271">
        <f t="shared" si="29"/>
        <v>0.68975099814136287</v>
      </c>
      <c r="R157" s="271">
        <f t="shared" si="29"/>
        <v>0.68450304824284636</v>
      </c>
      <c r="S157" s="271">
        <f t="shared" si="29"/>
        <v>0.68819453764060012</v>
      </c>
      <c r="T157" s="271">
        <f t="shared" si="29"/>
        <v>0.68250574861964375</v>
      </c>
      <c r="U157" s="271">
        <f t="shared" si="29"/>
        <v>0.67696852796058637</v>
      </c>
      <c r="V157" s="271">
        <f t="shared" si="29"/>
        <v>0.67706079660148955</v>
      </c>
      <c r="W157" s="271">
        <f t="shared" si="29"/>
        <v>0.67965298623392123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0.64062173466648809</v>
      </c>
      <c r="C158" s="320">
        <f t="shared" si="30"/>
        <v>0.65569407906476163</v>
      </c>
      <c r="D158" s="320">
        <f t="shared" si="30"/>
        <v>0.64812412826631516</v>
      </c>
      <c r="E158" s="320">
        <f t="shared" si="30"/>
        <v>0.62755704586244998</v>
      </c>
      <c r="F158" s="320">
        <f t="shared" si="30"/>
        <v>0.66415030673374753</v>
      </c>
      <c r="G158" s="320">
        <f t="shared" si="30"/>
        <v>0.66459101363626893</v>
      </c>
      <c r="H158" s="320">
        <f t="shared" si="30"/>
        <v>0.65347825884155541</v>
      </c>
      <c r="I158" s="320">
        <f t="shared" si="30"/>
        <v>0.65989662378941005</v>
      </c>
      <c r="J158" s="320">
        <f t="shared" si="30"/>
        <v>0.65853818679638165</v>
      </c>
      <c r="K158" s="320">
        <f t="shared" si="30"/>
        <v>0.65260377822404925</v>
      </c>
      <c r="L158" s="320">
        <f t="shared" si="30"/>
        <v>0.64705741281370865</v>
      </c>
      <c r="M158" s="320">
        <f t="shared" si="30"/>
        <v>0.64631340418379035</v>
      </c>
      <c r="N158" s="320">
        <f t="shared" si="30"/>
        <v>0.64537096075612399</v>
      </c>
      <c r="O158" s="320">
        <f t="shared" si="30"/>
        <v>0.64543605014076777</v>
      </c>
      <c r="P158" s="320">
        <f t="shared" si="30"/>
        <v>0.63646830567022261</v>
      </c>
      <c r="Q158" s="320">
        <f t="shared" si="30"/>
        <v>0.62893131370988642</v>
      </c>
      <c r="R158" s="320">
        <f t="shared" si="30"/>
        <v>0.621290000612152</v>
      </c>
      <c r="S158" s="320">
        <f t="shared" si="30"/>
        <v>0.62692275986442458</v>
      </c>
      <c r="T158" s="320">
        <f t="shared" si="30"/>
        <v>0.61829865804920758</v>
      </c>
      <c r="U158" s="320">
        <f t="shared" si="30"/>
        <v>0.60921603085915721</v>
      </c>
      <c r="V158" s="320">
        <f t="shared" si="30"/>
        <v>0.60799992718970874</v>
      </c>
      <c r="W158" s="320">
        <f t="shared" si="30"/>
        <v>0.61234394553449556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4.881209141021263E-2</v>
      </c>
      <c r="C159" s="320">
        <f t="shared" si="31"/>
        <v>4.4811362900107787E-2</v>
      </c>
      <c r="D159" s="320">
        <f t="shared" si="31"/>
        <v>4.7821817622534617E-2</v>
      </c>
      <c r="E159" s="320">
        <f t="shared" si="31"/>
        <v>5.8224119237271756E-2</v>
      </c>
      <c r="F159" s="320">
        <f t="shared" si="31"/>
        <v>4.5920903960142041E-2</v>
      </c>
      <c r="G159" s="320">
        <f t="shared" si="31"/>
        <v>4.4913280176229739E-2</v>
      </c>
      <c r="H159" s="320">
        <f t="shared" si="31"/>
        <v>4.9008192544588193E-2</v>
      </c>
      <c r="I159" s="320">
        <f t="shared" si="31"/>
        <v>4.679867679632406E-2</v>
      </c>
      <c r="J159" s="320">
        <f t="shared" si="31"/>
        <v>4.7750160831208865E-2</v>
      </c>
      <c r="K159" s="320">
        <f t="shared" si="31"/>
        <v>5.0592737586808767E-2</v>
      </c>
      <c r="L159" s="320">
        <f t="shared" si="31"/>
        <v>5.3589770988538343E-2</v>
      </c>
      <c r="M159" s="320">
        <f t="shared" si="31"/>
        <v>5.387104313338268E-2</v>
      </c>
      <c r="N159" s="320">
        <f t="shared" si="31"/>
        <v>5.453275717627238E-2</v>
      </c>
      <c r="O159" s="320">
        <f t="shared" si="31"/>
        <v>5.461441757341709E-2</v>
      </c>
      <c r="P159" s="320">
        <f t="shared" si="31"/>
        <v>5.792395627333187E-2</v>
      </c>
      <c r="Q159" s="320">
        <f t="shared" si="31"/>
        <v>6.0819684431476478E-2</v>
      </c>
      <c r="R159" s="320">
        <f t="shared" si="31"/>
        <v>6.3213047630694269E-2</v>
      </c>
      <c r="S159" s="320">
        <f t="shared" si="31"/>
        <v>6.1271777776175478E-2</v>
      </c>
      <c r="T159" s="320">
        <f t="shared" si="31"/>
        <v>6.4207090570436054E-2</v>
      </c>
      <c r="U159" s="320">
        <f t="shared" si="31"/>
        <v>6.7752497101429179E-2</v>
      </c>
      <c r="V159" s="320">
        <f t="shared" si="31"/>
        <v>6.9060869411780829E-2</v>
      </c>
      <c r="W159" s="320">
        <f t="shared" si="31"/>
        <v>6.7309040699425629E-2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9.8189429120561875E-2</v>
      </c>
      <c r="C160" s="271">
        <f t="shared" si="32"/>
        <v>9.5484016440107636E-2</v>
      </c>
      <c r="D160" s="271">
        <f t="shared" si="32"/>
        <v>9.7606962161541105E-2</v>
      </c>
      <c r="E160" s="271">
        <f t="shared" si="32"/>
        <v>0.10495134232861782</v>
      </c>
      <c r="F160" s="271">
        <f t="shared" si="32"/>
        <v>9.4845774516732803E-2</v>
      </c>
      <c r="G160" s="271">
        <f t="shared" si="32"/>
        <v>9.4651735821401628E-2</v>
      </c>
      <c r="H160" s="271">
        <f t="shared" si="32"/>
        <v>9.7772217910918002E-2</v>
      </c>
      <c r="I160" s="271">
        <f t="shared" si="32"/>
        <v>9.5930922548999917E-2</v>
      </c>
      <c r="J160" s="271">
        <f t="shared" si="32"/>
        <v>9.6403386283152162E-2</v>
      </c>
      <c r="K160" s="271">
        <f t="shared" si="32"/>
        <v>9.8415736071654242E-2</v>
      </c>
      <c r="L160" s="271">
        <f t="shared" si="32"/>
        <v>0.10001951181668713</v>
      </c>
      <c r="M160" s="271">
        <f t="shared" si="32"/>
        <v>0.10027340999366549</v>
      </c>
      <c r="N160" s="271">
        <f t="shared" si="32"/>
        <v>0.10046051090407243</v>
      </c>
      <c r="O160" s="271">
        <f t="shared" si="32"/>
        <v>0.100282726843489</v>
      </c>
      <c r="P160" s="271">
        <f t="shared" si="32"/>
        <v>0.10281478845298599</v>
      </c>
      <c r="Q160" s="271">
        <f t="shared" si="32"/>
        <v>0.10489090772050329</v>
      </c>
      <c r="R160" s="271">
        <f t="shared" si="32"/>
        <v>0.10712623381237993</v>
      </c>
      <c r="S160" s="271">
        <f t="shared" si="32"/>
        <v>0.10550697469376562</v>
      </c>
      <c r="T160" s="271">
        <f t="shared" si="32"/>
        <v>0.10806709513013482</v>
      </c>
      <c r="U160" s="271">
        <f t="shared" si="32"/>
        <v>0.11073289726307217</v>
      </c>
      <c r="V160" s="271">
        <f t="shared" si="32"/>
        <v>0.1110049709484055</v>
      </c>
      <c r="W160" s="271">
        <f t="shared" si="32"/>
        <v>0.1098738125788678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5.2555252447174579E-2</v>
      </c>
      <c r="C161" s="320">
        <f t="shared" si="33"/>
        <v>5.3590100558213151E-2</v>
      </c>
      <c r="D161" s="320">
        <f t="shared" si="33"/>
        <v>5.2898587429360273E-2</v>
      </c>
      <c r="E161" s="320">
        <f t="shared" si="33"/>
        <v>5.0517908579657003E-2</v>
      </c>
      <c r="F161" s="320">
        <f t="shared" si="33"/>
        <v>5.1914554325656691E-2</v>
      </c>
      <c r="G161" s="320">
        <f t="shared" si="33"/>
        <v>5.2662537995008349E-2</v>
      </c>
      <c r="H161" s="320">
        <f t="shared" si="33"/>
        <v>5.1954707281672494E-2</v>
      </c>
      <c r="I161" s="320">
        <f t="shared" si="33"/>
        <v>5.2179076985640539E-2</v>
      </c>
      <c r="J161" s="320">
        <f t="shared" si="33"/>
        <v>5.1762003121722272E-2</v>
      </c>
      <c r="K161" s="320">
        <f t="shared" si="33"/>
        <v>5.1116842319609272E-2</v>
      </c>
      <c r="L161" s="320">
        <f t="shared" si="33"/>
        <v>4.9918706738999695E-2</v>
      </c>
      <c r="M161" s="320">
        <f t="shared" si="33"/>
        <v>4.990964501443932E-2</v>
      </c>
      <c r="N161" s="320">
        <f t="shared" si="33"/>
        <v>4.947811282251266E-2</v>
      </c>
      <c r="O161" s="320">
        <f t="shared" si="33"/>
        <v>4.9223984870838747E-2</v>
      </c>
      <c r="P161" s="320">
        <f t="shared" si="33"/>
        <v>4.8661975536517833E-2</v>
      </c>
      <c r="Q161" s="320">
        <f t="shared" si="33"/>
        <v>4.8030893236777006E-2</v>
      </c>
      <c r="R161" s="320">
        <f t="shared" si="33"/>
        <v>4.8028676213386988E-2</v>
      </c>
      <c r="S161" s="320">
        <f t="shared" si="33"/>
        <v>4.8224300435200443E-2</v>
      </c>
      <c r="T161" s="320">
        <f t="shared" si="33"/>
        <v>4.8040211828789009E-2</v>
      </c>
      <c r="U161" s="320">
        <f t="shared" si="33"/>
        <v>4.7391431379008503E-2</v>
      </c>
      <c r="V161" s="320">
        <f t="shared" si="33"/>
        <v>4.6440314427755751E-2</v>
      </c>
      <c r="W161" s="320">
        <f t="shared" si="33"/>
        <v>4.6946931835725604E-2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4.5634176673387289E-2</v>
      </c>
      <c r="C162" s="328">
        <f t="shared" si="34"/>
        <v>4.1893915881894478E-2</v>
      </c>
      <c r="D162" s="328">
        <f t="shared" si="34"/>
        <v>4.4708374732180825E-2</v>
      </c>
      <c r="E162" s="328">
        <f t="shared" si="34"/>
        <v>5.4433433748960813E-2</v>
      </c>
      <c r="F162" s="328">
        <f t="shared" si="34"/>
        <v>4.2931220191076105E-2</v>
      </c>
      <c r="G162" s="328">
        <f t="shared" si="34"/>
        <v>4.1989197826393293E-2</v>
      </c>
      <c r="H162" s="328">
        <f t="shared" si="34"/>
        <v>4.5817510629245509E-2</v>
      </c>
      <c r="I162" s="328">
        <f t="shared" si="34"/>
        <v>4.3751845563359378E-2</v>
      </c>
      <c r="J162" s="328">
        <f t="shared" si="34"/>
        <v>4.4641383161429904E-2</v>
      </c>
      <c r="K162" s="328">
        <f t="shared" si="34"/>
        <v>4.729889375204497E-2</v>
      </c>
      <c r="L162" s="328">
        <f t="shared" si="34"/>
        <v>5.0100805077687438E-2</v>
      </c>
      <c r="M162" s="328">
        <f t="shared" si="34"/>
        <v>5.0363764979226171E-2</v>
      </c>
      <c r="N162" s="328">
        <f t="shared" si="34"/>
        <v>5.0982398081559764E-2</v>
      </c>
      <c r="O162" s="328">
        <f t="shared" si="34"/>
        <v>5.1058741972650264E-2</v>
      </c>
      <c r="P162" s="328">
        <f t="shared" si="34"/>
        <v>5.4152812916468153E-2</v>
      </c>
      <c r="Q162" s="328">
        <f t="shared" si="34"/>
        <v>5.6860014483726282E-2</v>
      </c>
      <c r="R162" s="328">
        <f t="shared" si="34"/>
        <v>5.9097557598992934E-2</v>
      </c>
      <c r="S162" s="328">
        <f t="shared" si="34"/>
        <v>5.7282674258565168E-2</v>
      </c>
      <c r="T162" s="328">
        <f t="shared" si="34"/>
        <v>6.0026883301345826E-2</v>
      </c>
      <c r="U162" s="328">
        <f t="shared" si="34"/>
        <v>6.3341465884063669E-2</v>
      </c>
      <c r="V162" s="328">
        <f t="shared" si="34"/>
        <v>6.4564656520649757E-2</v>
      </c>
      <c r="W162" s="328">
        <f t="shared" si="34"/>
        <v>6.2926880743142191E-2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0.99999999999999989</v>
      </c>
      <c r="C165" s="234">
        <f t="shared" si="35"/>
        <v>0.99999999999999967</v>
      </c>
      <c r="D165" s="234">
        <f t="shared" si="35"/>
        <v>1</v>
      </c>
      <c r="E165" s="234">
        <f t="shared" si="35"/>
        <v>0.99999999999999978</v>
      </c>
      <c r="F165" s="234">
        <f t="shared" si="35"/>
        <v>1</v>
      </c>
      <c r="G165" s="234">
        <f t="shared" si="35"/>
        <v>1</v>
      </c>
      <c r="H165" s="234">
        <f t="shared" si="35"/>
        <v>0.99999999999999989</v>
      </c>
      <c r="I165" s="234">
        <f t="shared" si="35"/>
        <v>1</v>
      </c>
      <c r="J165" s="234">
        <f t="shared" si="35"/>
        <v>1</v>
      </c>
      <c r="K165" s="234">
        <f t="shared" si="35"/>
        <v>0.99999999999999978</v>
      </c>
      <c r="L165" s="234">
        <f t="shared" si="35"/>
        <v>1</v>
      </c>
      <c r="M165" s="234">
        <f t="shared" si="35"/>
        <v>1</v>
      </c>
      <c r="N165" s="234">
        <f t="shared" si="35"/>
        <v>1</v>
      </c>
      <c r="O165" s="234">
        <f t="shared" si="35"/>
        <v>1</v>
      </c>
      <c r="P165" s="234">
        <f t="shared" si="35"/>
        <v>0.99999999999999978</v>
      </c>
      <c r="Q165" s="234">
        <f t="shared" si="35"/>
        <v>1</v>
      </c>
      <c r="R165" s="234">
        <f t="shared" si="35"/>
        <v>1.0000000000000002</v>
      </c>
      <c r="S165" s="234">
        <f t="shared" si="35"/>
        <v>1</v>
      </c>
      <c r="T165" s="234">
        <f t="shared" si="35"/>
        <v>0.99999999999999989</v>
      </c>
      <c r="U165" s="234">
        <f t="shared" si="35"/>
        <v>1</v>
      </c>
      <c r="V165" s="234">
        <f t="shared" si="35"/>
        <v>1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8.4527412102656622E-3</v>
      </c>
      <c r="C166" s="268">
        <f t="shared" si="36"/>
        <v>8.5291972794942633E-3</v>
      </c>
      <c r="D166" s="268">
        <f t="shared" si="36"/>
        <v>8.5112585570578866E-3</v>
      </c>
      <c r="E166" s="268">
        <f t="shared" si="36"/>
        <v>8.4093267294513083E-3</v>
      </c>
      <c r="F166" s="268">
        <f t="shared" si="36"/>
        <v>8.6179186992129727E-3</v>
      </c>
      <c r="G166" s="268">
        <f t="shared" si="36"/>
        <v>8.5401675033844864E-3</v>
      </c>
      <c r="H166" s="268">
        <f t="shared" si="36"/>
        <v>8.439647343531748E-3</v>
      </c>
      <c r="I166" s="268">
        <f t="shared" si="36"/>
        <v>8.495275345556913E-3</v>
      </c>
      <c r="J166" s="268">
        <f t="shared" si="36"/>
        <v>8.4956838913693104E-3</v>
      </c>
      <c r="K166" s="268">
        <f t="shared" si="36"/>
        <v>8.4667208314278628E-3</v>
      </c>
      <c r="L166" s="268">
        <f t="shared" si="36"/>
        <v>8.4945345805349255E-3</v>
      </c>
      <c r="M166" s="268">
        <f t="shared" si="36"/>
        <v>8.5026883760766989E-3</v>
      </c>
      <c r="N166" s="268">
        <f t="shared" si="36"/>
        <v>8.5059619971074446E-3</v>
      </c>
      <c r="O166" s="268">
        <f t="shared" si="36"/>
        <v>8.5036623177147368E-3</v>
      </c>
      <c r="P166" s="268">
        <f t="shared" si="36"/>
        <v>8.4381933457872132E-3</v>
      </c>
      <c r="Q166" s="268">
        <f t="shared" si="36"/>
        <v>8.3411482724595407E-3</v>
      </c>
      <c r="R166" s="268">
        <f t="shared" si="36"/>
        <v>8.2462662944310997E-3</v>
      </c>
      <c r="S166" s="268">
        <f t="shared" si="36"/>
        <v>8.2577494778442086E-3</v>
      </c>
      <c r="T166" s="268">
        <f t="shared" si="36"/>
        <v>8.2051924782451033E-3</v>
      </c>
      <c r="U166" s="268">
        <f t="shared" si="36"/>
        <v>8.2304805389420473E-3</v>
      </c>
      <c r="V166" s="268">
        <f t="shared" si="36"/>
        <v>8.2943463682330909E-3</v>
      </c>
      <c r="W166" s="268">
        <f t="shared" si="36"/>
        <v>8.3002005258090913E-3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2.4598970257625405E-3</v>
      </c>
      <c r="C167" s="269">
        <f t="shared" si="37"/>
        <v>2.4821470926483604E-3</v>
      </c>
      <c r="D167" s="269">
        <f t="shared" si="37"/>
        <v>2.4769266074980952E-3</v>
      </c>
      <c r="E167" s="269">
        <f t="shared" si="37"/>
        <v>2.4472626448470867E-3</v>
      </c>
      <c r="F167" s="269">
        <f t="shared" si="37"/>
        <v>2.5079665932172921E-3</v>
      </c>
      <c r="G167" s="269">
        <f t="shared" si="37"/>
        <v>2.4853396216100564E-3</v>
      </c>
      <c r="H167" s="269">
        <f t="shared" si="37"/>
        <v>2.4560864792151828E-3</v>
      </c>
      <c r="I167" s="269">
        <f t="shared" si="37"/>
        <v>2.4722752105778142E-3</v>
      </c>
      <c r="J167" s="269">
        <f t="shared" si="37"/>
        <v>2.4723941046269501E-3</v>
      </c>
      <c r="K167" s="269">
        <f t="shared" si="37"/>
        <v>2.4639653424970475E-3</v>
      </c>
      <c r="L167" s="269">
        <f t="shared" si="37"/>
        <v>2.4720596348694066E-3</v>
      </c>
      <c r="M167" s="269">
        <f t="shared" si="37"/>
        <v>2.4744325334242001E-3</v>
      </c>
      <c r="N167" s="269">
        <f t="shared" si="37"/>
        <v>2.4753852149788204E-3</v>
      </c>
      <c r="O167" s="269">
        <f t="shared" si="37"/>
        <v>2.4747159676473799E-3</v>
      </c>
      <c r="P167" s="269">
        <f t="shared" si="37"/>
        <v>2.4556633401839182E-3</v>
      </c>
      <c r="Q167" s="269">
        <f t="shared" si="37"/>
        <v>2.4274215093617779E-3</v>
      </c>
      <c r="R167" s="269">
        <f t="shared" si="37"/>
        <v>2.3998091774868639E-3</v>
      </c>
      <c r="S167" s="269">
        <f t="shared" si="37"/>
        <v>2.4031509867321155E-3</v>
      </c>
      <c r="T167" s="269">
        <f t="shared" si="37"/>
        <v>2.3878559713305051E-3</v>
      </c>
      <c r="U167" s="269">
        <f t="shared" si="37"/>
        <v>2.395215243754481E-3</v>
      </c>
      <c r="V167" s="269">
        <f t="shared" si="37"/>
        <v>2.4138013283881961E-3</v>
      </c>
      <c r="W167" s="269">
        <f t="shared" si="37"/>
        <v>2.4155049916675195E-3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2.3275834112564769E-2</v>
      </c>
      <c r="C168" s="269">
        <f t="shared" si="38"/>
        <v>2.1630644843809207E-2</v>
      </c>
      <c r="D168" s="269">
        <f t="shared" si="38"/>
        <v>2.2840542402427371E-2</v>
      </c>
      <c r="E168" s="269">
        <f t="shared" si="38"/>
        <v>2.6828320821196478E-2</v>
      </c>
      <c r="F168" s="269">
        <f t="shared" si="38"/>
        <v>2.2489617492046806E-2</v>
      </c>
      <c r="G168" s="269">
        <f t="shared" si="38"/>
        <v>2.1930296604760972E-2</v>
      </c>
      <c r="H168" s="269">
        <f t="shared" si="38"/>
        <v>2.3516710168635071E-2</v>
      </c>
      <c r="I168" s="269">
        <f t="shared" si="38"/>
        <v>2.2714611956117417E-2</v>
      </c>
      <c r="J168" s="269">
        <f t="shared" si="38"/>
        <v>2.3157309439748534E-2</v>
      </c>
      <c r="K168" s="269">
        <f t="shared" si="38"/>
        <v>2.4286949577073905E-2</v>
      </c>
      <c r="L168" s="269">
        <f t="shared" si="38"/>
        <v>2.561630249023852E-2</v>
      </c>
      <c r="M168" s="269">
        <f t="shared" si="38"/>
        <v>2.5706963888906954E-2</v>
      </c>
      <c r="N168" s="269">
        <f t="shared" si="38"/>
        <v>2.6052796139231449E-2</v>
      </c>
      <c r="O168" s="269">
        <f t="shared" si="38"/>
        <v>2.6159533092993095E-2</v>
      </c>
      <c r="P168" s="269">
        <f t="shared" si="38"/>
        <v>2.7352886985794297E-2</v>
      </c>
      <c r="Q168" s="269">
        <f t="shared" si="38"/>
        <v>2.842174879832441E-2</v>
      </c>
      <c r="R168" s="269">
        <f t="shared" si="38"/>
        <v>2.9103455854050147E-2</v>
      </c>
      <c r="S168" s="269">
        <f t="shared" si="38"/>
        <v>2.8491574082670716E-2</v>
      </c>
      <c r="T168" s="269">
        <f t="shared" si="38"/>
        <v>2.9378256317716171E-2</v>
      </c>
      <c r="U168" s="269">
        <f t="shared" si="38"/>
        <v>3.0562256199275072E-2</v>
      </c>
      <c r="V168" s="269">
        <f t="shared" si="38"/>
        <v>3.1251535055828623E-2</v>
      </c>
      <c r="W168" s="269">
        <f t="shared" si="38"/>
        <v>3.0608100425551382E-2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7.5164004747508978E-3</v>
      </c>
      <c r="C169" s="269">
        <f t="shared" si="39"/>
        <v>7.5843872284858272E-3</v>
      </c>
      <c r="D169" s="269">
        <f t="shared" si="39"/>
        <v>7.5684356432564742E-3</v>
      </c>
      <c r="E169" s="269">
        <f t="shared" si="39"/>
        <v>7.4777951730994321E-3</v>
      </c>
      <c r="F169" s="269">
        <f t="shared" si="39"/>
        <v>7.6632806554470592E-3</v>
      </c>
      <c r="G169" s="269">
        <f t="shared" si="39"/>
        <v>7.5941422409729542E-3</v>
      </c>
      <c r="H169" s="269">
        <f t="shared" si="39"/>
        <v>7.5047570630236314E-3</v>
      </c>
      <c r="I169" s="269">
        <f t="shared" si="39"/>
        <v>7.5542229499389471E-3</v>
      </c>
      <c r="J169" s="269">
        <f t="shared" si="39"/>
        <v>7.5545862396531171E-3</v>
      </c>
      <c r="K169" s="269">
        <f t="shared" si="39"/>
        <v>7.5288315226827527E-3</v>
      </c>
      <c r="L169" s="269">
        <f t="shared" si="39"/>
        <v>7.5535642421393741E-3</v>
      </c>
      <c r="M169" s="269">
        <f t="shared" si="39"/>
        <v>7.5608148122392593E-3</v>
      </c>
      <c r="N169" s="269">
        <f t="shared" si="39"/>
        <v>7.5637258024207352E-3</v>
      </c>
      <c r="O169" s="269">
        <f t="shared" si="39"/>
        <v>7.5616808668372212E-3</v>
      </c>
      <c r="P169" s="269">
        <f t="shared" si="39"/>
        <v>7.5034641298714821E-3</v>
      </c>
      <c r="Q169" s="269">
        <f t="shared" si="39"/>
        <v>7.4171690905360218E-3</v>
      </c>
      <c r="R169" s="269">
        <f t="shared" si="39"/>
        <v>7.33279753260495E-3</v>
      </c>
      <c r="S169" s="269">
        <f t="shared" si="39"/>
        <v>7.3430086822321404E-3</v>
      </c>
      <c r="T169" s="269">
        <f t="shared" si="39"/>
        <v>7.2962736116897655E-3</v>
      </c>
      <c r="U169" s="269">
        <f t="shared" si="39"/>
        <v>7.3187604223822807E-3</v>
      </c>
      <c r="V169" s="269">
        <f t="shared" si="39"/>
        <v>7.3755516026233758E-3</v>
      </c>
      <c r="W169" s="269">
        <f t="shared" si="39"/>
        <v>7.3807572739776686E-3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1.1685574398332437E-2</v>
      </c>
      <c r="C170" s="270">
        <f t="shared" si="40"/>
        <v>1.1851085034396362E-2</v>
      </c>
      <c r="D170" s="270">
        <f t="shared" si="40"/>
        <v>1.1886161448846182E-2</v>
      </c>
      <c r="E170" s="270">
        <f t="shared" si="40"/>
        <v>1.2114585688908035E-2</v>
      </c>
      <c r="F170" s="270">
        <f t="shared" si="40"/>
        <v>1.205615305046984E-2</v>
      </c>
      <c r="G170" s="270">
        <f t="shared" si="40"/>
        <v>1.1951964764995155E-2</v>
      </c>
      <c r="H170" s="270">
        <f t="shared" si="40"/>
        <v>1.1980892298312682E-2</v>
      </c>
      <c r="I170" s="270">
        <f t="shared" si="40"/>
        <v>1.1973218412313896E-2</v>
      </c>
      <c r="J170" s="270">
        <f t="shared" si="40"/>
        <v>1.2038872958764919E-2</v>
      </c>
      <c r="K170" s="270">
        <f t="shared" si="40"/>
        <v>1.2137628177698678E-2</v>
      </c>
      <c r="L170" s="270">
        <f t="shared" si="40"/>
        <v>1.2459609938952636E-2</v>
      </c>
      <c r="M170" s="270">
        <f t="shared" si="40"/>
        <v>1.2434238529653953E-2</v>
      </c>
      <c r="N170" s="270">
        <f t="shared" si="40"/>
        <v>1.259313763220282E-2</v>
      </c>
      <c r="O170" s="270">
        <f t="shared" si="40"/>
        <v>1.2787810026668596E-2</v>
      </c>
      <c r="P170" s="270">
        <f t="shared" si="40"/>
        <v>1.3026131469066988E-2</v>
      </c>
      <c r="Q170" s="270">
        <f t="shared" si="40"/>
        <v>1.3265494117094014E-2</v>
      </c>
      <c r="R170" s="270">
        <f t="shared" si="40"/>
        <v>1.3289576626038651E-2</v>
      </c>
      <c r="S170" s="270">
        <f t="shared" si="40"/>
        <v>1.3080658742082127E-2</v>
      </c>
      <c r="T170" s="270">
        <f t="shared" si="40"/>
        <v>1.3234684198222308E-2</v>
      </c>
      <c r="U170" s="270">
        <f t="shared" si="40"/>
        <v>1.3530029700951029E-2</v>
      </c>
      <c r="V170" s="270">
        <f t="shared" si="40"/>
        <v>1.3889550316625065E-2</v>
      </c>
      <c r="W170" s="270">
        <f t="shared" si="40"/>
        <v>1.3540984031271458E-2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0.71244757430405203</v>
      </c>
      <c r="C171" s="271">
        <f t="shared" si="41"/>
        <v>0.72491221022593844</v>
      </c>
      <c r="D171" s="271">
        <f t="shared" si="41"/>
        <v>0.71552426818012227</v>
      </c>
      <c r="E171" s="271">
        <f t="shared" si="41"/>
        <v>0.68456400912244386</v>
      </c>
      <c r="F171" s="271">
        <f t="shared" si="41"/>
        <v>0.71787759511168481</v>
      </c>
      <c r="G171" s="271">
        <f t="shared" si="41"/>
        <v>0.7224712859153184</v>
      </c>
      <c r="H171" s="271">
        <f t="shared" si="41"/>
        <v>0.71033215198547772</v>
      </c>
      <c r="I171" s="271">
        <f t="shared" si="41"/>
        <v>0.71645370781657558</v>
      </c>
      <c r="J171" s="271">
        <f t="shared" si="41"/>
        <v>0.71295605329376288</v>
      </c>
      <c r="K171" s="271">
        <f t="shared" si="41"/>
        <v>0.70415459255432089</v>
      </c>
      <c r="L171" s="271">
        <f t="shared" si="41"/>
        <v>0.69348334078373453</v>
      </c>
      <c r="M171" s="271">
        <f t="shared" si="41"/>
        <v>0.69278658771545409</v>
      </c>
      <c r="N171" s="271">
        <f t="shared" si="41"/>
        <v>0.68994921893835359</v>
      </c>
      <c r="O171" s="271">
        <f t="shared" si="41"/>
        <v>0.68894604073556243</v>
      </c>
      <c r="P171" s="271">
        <f t="shared" si="41"/>
        <v>0.67959478336765133</v>
      </c>
      <c r="Q171" s="271">
        <f t="shared" si="41"/>
        <v>0.67127231412305088</v>
      </c>
      <c r="R171" s="271">
        <f t="shared" si="41"/>
        <v>0.66614897719927424</v>
      </c>
      <c r="S171" s="271">
        <f t="shared" si="41"/>
        <v>0.67106795037238498</v>
      </c>
      <c r="T171" s="271">
        <f t="shared" si="41"/>
        <v>0.66414888908760972</v>
      </c>
      <c r="U171" s="271">
        <f t="shared" si="41"/>
        <v>0.65463551837791423</v>
      </c>
      <c r="V171" s="271">
        <f t="shared" si="41"/>
        <v>0.64882580103264409</v>
      </c>
      <c r="W171" s="271">
        <f t="shared" si="41"/>
        <v>0.65412959588958364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0.61050698302588347</v>
      </c>
      <c r="C172" s="320">
        <f t="shared" si="42"/>
        <v>0.63017701343590571</v>
      </c>
      <c r="D172" s="320">
        <f t="shared" si="42"/>
        <v>0.61549011316951319</v>
      </c>
      <c r="E172" s="320">
        <f t="shared" si="42"/>
        <v>0.56706468023537226</v>
      </c>
      <c r="F172" s="320">
        <f t="shared" si="42"/>
        <v>0.61938037719580785</v>
      </c>
      <c r="G172" s="320">
        <f t="shared" si="42"/>
        <v>0.62642371176681</v>
      </c>
      <c r="H172" s="320">
        <f t="shared" si="42"/>
        <v>0.60733660184045146</v>
      </c>
      <c r="I172" s="320">
        <f t="shared" si="42"/>
        <v>0.61697108724699556</v>
      </c>
      <c r="J172" s="320">
        <f t="shared" si="42"/>
        <v>0.61153456157479835</v>
      </c>
      <c r="K172" s="320">
        <f t="shared" si="42"/>
        <v>0.59778564404503931</v>
      </c>
      <c r="L172" s="320">
        <f t="shared" si="42"/>
        <v>0.58129225841106535</v>
      </c>
      <c r="M172" s="320">
        <f t="shared" si="42"/>
        <v>0.58019843787179026</v>
      </c>
      <c r="N172" s="320">
        <f t="shared" si="42"/>
        <v>0.57584643619643816</v>
      </c>
      <c r="O172" s="320">
        <f t="shared" si="42"/>
        <v>0.57437578481416507</v>
      </c>
      <c r="P172" s="320">
        <f t="shared" si="42"/>
        <v>0.55979802510704946</v>
      </c>
      <c r="Q172" s="320">
        <f t="shared" si="42"/>
        <v>0.54679428838833699</v>
      </c>
      <c r="R172" s="320">
        <f t="shared" si="42"/>
        <v>0.53868529604172566</v>
      </c>
      <c r="S172" s="320">
        <f t="shared" si="42"/>
        <v>0.54628411257791831</v>
      </c>
      <c r="T172" s="320">
        <f t="shared" si="42"/>
        <v>0.53548167117970646</v>
      </c>
      <c r="U172" s="320">
        <f t="shared" si="42"/>
        <v>0.52078276566100312</v>
      </c>
      <c r="V172" s="320">
        <f t="shared" si="42"/>
        <v>0.5119542308652909</v>
      </c>
      <c r="W172" s="320">
        <f t="shared" si="42"/>
        <v>0.52007606035600973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0.10194059127816861</v>
      </c>
      <c r="C173" s="320">
        <f t="shared" si="43"/>
        <v>9.47351967900327E-2</v>
      </c>
      <c r="D173" s="320">
        <f t="shared" si="43"/>
        <v>0.10003415501060912</v>
      </c>
      <c r="E173" s="320">
        <f t="shared" si="43"/>
        <v>0.11749932888707172</v>
      </c>
      <c r="F173" s="320">
        <f t="shared" si="43"/>
        <v>9.8497217915876942E-2</v>
      </c>
      <c r="G173" s="320">
        <f t="shared" si="43"/>
        <v>9.6047574148508424E-2</v>
      </c>
      <c r="H173" s="320">
        <f t="shared" si="43"/>
        <v>0.10299555014502629</v>
      </c>
      <c r="I173" s="320">
        <f t="shared" si="43"/>
        <v>9.9482620569580002E-2</v>
      </c>
      <c r="J173" s="320">
        <f t="shared" si="43"/>
        <v>0.10142149171896454</v>
      </c>
      <c r="K173" s="320">
        <f t="shared" si="43"/>
        <v>0.10636894850928157</v>
      </c>
      <c r="L173" s="320">
        <f t="shared" si="43"/>
        <v>0.11219108237266918</v>
      </c>
      <c r="M173" s="320">
        <f t="shared" si="43"/>
        <v>0.11258814984366382</v>
      </c>
      <c r="N173" s="320">
        <f t="shared" si="43"/>
        <v>0.11410278274191547</v>
      </c>
      <c r="O173" s="320">
        <f t="shared" si="43"/>
        <v>0.11457025592139734</v>
      </c>
      <c r="P173" s="320">
        <f t="shared" si="43"/>
        <v>0.11979675826060197</v>
      </c>
      <c r="Q173" s="320">
        <f t="shared" si="43"/>
        <v>0.12447802573471392</v>
      </c>
      <c r="R173" s="320">
        <f t="shared" si="43"/>
        <v>0.12746368115754864</v>
      </c>
      <c r="S173" s="320">
        <f t="shared" si="43"/>
        <v>0.12478383779446665</v>
      </c>
      <c r="T173" s="320">
        <f t="shared" si="43"/>
        <v>0.12866721790790328</v>
      </c>
      <c r="U173" s="320">
        <f t="shared" si="43"/>
        <v>0.13385275271691113</v>
      </c>
      <c r="V173" s="320">
        <f t="shared" si="43"/>
        <v>0.13687157016735321</v>
      </c>
      <c r="W173" s="320">
        <f t="shared" si="43"/>
        <v>0.13405353553357388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8.171700446892334E-2</v>
      </c>
      <c r="C174" s="271">
        <f t="shared" si="44"/>
        <v>7.5941059418921888E-2</v>
      </c>
      <c r="D174" s="271">
        <f t="shared" si="44"/>
        <v>8.0188778479231254E-2</v>
      </c>
      <c r="E174" s="271">
        <f t="shared" si="44"/>
        <v>9.4189106256602734E-2</v>
      </c>
      <c r="F174" s="271">
        <f t="shared" si="44"/>
        <v>7.8956748197044929E-2</v>
      </c>
      <c r="G174" s="271">
        <f t="shared" si="44"/>
        <v>7.6993079474160106E-2</v>
      </c>
      <c r="H174" s="271">
        <f t="shared" si="44"/>
        <v>8.2562674259108251E-2</v>
      </c>
      <c r="I174" s="271">
        <f t="shared" si="44"/>
        <v>7.9746660753433896E-2</v>
      </c>
      <c r="J174" s="271">
        <f t="shared" si="44"/>
        <v>8.1300886998272759E-2</v>
      </c>
      <c r="K174" s="271">
        <f t="shared" si="44"/>
        <v>8.5266837593369296E-2</v>
      </c>
      <c r="L174" s="271">
        <f t="shared" si="44"/>
        <v>8.993394156998713E-2</v>
      </c>
      <c r="M174" s="271">
        <f t="shared" si="44"/>
        <v>9.0252236411079365E-2</v>
      </c>
      <c r="N174" s="271">
        <f t="shared" si="44"/>
        <v>9.1466387337254276E-2</v>
      </c>
      <c r="O174" s="271">
        <f t="shared" si="44"/>
        <v>9.1841120379488467E-2</v>
      </c>
      <c r="P174" s="271">
        <f t="shared" si="44"/>
        <v>9.6030757791382593E-2</v>
      </c>
      <c r="Q174" s="271">
        <f t="shared" si="44"/>
        <v>9.9783327305702815E-2</v>
      </c>
      <c r="R174" s="271">
        <f t="shared" si="44"/>
        <v>0.10217667047226041</v>
      </c>
      <c r="S174" s="271">
        <f t="shared" si="44"/>
        <v>0.10002847053216575</v>
      </c>
      <c r="T174" s="271">
        <f t="shared" si="44"/>
        <v>0.10314144237297336</v>
      </c>
      <c r="U174" s="271">
        <f t="shared" si="44"/>
        <v>0.10729823963938478</v>
      </c>
      <c r="V174" s="271">
        <f t="shared" si="44"/>
        <v>0.10971816595132364</v>
      </c>
      <c r="W174" s="271">
        <f t="shared" si="44"/>
        <v>0.10745918995486556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7.7502798112053461E-2</v>
      </c>
      <c r="C175" s="271">
        <f t="shared" si="45"/>
        <v>7.7424177631430793E-2</v>
      </c>
      <c r="D175" s="271">
        <f t="shared" si="45"/>
        <v>7.7462979700179915E-2</v>
      </c>
      <c r="E175" s="271">
        <f t="shared" si="45"/>
        <v>7.7589327740087671E-2</v>
      </c>
      <c r="F175" s="271">
        <f t="shared" si="45"/>
        <v>7.7419958820167417E-2</v>
      </c>
      <c r="G175" s="271">
        <f t="shared" si="45"/>
        <v>7.7423831331401391E-2</v>
      </c>
      <c r="H175" s="271">
        <f t="shared" si="45"/>
        <v>7.7489345804385032E-2</v>
      </c>
      <c r="I175" s="271">
        <f t="shared" si="45"/>
        <v>7.7454842095284818E-2</v>
      </c>
      <c r="J175" s="271">
        <f t="shared" si="45"/>
        <v>7.7463656023248603E-2</v>
      </c>
      <c r="K175" s="271">
        <f t="shared" si="45"/>
        <v>7.7496767787523083E-2</v>
      </c>
      <c r="L175" s="271">
        <f t="shared" si="45"/>
        <v>7.750876701202522E-2</v>
      </c>
      <c r="M175" s="271">
        <f t="shared" si="45"/>
        <v>7.7512251691209622E-2</v>
      </c>
      <c r="N175" s="271">
        <f t="shared" si="45"/>
        <v>7.7510110346250854E-2</v>
      </c>
      <c r="O175" s="271">
        <f t="shared" si="45"/>
        <v>7.7498494589847741E-2</v>
      </c>
      <c r="P175" s="271">
        <f t="shared" si="45"/>
        <v>7.7528886142780126E-2</v>
      </c>
      <c r="Q175" s="271">
        <f t="shared" si="45"/>
        <v>7.7560684305676295E-2</v>
      </c>
      <c r="R175" s="271">
        <f t="shared" si="45"/>
        <v>7.759683366715657E-2</v>
      </c>
      <c r="S175" s="271">
        <f t="shared" si="45"/>
        <v>7.7591925259773445E-2</v>
      </c>
      <c r="T175" s="271">
        <f t="shared" si="45"/>
        <v>7.7617006247511611E-2</v>
      </c>
      <c r="U175" s="271">
        <f t="shared" si="45"/>
        <v>7.7626926259395934E-2</v>
      </c>
      <c r="V175" s="271">
        <f t="shared" si="45"/>
        <v>7.7609374783846385E-2</v>
      </c>
      <c r="W175" s="271">
        <f t="shared" si="45"/>
        <v>7.7615486717897114E-2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5.2472089322508707E-2</v>
      </c>
      <c r="C176" s="320">
        <f t="shared" si="46"/>
        <v>5.4162696672379752E-2</v>
      </c>
      <c r="D176" s="320">
        <f t="shared" si="46"/>
        <v>5.2900381311416458E-2</v>
      </c>
      <c r="E176" s="320">
        <f t="shared" si="46"/>
        <v>4.8738293549852464E-2</v>
      </c>
      <c r="F176" s="320">
        <f t="shared" si="46"/>
        <v>5.3234743222338669E-2</v>
      </c>
      <c r="G176" s="320">
        <f t="shared" si="46"/>
        <v>5.3840106454887071E-2</v>
      </c>
      <c r="H176" s="320">
        <f t="shared" si="46"/>
        <v>5.2199600179266038E-2</v>
      </c>
      <c r="I176" s="320">
        <f t="shared" si="46"/>
        <v>5.3027668641846021E-2</v>
      </c>
      <c r="J176" s="320">
        <f t="shared" si="46"/>
        <v>5.2560408039417257E-2</v>
      </c>
      <c r="K176" s="320">
        <f t="shared" si="46"/>
        <v>5.1378710779979485E-2</v>
      </c>
      <c r="L176" s="320">
        <f t="shared" si="46"/>
        <v>4.9961130918849898E-2</v>
      </c>
      <c r="M176" s="320">
        <f t="shared" si="46"/>
        <v>4.9867118809839822E-2</v>
      </c>
      <c r="N176" s="320">
        <f t="shared" si="46"/>
        <v>4.9493071293611648E-2</v>
      </c>
      <c r="O176" s="320">
        <f t="shared" si="46"/>
        <v>4.936667118216588E-2</v>
      </c>
      <c r="P176" s="320">
        <f t="shared" si="46"/>
        <v>4.811373627602835E-2</v>
      </c>
      <c r="Q176" s="320">
        <f t="shared" si="46"/>
        <v>4.699608610395533E-2</v>
      </c>
      <c r="R176" s="320">
        <f t="shared" si="46"/>
        <v>4.6299131306455667E-2</v>
      </c>
      <c r="S176" s="320">
        <f t="shared" si="46"/>
        <v>4.6952237316900056E-2</v>
      </c>
      <c r="T176" s="320">
        <f t="shared" si="46"/>
        <v>4.602378492289342E-2</v>
      </c>
      <c r="U176" s="320">
        <f t="shared" si="46"/>
        <v>4.4760437729880524E-2</v>
      </c>
      <c r="V176" s="320">
        <f t="shared" si="46"/>
        <v>4.4001639420823579E-2</v>
      </c>
      <c r="W176" s="320">
        <f t="shared" si="46"/>
        <v>4.469969755012939E-2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2.5030708789544762E-2</v>
      </c>
      <c r="C177" s="320">
        <f t="shared" si="47"/>
        <v>2.3261480959051048E-2</v>
      </c>
      <c r="D177" s="320">
        <f t="shared" si="47"/>
        <v>2.4562598388763447E-2</v>
      </c>
      <c r="E177" s="320">
        <f t="shared" si="47"/>
        <v>2.8851034190235211E-2</v>
      </c>
      <c r="F177" s="320">
        <f t="shared" si="47"/>
        <v>2.4185215597828744E-2</v>
      </c>
      <c r="G177" s="320">
        <f t="shared" si="47"/>
        <v>2.3583724876514309E-2</v>
      </c>
      <c r="H177" s="320">
        <f t="shared" si="47"/>
        <v>2.528974562511899E-2</v>
      </c>
      <c r="I177" s="320">
        <f t="shared" si="47"/>
        <v>2.4427173453438797E-2</v>
      </c>
      <c r="J177" s="320">
        <f t="shared" si="47"/>
        <v>2.4903247983831346E-2</v>
      </c>
      <c r="K177" s="320">
        <f t="shared" si="47"/>
        <v>2.6118057007543591E-2</v>
      </c>
      <c r="L177" s="320">
        <f t="shared" si="47"/>
        <v>2.7547636093175325E-2</v>
      </c>
      <c r="M177" s="320">
        <f t="shared" si="47"/>
        <v>2.7645132881369799E-2</v>
      </c>
      <c r="N177" s="320">
        <f t="shared" si="47"/>
        <v>2.8017039052639199E-2</v>
      </c>
      <c r="O177" s="320">
        <f t="shared" si="47"/>
        <v>2.8131823407681857E-2</v>
      </c>
      <c r="P177" s="320">
        <f t="shared" si="47"/>
        <v>2.9415149866751783E-2</v>
      </c>
      <c r="Q177" s="320">
        <f t="shared" si="47"/>
        <v>3.0564598201720954E-2</v>
      </c>
      <c r="R177" s="320">
        <f t="shared" si="47"/>
        <v>3.1297702360700896E-2</v>
      </c>
      <c r="S177" s="320">
        <f t="shared" si="47"/>
        <v>3.0639687942873386E-2</v>
      </c>
      <c r="T177" s="320">
        <f t="shared" si="47"/>
        <v>3.1593221324618205E-2</v>
      </c>
      <c r="U177" s="320">
        <f t="shared" si="47"/>
        <v>3.2866488529515403E-2</v>
      </c>
      <c r="V177" s="320">
        <f t="shared" si="47"/>
        <v>3.3607735363022806E-2</v>
      </c>
      <c r="W177" s="320">
        <f t="shared" si="47"/>
        <v>3.2915789167767717E-2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7.4942175893294813E-2</v>
      </c>
      <c r="C178" s="321">
        <f t="shared" si="48"/>
        <v>6.9645091244874655E-2</v>
      </c>
      <c r="D178" s="321">
        <f t="shared" si="48"/>
        <v>7.3540648981380588E-2</v>
      </c>
      <c r="E178" s="321">
        <f t="shared" si="48"/>
        <v>8.6380265823363153E-2</v>
      </c>
      <c r="F178" s="321">
        <f t="shared" si="48"/>
        <v>7.2410761380708871E-2</v>
      </c>
      <c r="G178" s="321">
        <f t="shared" si="48"/>
        <v>7.060989254339653E-2</v>
      </c>
      <c r="H178" s="321">
        <f t="shared" si="48"/>
        <v>7.5717734598310563E-2</v>
      </c>
      <c r="I178" s="321">
        <f t="shared" si="48"/>
        <v>7.3135185460200605E-2</v>
      </c>
      <c r="J178" s="321">
        <f t="shared" si="48"/>
        <v>7.4560557050552895E-2</v>
      </c>
      <c r="K178" s="321">
        <f t="shared" si="48"/>
        <v>7.8197706613406331E-2</v>
      </c>
      <c r="L178" s="321">
        <f t="shared" si="48"/>
        <v>8.247787974751826E-2</v>
      </c>
      <c r="M178" s="321">
        <f t="shared" si="48"/>
        <v>8.2769786041955826E-2</v>
      </c>
      <c r="N178" s="321">
        <f t="shared" si="48"/>
        <v>8.3883276592200032E-2</v>
      </c>
      <c r="O178" s="321">
        <f t="shared" si="48"/>
        <v>8.4226942023240409E-2</v>
      </c>
      <c r="P178" s="321">
        <f t="shared" si="48"/>
        <v>8.8069233427481797E-2</v>
      </c>
      <c r="Q178" s="321">
        <f t="shared" si="48"/>
        <v>9.1510692477794295E-2</v>
      </c>
      <c r="R178" s="321">
        <f t="shared" si="48"/>
        <v>9.3705613176697122E-2</v>
      </c>
      <c r="S178" s="321">
        <f t="shared" si="48"/>
        <v>9.1735511864114549E-2</v>
      </c>
      <c r="T178" s="321">
        <f t="shared" si="48"/>
        <v>9.4590399714701401E-2</v>
      </c>
      <c r="U178" s="321">
        <f t="shared" si="48"/>
        <v>9.8402573618000075E-2</v>
      </c>
      <c r="V178" s="321">
        <f t="shared" si="48"/>
        <v>0.10062187356048763</v>
      </c>
      <c r="W178" s="321">
        <f t="shared" si="48"/>
        <v>9.8550180189376876E-2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0.45322461191298213</v>
      </c>
      <c r="C183" s="322">
        <f>IF(C$5=0,0,C$5/NMM_fec!C$5)</f>
        <v>0.4522411938576244</v>
      </c>
      <c r="D183" s="322">
        <f>IF(D$5=0,0,D$5/NMM_fec!D$5)</f>
        <v>0.45321069926126206</v>
      </c>
      <c r="E183" s="322">
        <f>IF(E$5=0,0,E$5/NMM_fec!E$5)</f>
        <v>0.46093538270056128</v>
      </c>
      <c r="F183" s="322">
        <f>IF(F$5=0,0,F$5/NMM_fec!F$5)</f>
        <v>0.46300049172013702</v>
      </c>
      <c r="G183" s="322">
        <f>IF(G$5=0,0,G$5/NMM_fec!G$5)</f>
        <v>0.45706419696551287</v>
      </c>
      <c r="H183" s="322">
        <f>IF(H$5=0,0,H$5/NMM_fec!H$5)</f>
        <v>0.45629766156656443</v>
      </c>
      <c r="I183" s="322">
        <f>IF(I$5=0,0,I$5/NMM_fec!I$5)</f>
        <v>0.4579467559843875</v>
      </c>
      <c r="J183" s="322">
        <f>IF(J$5=0,0,J$5/NMM_fec!J$5)</f>
        <v>0.45859228513486583</v>
      </c>
      <c r="K183" s="322">
        <f>IF(K$5=0,0,K$5/NMM_fec!K$5)</f>
        <v>0.45986445436576551</v>
      </c>
      <c r="L183" s="322">
        <f>IF(L$5=0,0,L$5/NMM_fec!L$5)</f>
        <v>0.46226801660136979</v>
      </c>
      <c r="M183" s="322">
        <f>IF(M$5=0,0,M$5/NMM_fec!M$5)</f>
        <v>0.46347217749227815</v>
      </c>
      <c r="N183" s="322">
        <f>IF(N$5=0,0,N$5/NMM_fec!N$5)</f>
        <v>0.4626520801749191</v>
      </c>
      <c r="O183" s="322">
        <f>IF(O$5=0,0,O$5/NMM_fec!O$5)</f>
        <v>0.45848081533630586</v>
      </c>
      <c r="P183" s="322">
        <f>IF(P$5=0,0,P$5/NMM_fec!P$5)</f>
        <v>0.45755406608052734</v>
      </c>
      <c r="Q183" s="322">
        <f>IF(Q$5=0,0,Q$5/NMM_fec!Q$5)</f>
        <v>0.45606831635501927</v>
      </c>
      <c r="R183" s="322">
        <f>IF(R$5=0,0,R$5/NMM_fec!R$5)</f>
        <v>0.45485236612661012</v>
      </c>
      <c r="S183" s="322">
        <f>IF(S$5=0,0,S$5/NMM_fec!S$5)</f>
        <v>0.46701066515715051</v>
      </c>
      <c r="T183" s="322">
        <f>IF(T$5=0,0,T$5/NMM_fec!T$5)</f>
        <v>0.46809035596604454</v>
      </c>
      <c r="U183" s="322">
        <f>IF(U$5=0,0,U$5/NMM_fec!U$5)</f>
        <v>0.47272613213272469</v>
      </c>
      <c r="V183" s="322">
        <f>IF(V$5=0,0,V$5/NMM_fec!V$5)</f>
        <v>0.47699039055459602</v>
      </c>
      <c r="W183" s="322">
        <f>IF(W$5=0,0,W$5/NMM_fec!W$5)</f>
        <v>0.47800296092538813</v>
      </c>
      <c r="DA183" s="95"/>
    </row>
    <row r="184" spans="1:105" ht="12" customHeight="1" x14ac:dyDescent="0.25">
      <c r="A184" s="55" t="s">
        <v>92</v>
      </c>
      <c r="B184" s="275">
        <f>IF(B$6=0,0,B$6/NMM_fec!B$6)</f>
        <v>0.35968834001786892</v>
      </c>
      <c r="C184" s="275">
        <f>IF(C$6=0,0,C$6/NMM_fec!C$6)</f>
        <v>0.36022129885252185</v>
      </c>
      <c r="D184" s="275">
        <f>IF(D$6=0,0,D$6/NMM_fec!D$6)</f>
        <v>0.36124347581878491</v>
      </c>
      <c r="E184" s="275">
        <f>IF(E$6=0,0,E$6/NMM_fec!E$6)</f>
        <v>0.36370795642516912</v>
      </c>
      <c r="F184" s="275">
        <f>IF(F$6=0,0,F$6/NMM_fec!F$6)</f>
        <v>0.36370795642516907</v>
      </c>
      <c r="G184" s="275">
        <f>IF(G$6=0,0,G$6/NMM_fec!G$6)</f>
        <v>0.36370795642516923</v>
      </c>
      <c r="H184" s="275">
        <f>IF(H$6=0,0,H$6/NMM_fec!H$6)</f>
        <v>0.36370795642516934</v>
      </c>
      <c r="I184" s="275">
        <f>IF(I$6=0,0,I$6/NMM_fec!I$6)</f>
        <v>0.36370795642516907</v>
      </c>
      <c r="J184" s="275">
        <f>IF(J$6=0,0,J$6/NMM_fec!J$6)</f>
        <v>0.36370795642516918</v>
      </c>
      <c r="K184" s="275">
        <f>IF(K$6=0,0,K$6/NMM_fec!K$6)</f>
        <v>0.36370795642516934</v>
      </c>
      <c r="L184" s="275">
        <f>IF(L$6=0,0,L$6/NMM_fec!L$6)</f>
        <v>0.36370795642516895</v>
      </c>
      <c r="M184" s="275">
        <f>IF(M$6=0,0,M$6/NMM_fec!M$6)</f>
        <v>0.36370795642516918</v>
      </c>
      <c r="N184" s="275">
        <f>IF(N$6=0,0,N$6/NMM_fec!N$6)</f>
        <v>0.36370795642516901</v>
      </c>
      <c r="O184" s="275">
        <f>IF(O$6=0,0,O$6/NMM_fec!O$6)</f>
        <v>0.36370795642516929</v>
      </c>
      <c r="P184" s="275">
        <f>IF(P$6=0,0,P$6/NMM_fec!P$6)</f>
        <v>0.36370795642516901</v>
      </c>
      <c r="Q184" s="275">
        <f>IF(Q$6=0,0,Q$6/NMM_fec!Q$6)</f>
        <v>0.36370795642516907</v>
      </c>
      <c r="R184" s="275">
        <f>IF(R$6=0,0,R$6/NMM_fec!R$6)</f>
        <v>0.36370795642516912</v>
      </c>
      <c r="S184" s="275">
        <f>IF(S$6=0,0,S$6/NMM_fec!S$6)</f>
        <v>0.3735696489676511</v>
      </c>
      <c r="T184" s="275">
        <f>IF(T$6=0,0,T$6/NMM_fec!T$6)</f>
        <v>0.37356964896765121</v>
      </c>
      <c r="U184" s="275">
        <f>IF(U$6=0,0,U$6/NMM_fec!U$6)</f>
        <v>0.37356964896765127</v>
      </c>
      <c r="V184" s="275">
        <f>IF(V$6=0,0,V$6/NMM_fec!V$6)</f>
        <v>0.37356964896765105</v>
      </c>
      <c r="W184" s="275">
        <f>IF(W$6=0,0,W$6/NMM_fec!W$6)</f>
        <v>0.37356964896765105</v>
      </c>
      <c r="DA184" s="76"/>
    </row>
    <row r="185" spans="1:105" ht="12" customHeight="1" x14ac:dyDescent="0.25">
      <c r="A185" s="202" t="s">
        <v>93</v>
      </c>
      <c r="B185" s="276">
        <f>IF(B$7=0,0,B$7/NMM_fec!B$7)</f>
        <v>9.3174538289319653E-2</v>
      </c>
      <c r="C185" s="276">
        <f>IF(C$7=0,0,C$7/NMM_fec!C$7)</f>
        <v>9.3312597235972003E-2</v>
      </c>
      <c r="D185" s="276">
        <f>IF(D$7=0,0,D$7/NMM_fec!D$7)</f>
        <v>9.3577384431678234E-2</v>
      </c>
      <c r="E185" s="276">
        <f>IF(E$7=0,0,E$7/NMM_fec!E$7)</f>
        <v>9.4215789453679796E-2</v>
      </c>
      <c r="F185" s="276">
        <f>IF(F$7=0,0,F$7/NMM_fec!F$7)</f>
        <v>9.4215789453679824E-2</v>
      </c>
      <c r="G185" s="276">
        <f>IF(G$7=0,0,G$7/NMM_fec!G$7)</f>
        <v>9.4215789453679838E-2</v>
      </c>
      <c r="H185" s="276">
        <f>IF(H$7=0,0,H$7/NMM_fec!H$7)</f>
        <v>9.4215789453679824E-2</v>
      </c>
      <c r="I185" s="276">
        <f>IF(I$7=0,0,I$7/NMM_fec!I$7)</f>
        <v>9.421578945367981E-2</v>
      </c>
      <c r="J185" s="276">
        <f>IF(J$7=0,0,J$7/NMM_fec!J$7)</f>
        <v>9.421578945367981E-2</v>
      </c>
      <c r="K185" s="276">
        <f>IF(K$7=0,0,K$7/NMM_fec!K$7)</f>
        <v>9.421578945367981E-2</v>
      </c>
      <c r="L185" s="276">
        <f>IF(L$7=0,0,L$7/NMM_fec!L$7)</f>
        <v>9.4215789453679852E-2</v>
      </c>
      <c r="M185" s="276">
        <f>IF(M$7=0,0,M$7/NMM_fec!M$7)</f>
        <v>9.421578945367981E-2</v>
      </c>
      <c r="N185" s="276">
        <f>IF(N$7=0,0,N$7/NMM_fec!N$7)</f>
        <v>9.4215789453679838E-2</v>
      </c>
      <c r="O185" s="276">
        <f>IF(O$7=0,0,O$7/NMM_fec!O$7)</f>
        <v>9.421578945367981E-2</v>
      </c>
      <c r="P185" s="276">
        <f>IF(P$7=0,0,P$7/NMM_fec!P$7)</f>
        <v>9.421578945367981E-2</v>
      </c>
      <c r="Q185" s="276">
        <f>IF(Q$7=0,0,Q$7/NMM_fec!Q$7)</f>
        <v>9.4215789453679838E-2</v>
      </c>
      <c r="R185" s="276">
        <f>IF(R$7=0,0,R$7/NMM_fec!R$7)</f>
        <v>9.421578945367981E-2</v>
      </c>
      <c r="S185" s="276">
        <f>IF(S$7=0,0,S$7/NMM_fec!S$7)</f>
        <v>9.6770386161905989E-2</v>
      </c>
      <c r="T185" s="276">
        <f>IF(T$7=0,0,T$7/NMM_fec!T$7)</f>
        <v>9.6770386161905975E-2</v>
      </c>
      <c r="U185" s="276">
        <f>IF(U$7=0,0,U$7/NMM_fec!U$7)</f>
        <v>9.6770386161906002E-2</v>
      </c>
      <c r="V185" s="276">
        <f>IF(V$7=0,0,V$7/NMM_fec!V$7)</f>
        <v>9.6770386161905975E-2</v>
      </c>
      <c r="W185" s="276">
        <f>IF(W$7=0,0,W$7/NMM_fec!W$7)</f>
        <v>9.6770386161905989E-2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0.51074421419639915</v>
      </c>
      <c r="C186" s="276">
        <f>IF(C$8=0,0,C$8/NMM_fec!C$8)</f>
        <v>0.51150099614042965</v>
      </c>
      <c r="D186" s="276">
        <f>IF(D$8=0,0,D$8/NMM_fec!D$8)</f>
        <v>0.51295244983886712</v>
      </c>
      <c r="E186" s="276">
        <f>IF(E$8=0,0,E$8/NMM_fec!E$8)</f>
        <v>0.51645192166118825</v>
      </c>
      <c r="F186" s="276">
        <f>IF(F$8=0,0,F$8/NMM_fec!F$8)</f>
        <v>0.51645192166118825</v>
      </c>
      <c r="G186" s="276">
        <f>IF(G$8=0,0,G$8/NMM_fec!G$8)</f>
        <v>0.51645192166118803</v>
      </c>
      <c r="H186" s="276">
        <f>IF(H$8=0,0,H$8/NMM_fec!H$8)</f>
        <v>0.51645192166118836</v>
      </c>
      <c r="I186" s="276">
        <f>IF(I$8=0,0,I$8/NMM_fec!I$8)</f>
        <v>0.51645192166118847</v>
      </c>
      <c r="J186" s="276">
        <f>IF(J$8=0,0,J$8/NMM_fec!J$8)</f>
        <v>0.51645192166118858</v>
      </c>
      <c r="K186" s="276">
        <f>IF(K$8=0,0,K$8/NMM_fec!K$8)</f>
        <v>0.51645192166118803</v>
      </c>
      <c r="L186" s="276">
        <f>IF(L$8=0,0,L$8/NMM_fec!L$8)</f>
        <v>0.51645192166118814</v>
      </c>
      <c r="M186" s="276">
        <f>IF(M$8=0,0,M$8/NMM_fec!M$8)</f>
        <v>0.51645192166118836</v>
      </c>
      <c r="N186" s="276">
        <f>IF(N$8=0,0,N$8/NMM_fec!N$8)</f>
        <v>0.51645192166118825</v>
      </c>
      <c r="O186" s="276">
        <f>IF(O$8=0,0,O$8/NMM_fec!O$8)</f>
        <v>0.51645192166118836</v>
      </c>
      <c r="P186" s="276">
        <f>IF(P$8=0,0,P$8/NMM_fec!P$8)</f>
        <v>0.51645192166118836</v>
      </c>
      <c r="Q186" s="276">
        <f>IF(Q$8=0,0,Q$8/NMM_fec!Q$8)</f>
        <v>0.51645192166118825</v>
      </c>
      <c r="R186" s="276">
        <f>IF(R$8=0,0,R$8/NMM_fec!R$8)</f>
        <v>0.51645192166118847</v>
      </c>
      <c r="S186" s="276">
        <f>IF(S$8=0,0,S$8/NMM_fec!S$8)</f>
        <v>0.53045516237787727</v>
      </c>
      <c r="T186" s="276">
        <f>IF(T$8=0,0,T$8/NMM_fec!T$8)</f>
        <v>0.53045516237787727</v>
      </c>
      <c r="U186" s="276">
        <f>IF(U$8=0,0,U$8/NMM_fec!U$8)</f>
        <v>0.53045516237787727</v>
      </c>
      <c r="V186" s="276">
        <f>IF(V$8=0,0,V$8/NMM_fec!V$8)</f>
        <v>0.53045516237787715</v>
      </c>
      <c r="W186" s="276">
        <f>IF(W$8=0,0,W$8/NMM_fec!W$8)</f>
        <v>0.53045516237787715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0.3555158729893601</v>
      </c>
      <c r="C187" s="276">
        <f>IF(C$9=0,0,C$9/NMM_fec!C$9)</f>
        <v>0.35604264937960828</v>
      </c>
      <c r="D187" s="276">
        <f>IF(D$9=0,0,D$9/NMM_fec!D$9)</f>
        <v>0.35705296885922405</v>
      </c>
      <c r="E187" s="276">
        <f>IF(E$9=0,0,E$9/NMM_fec!E$9)</f>
        <v>0.35948886092678595</v>
      </c>
      <c r="F187" s="276">
        <f>IF(F$9=0,0,F$9/NMM_fec!F$9)</f>
        <v>0.35948886092678589</v>
      </c>
      <c r="G187" s="276">
        <f>IF(G$9=0,0,G$9/NMM_fec!G$9)</f>
        <v>0.35948886092678589</v>
      </c>
      <c r="H187" s="276">
        <f>IF(H$9=0,0,H$9/NMM_fec!H$9)</f>
        <v>0.35948886092678578</v>
      </c>
      <c r="I187" s="276">
        <f>IF(I$9=0,0,I$9/NMM_fec!I$9)</f>
        <v>0.35948886092678595</v>
      </c>
      <c r="J187" s="276">
        <f>IF(J$9=0,0,J$9/NMM_fec!J$9)</f>
        <v>0.35948886092678589</v>
      </c>
      <c r="K187" s="276">
        <f>IF(K$9=0,0,K$9/NMM_fec!K$9)</f>
        <v>0.35948886092678589</v>
      </c>
      <c r="L187" s="276">
        <f>IF(L$9=0,0,L$9/NMM_fec!L$9)</f>
        <v>0.35948886092678589</v>
      </c>
      <c r="M187" s="276">
        <f>IF(M$9=0,0,M$9/NMM_fec!M$9)</f>
        <v>0.35948886092678578</v>
      </c>
      <c r="N187" s="276">
        <f>IF(N$9=0,0,N$9/NMM_fec!N$9)</f>
        <v>0.35948886092678572</v>
      </c>
      <c r="O187" s="276">
        <f>IF(O$9=0,0,O$9/NMM_fec!O$9)</f>
        <v>0.35948886092678584</v>
      </c>
      <c r="P187" s="276">
        <f>IF(P$9=0,0,P$9/NMM_fec!P$9)</f>
        <v>0.35948886092678584</v>
      </c>
      <c r="Q187" s="276">
        <f>IF(Q$9=0,0,Q$9/NMM_fec!Q$9)</f>
        <v>0.35948886092678584</v>
      </c>
      <c r="R187" s="276">
        <f>IF(R$9=0,0,R$9/NMM_fec!R$9)</f>
        <v>0.35948886092678584</v>
      </c>
      <c r="S187" s="276">
        <f>IF(S$9=0,0,S$9/NMM_fec!S$9)</f>
        <v>0.36923615557975947</v>
      </c>
      <c r="T187" s="276">
        <f>IF(T$9=0,0,T$9/NMM_fec!T$9)</f>
        <v>0.36923615557975947</v>
      </c>
      <c r="U187" s="276">
        <f>IF(U$9=0,0,U$9/NMM_fec!U$9)</f>
        <v>0.36923615557975947</v>
      </c>
      <c r="V187" s="276">
        <f>IF(V$9=0,0,V$9/NMM_fec!V$9)</f>
        <v>0.36923615557975942</v>
      </c>
      <c r="W187" s="276">
        <f>IF(W$9=0,0,W$9/NMM_fec!W$9)</f>
        <v>0.36923615557975942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0.52852344423103181</v>
      </c>
      <c r="C188" s="277">
        <f>IF(C$10=0,0,C$10/NMM_fec!C$10)</f>
        <v>0.52862403164237481</v>
      </c>
      <c r="D188" s="277">
        <f>IF(D$10=0,0,D$10/NMM_fec!D$10)</f>
        <v>0.53594781669152924</v>
      </c>
      <c r="E188" s="277">
        <f>IF(E$10=0,0,E$10/NMM_fec!E$10)</f>
        <v>0.555958265933022</v>
      </c>
      <c r="F188" s="277">
        <f>IF(F$10=0,0,F$10/NMM_fec!F$10)</f>
        <v>0.54156728921748121</v>
      </c>
      <c r="G188" s="277">
        <f>IF(G$10=0,0,G$10/NMM_fec!G$10)</f>
        <v>0.54164049757227284</v>
      </c>
      <c r="H188" s="277">
        <f>IF(H$10=0,0,H$10/NMM_fec!H$10)</f>
        <v>0.54966468249613898</v>
      </c>
      <c r="I188" s="277">
        <f>IF(I$10=0,0,I$10/NMM_fec!I$10)</f>
        <v>0.5461756213982073</v>
      </c>
      <c r="J188" s="277">
        <f>IF(J$10=0,0,J$10/NMM_fec!J$10)</f>
        <v>0.54922722370929056</v>
      </c>
      <c r="K188" s="277">
        <f>IF(K$10=0,0,K$10/NMM_fec!K$10)</f>
        <v>0.55424231434472793</v>
      </c>
      <c r="L188" s="277">
        <f>IF(L$10=0,0,L$10/NMM_fec!L$10)</f>
        <v>0.56297553823007673</v>
      </c>
      <c r="M188" s="277">
        <f>IF(M$10=0,0,M$10/NMM_fec!M$10)</f>
        <v>0.56172586894712073</v>
      </c>
      <c r="N188" s="277">
        <f>IF(N$10=0,0,N$10/NMM_fec!N$10)</f>
        <v>0.56589906345674423</v>
      </c>
      <c r="O188" s="277">
        <f>IF(O$10=0,0,O$10/NMM_fec!O$10)</f>
        <v>0.57149700308440188</v>
      </c>
      <c r="P188" s="277">
        <f>IF(P$10=0,0,P$10/NMM_fec!P$10)</f>
        <v>0.57750927197652513</v>
      </c>
      <c r="Q188" s="277">
        <f>IF(Q$10=0,0,Q$10/NMM_fec!Q$10)</f>
        <v>0.58362888186767425</v>
      </c>
      <c r="R188" s="277">
        <f>IF(R$10=0,0,R$10/NMM_fec!R$10)</f>
        <v>0.58595353449611332</v>
      </c>
      <c r="S188" s="277">
        <f>IF(S$10=0,0,S$10/NMM_fec!S$10)</f>
        <v>0.5980423277886634</v>
      </c>
      <c r="T188" s="277">
        <f>IF(T$10=0,0,T$10/NMM_fec!T$10)</f>
        <v>0.60167715170777825</v>
      </c>
      <c r="U188" s="277">
        <f>IF(U$10=0,0,U$10/NMM_fec!U$10)</f>
        <v>0.60527201011161302</v>
      </c>
      <c r="V188" s="277">
        <f>IF(V$10=0,0,V$10/NMM_fec!V$10)</f>
        <v>0.60822095916060703</v>
      </c>
      <c r="W188" s="277">
        <f>IF(W$10=0,0,W$10/NMM_fec!W$10)</f>
        <v>0.6033620350590585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0.50231768960733114</v>
      </c>
      <c r="C189" s="278">
        <f>IF(C$16=0,0,C$16/NMM_fec!C$16)</f>
        <v>0.50306198576790551</v>
      </c>
      <c r="D189" s="278">
        <f>IF(D$16=0,0,D$16/NMM_fec!D$16)</f>
        <v>0.50448949262575282</v>
      </c>
      <c r="E189" s="278">
        <f>IF(E$16=0,0,E$16/NMM_fec!E$16)</f>
        <v>0.5079312283356715</v>
      </c>
      <c r="F189" s="278">
        <f>IF(F$16=0,0,F$16/NMM_fec!F$16)</f>
        <v>0.50793122833567161</v>
      </c>
      <c r="G189" s="278">
        <f>IF(G$16=0,0,G$16/NMM_fec!G$16)</f>
        <v>0.50793122833567161</v>
      </c>
      <c r="H189" s="278">
        <f>IF(H$16=0,0,H$16/NMM_fec!H$16)</f>
        <v>0.5079312283356715</v>
      </c>
      <c r="I189" s="278">
        <f>IF(I$16=0,0,I$16/NMM_fec!I$16)</f>
        <v>0.50793122833567173</v>
      </c>
      <c r="J189" s="278">
        <f>IF(J$16=0,0,J$16/NMM_fec!J$16)</f>
        <v>0.5079312283356715</v>
      </c>
      <c r="K189" s="278">
        <f>IF(K$16=0,0,K$16/NMM_fec!K$16)</f>
        <v>0.50793122833567184</v>
      </c>
      <c r="L189" s="278">
        <f>IF(L$16=0,0,L$16/NMM_fec!L$16)</f>
        <v>0.50793122833567161</v>
      </c>
      <c r="M189" s="278">
        <f>IF(M$16=0,0,M$16/NMM_fec!M$16)</f>
        <v>0.50793122833567161</v>
      </c>
      <c r="N189" s="278">
        <f>IF(N$16=0,0,N$16/NMM_fec!N$16)</f>
        <v>0.5079312283356715</v>
      </c>
      <c r="O189" s="278">
        <f>IF(O$16=0,0,O$16/NMM_fec!O$16)</f>
        <v>0.50793122833567173</v>
      </c>
      <c r="P189" s="278">
        <f>IF(P$16=0,0,P$16/NMM_fec!P$16)</f>
        <v>0.50793122833567161</v>
      </c>
      <c r="Q189" s="278">
        <f>IF(Q$16=0,0,Q$16/NMM_fec!Q$16)</f>
        <v>0.50793122833567161</v>
      </c>
      <c r="R189" s="278">
        <f>IF(R$16=0,0,R$16/NMM_fec!R$16)</f>
        <v>0.50793122833567161</v>
      </c>
      <c r="S189" s="278">
        <f>IF(S$16=0,0,S$16/NMM_fec!S$16)</f>
        <v>0.52170343627911331</v>
      </c>
      <c r="T189" s="278">
        <f>IF(T$16=0,0,T$16/NMM_fec!T$16)</f>
        <v>0.52170343627911309</v>
      </c>
      <c r="U189" s="278">
        <f>IF(U$16=0,0,U$16/NMM_fec!U$16)</f>
        <v>0.52170343627911309</v>
      </c>
      <c r="V189" s="278">
        <f>IF(V$16=0,0,V$16/NMM_fec!V$16)</f>
        <v>0.52170343627911331</v>
      </c>
      <c r="W189" s="278">
        <f>IF(W$16=0,0,W$16/NMM_fec!W$16)</f>
        <v>0.5217034362791132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0.33415357464050838</v>
      </c>
      <c r="C190" s="278">
        <f>IF(C$17=0,0,C$17/NMM_fec!C$17)</f>
        <v>0.33301376276126643</v>
      </c>
      <c r="D190" s="278">
        <f>IF(D$17=0,0,D$17/NMM_fec!D$17)</f>
        <v>0.3329133984345366</v>
      </c>
      <c r="E190" s="278">
        <f>IF(E$17=0,0,E$17/NMM_fec!E$17)</f>
        <v>0.3335978905475997</v>
      </c>
      <c r="F190" s="278">
        <f>IF(F$17=0,0,F$17/NMM_fec!F$17)</f>
        <v>0.33116301083098026</v>
      </c>
      <c r="G190" s="278">
        <f>IF(G$17=0,0,G$17/NMM_fec!G$17)</f>
        <v>0.3362420839834846</v>
      </c>
      <c r="H190" s="278">
        <f>IF(H$17=0,0,H$17/NMM_fec!H$17)</f>
        <v>0.33807430704385766</v>
      </c>
      <c r="I190" s="278">
        <f>IF(I$17=0,0,I$17/NMM_fec!I$17)</f>
        <v>0.33678969283445837</v>
      </c>
      <c r="J190" s="278">
        <f>IF(J$17=0,0,J$17/NMM_fec!J$17)</f>
        <v>0.33603587175131272</v>
      </c>
      <c r="K190" s="278">
        <f>IF(K$17=0,0,K$17/NMM_fec!K$17)</f>
        <v>0.33519601487527551</v>
      </c>
      <c r="L190" s="278">
        <f>IF(L$17=0,0,L$17/NMM_fec!L$17)</f>
        <v>0.33235886175505752</v>
      </c>
      <c r="M190" s="278">
        <f>IF(M$17=0,0,M$17/NMM_fec!M$17)</f>
        <v>0.33212109191947836</v>
      </c>
      <c r="N190" s="278">
        <f>IF(N$17=0,0,N$17/NMM_fec!N$17)</f>
        <v>0.33110013198719263</v>
      </c>
      <c r="O190" s="278">
        <f>IF(O$17=0,0,O$17/NMM_fec!O$17)</f>
        <v>0.33224547724435577</v>
      </c>
      <c r="P190" s="278">
        <f>IF(P$17=0,0,P$17/NMM_fec!P$17)</f>
        <v>0.3330436365866899</v>
      </c>
      <c r="Q190" s="278">
        <f>IF(Q$17=0,0,Q$17/NMM_fec!Q$17)</f>
        <v>0.33406397864796383</v>
      </c>
      <c r="R190" s="278">
        <f>IF(R$17=0,0,R$17/NMM_fec!R$17)</f>
        <v>0.33687128080070655</v>
      </c>
      <c r="S190" s="278">
        <f>IF(S$17=0,0,S$17/NMM_fec!S$17)</f>
        <v>0.34616499577296828</v>
      </c>
      <c r="T190" s="278">
        <f>IF(T$17=0,0,T$17/NMM_fec!T$17)</f>
        <v>0.34525296448949749</v>
      </c>
      <c r="U190" s="278">
        <f>IF(U$17=0,0,U$17/NMM_fec!U$17)</f>
        <v>0.34205568229001559</v>
      </c>
      <c r="V190" s="278">
        <f>IF(V$17=0,0,V$17/NMM_fec!V$17)</f>
        <v>0.3362983439711239</v>
      </c>
      <c r="W190" s="278">
        <f>IF(W$17=0,0,W$17/NMM_fec!W$17)</f>
        <v>0.33635732617889019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0.46937552470986627</v>
      </c>
      <c r="C191" s="278">
        <f>IF(C$25=0,0,C$25/NMM_fec!C$25)</f>
        <v>0.46897716911482434</v>
      </c>
      <c r="D191" s="278">
        <f>IF(D$25=0,0,D$25/NMM_fec!D$25)</f>
        <v>0.46959804701515484</v>
      </c>
      <c r="E191" s="278">
        <f>IF(E$25=0,0,E$25/NMM_fec!E$25)</f>
        <v>0.47738378874973059</v>
      </c>
      <c r="F191" s="278">
        <f>IF(F$25=0,0,F$25/NMM_fec!F$25)</f>
        <v>0.48256042130118226</v>
      </c>
      <c r="G191" s="278">
        <f>IF(G$25=0,0,G$25/NMM_fec!G$25)</f>
        <v>0.4741945075753663</v>
      </c>
      <c r="H191" s="278">
        <f>IF(H$25=0,0,H$25/NMM_fec!H$25)</f>
        <v>0.47218541143477477</v>
      </c>
      <c r="I191" s="278">
        <f>IF(I$25=0,0,I$25/NMM_fec!I$25)</f>
        <v>0.47490616865994456</v>
      </c>
      <c r="J191" s="278">
        <f>IF(J$25=0,0,J$25/NMM_fec!J$25)</f>
        <v>0.47571956067563154</v>
      </c>
      <c r="K191" s="278">
        <f>IF(K$25=0,0,K$25/NMM_fec!K$25)</f>
        <v>0.47705419966504625</v>
      </c>
      <c r="L191" s="278">
        <f>IF(L$25=0,0,L$25/NMM_fec!L$25)</f>
        <v>0.48018433758466766</v>
      </c>
      <c r="M191" s="278">
        <f>IF(M$25=0,0,M$25/NMM_fec!M$25)</f>
        <v>0.48174945687608078</v>
      </c>
      <c r="N191" s="278">
        <f>IF(N$25=0,0,N$25/NMM_fec!N$25)</f>
        <v>0.48075586729681707</v>
      </c>
      <c r="O191" s="278">
        <f>IF(O$25=0,0,O$25/NMM_fec!O$25)</f>
        <v>0.47510841751301813</v>
      </c>
      <c r="P191" s="278">
        <f>IF(P$25=0,0,P$25/NMM_fec!P$25)</f>
        <v>0.47316236296322078</v>
      </c>
      <c r="Q191" s="278">
        <f>IF(Q$25=0,0,Q$25/NMM_fec!Q$25)</f>
        <v>0.47049621753622672</v>
      </c>
      <c r="R191" s="278">
        <f>IF(R$25=0,0,R$25/NMM_fec!R$25)</f>
        <v>0.46792749153220042</v>
      </c>
      <c r="S191" s="278">
        <f>IF(S$25=0,0,S$25/NMM_fec!S$25)</f>
        <v>0.48076325543272541</v>
      </c>
      <c r="T191" s="278">
        <f>IF(T$25=0,0,T$25/NMM_fec!T$25)</f>
        <v>0.48174190174530213</v>
      </c>
      <c r="U191" s="278">
        <f>IF(U$25=0,0,U$25/NMM_fec!U$25)</f>
        <v>0.48773142599038682</v>
      </c>
      <c r="V191" s="278">
        <f>IF(V$25=0,0,V$25/NMM_fec!V$25)</f>
        <v>0.49420157535326958</v>
      </c>
      <c r="W191" s="278">
        <f>IF(W$25=0,0,W$25/NMM_fec!W$25)</f>
        <v>0.49587896374963486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0.52926687623534896</v>
      </c>
      <c r="C192" s="279">
        <f>IF(C$33=0,0,C$33/NMM_fec!C$33)</f>
        <v>0.52955898324978723</v>
      </c>
      <c r="D192" s="279">
        <f>IF(D$33=0,0,D$33/NMM_fec!D$33)</f>
        <v>0.53085650157392328</v>
      </c>
      <c r="E192" s="279">
        <f>IF(E$33=0,0,E$33/NMM_fec!E$33)</f>
        <v>0.53479354832016435</v>
      </c>
      <c r="F192" s="279">
        <f>IF(F$33=0,0,F$33/NMM_fec!F$33)</f>
        <v>0.5338825995521409</v>
      </c>
      <c r="G192" s="279">
        <f>IF(G$33=0,0,G$33/NMM_fec!G$33)</f>
        <v>0.53381366349697423</v>
      </c>
      <c r="H192" s="279">
        <f>IF(H$33=0,0,H$33/NMM_fec!H$33)</f>
        <v>0.53405168013161364</v>
      </c>
      <c r="I192" s="279">
        <f>IF(I$33=0,0,I$33/NMM_fec!I$33)</f>
        <v>0.53395670820620478</v>
      </c>
      <c r="J192" s="279">
        <f>IF(J$33=0,0,J$33/NMM_fec!J$33)</f>
        <v>0.53396289955273302</v>
      </c>
      <c r="K192" s="279">
        <f>IF(K$33=0,0,K$33/NMM_fec!K$33)</f>
        <v>0.53408390907793124</v>
      </c>
      <c r="L192" s="279">
        <f>IF(L$33=0,0,L$33/NMM_fec!L$33)</f>
        <v>0.53407926970735109</v>
      </c>
      <c r="M192" s="279">
        <f>IF(M$33=0,0,M$33/NMM_fec!M$33)</f>
        <v>0.53410761295020592</v>
      </c>
      <c r="N192" s="279">
        <f>IF(N$33=0,0,N$33/NMM_fec!N$33)</f>
        <v>0.53406966027064673</v>
      </c>
      <c r="O192" s="279">
        <f>IF(O$33=0,0,O$33/NMM_fec!O$33)</f>
        <v>0.53396554991290401</v>
      </c>
      <c r="P192" s="279">
        <f>IF(P$33=0,0,P$33/NMM_fec!P$33)</f>
        <v>0.53411387765977458</v>
      </c>
      <c r="Q192" s="279">
        <f>IF(Q$33=0,0,Q$33/NMM_fec!Q$33)</f>
        <v>0.53423613834145578</v>
      </c>
      <c r="R192" s="279">
        <f>IF(R$33=0,0,R$33/NMM_fec!R$33)</f>
        <v>0.53438005074517858</v>
      </c>
      <c r="S192" s="279">
        <f>IF(S$33=0,0,S$33/NMM_fec!S$33)</f>
        <v>0.54880870687718408</v>
      </c>
      <c r="T192" s="279">
        <f>IF(T$33=0,0,T$33/NMM_fec!T$33)</f>
        <v>0.54892893010718757</v>
      </c>
      <c r="U192" s="279">
        <f>IF(U$33=0,0,U$33/NMM_fec!U$33)</f>
        <v>0.54906234959244193</v>
      </c>
      <c r="V192" s="279">
        <f>IF(V$33=0,0,V$33/NMM_fec!V$33)</f>
        <v>0.54903703125849301</v>
      </c>
      <c r="W192" s="279">
        <f>IF(W$33=0,0,W$33/NMM_fec!W$33)</f>
        <v>0.54902872278960579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0.5224534446911786</v>
      </c>
      <c r="C194" s="322">
        <f>IF(C$48=0,0,C$48/NMM_fec!C$48)</f>
        <v>0.52243641815637232</v>
      </c>
      <c r="D194" s="322">
        <f>IF(D$48=0,0,D$48/NMM_fec!D$48)</f>
        <v>0.52208488779448303</v>
      </c>
      <c r="E194" s="322">
        <f>IF(E$48=0,0,E$48/NMM_fec!E$48)</f>
        <v>0.52715290964361505</v>
      </c>
      <c r="F194" s="322">
        <f>IF(F$48=0,0,F$48/NMM_fec!F$48)</f>
        <v>0.53677681765120822</v>
      </c>
      <c r="G194" s="322">
        <f>IF(G$48=0,0,G$48/NMM_fec!G$48)</f>
        <v>0.53700959590421893</v>
      </c>
      <c r="H194" s="322">
        <f>IF(H$48=0,0,H$48/NMM_fec!H$48)</f>
        <v>0.53868111052027778</v>
      </c>
      <c r="I194" s="322">
        <f>IF(I$48=0,0,I$48/NMM_fec!I$48)</f>
        <v>0.5443094510323685</v>
      </c>
      <c r="J194" s="322">
        <f>IF(J$48=0,0,J$48/NMM_fec!J$48)</f>
        <v>0.54497568623197978</v>
      </c>
      <c r="K194" s="322">
        <f>IF(K$48=0,0,K$48/NMM_fec!K$48)</f>
        <v>0.5464814888095092</v>
      </c>
      <c r="L194" s="322">
        <f>IF(L$48=0,0,L$48/NMM_fec!L$48)</f>
        <v>0.54838573768955057</v>
      </c>
      <c r="M194" s="322">
        <f>IF(M$48=0,0,M$48/NMM_fec!M$48)</f>
        <v>0.54930976895123107</v>
      </c>
      <c r="N194" s="322">
        <f>IF(N$48=0,0,N$48/NMM_fec!N$48)</f>
        <v>0.5486610154508148</v>
      </c>
      <c r="O194" s="322">
        <f>IF(O$48=0,0,O$48/NMM_fec!O$48)</f>
        <v>0.54481463496473237</v>
      </c>
      <c r="P194" s="322">
        <f>IF(P$48=0,0,P$48/NMM_fec!P$48)</f>
        <v>0.54460306755996424</v>
      </c>
      <c r="Q194" s="322">
        <f>IF(Q$48=0,0,Q$48/NMM_fec!Q$48)</f>
        <v>0.54456759155316092</v>
      </c>
      <c r="R194" s="322">
        <f>IF(R$48=0,0,R$48/NMM_fec!R$48)</f>
        <v>0.54443063002886705</v>
      </c>
      <c r="S194" s="322">
        <f>IF(S$48=0,0,S$48/NMM_fec!S$48)</f>
        <v>0.54429836973951862</v>
      </c>
      <c r="T194" s="322">
        <f>IF(T$48=0,0,T$48/NMM_fec!T$48)</f>
        <v>0.55165130864577439</v>
      </c>
      <c r="U194" s="322">
        <f>IF(U$48=0,0,U$48/NMM_fec!U$48)</f>
        <v>0.55534787904211091</v>
      </c>
      <c r="V194" s="322">
        <f>IF(V$48=0,0,V$48/NMM_fec!V$48)</f>
        <v>0.55865986516305866</v>
      </c>
      <c r="W194" s="322">
        <f>IF(W$48=0,0,W$48/NMM_fec!W$48)</f>
        <v>0.55958627391341287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0.47194378979128554</v>
      </c>
      <c r="C195" s="275">
        <f>IF(C$49=0,0,C$49/NMM_fec!C$49)</f>
        <v>0.47391770538094907</v>
      </c>
      <c r="D195" s="275">
        <f>IF(D$49=0,0,D$49/NMM_fec!D$49)</f>
        <v>0.47391770538094935</v>
      </c>
      <c r="E195" s="275">
        <f>IF(E$49=0,0,E$49/NMM_fec!E$49)</f>
        <v>0.47391770538094929</v>
      </c>
      <c r="F195" s="275">
        <f>IF(F$49=0,0,F$49/NMM_fec!F$49)</f>
        <v>0.48152593484285439</v>
      </c>
      <c r="G195" s="275">
        <f>IF(G$49=0,0,G$49/NMM_fec!G$49)</f>
        <v>0.48685753260675274</v>
      </c>
      <c r="H195" s="275">
        <f>IF(H$49=0,0,H$49/NMM_fec!H$49)</f>
        <v>0.48812572142795202</v>
      </c>
      <c r="I195" s="275">
        <f>IF(I$49=0,0,I$49/NMM_fec!I$49)</f>
        <v>0.49224609994144536</v>
      </c>
      <c r="J195" s="275">
        <f>IF(J$49=0,0,J$49/NMM_fec!J$49)</f>
        <v>0.4922460999414453</v>
      </c>
      <c r="K195" s="275">
        <f>IF(K$49=0,0,K$49/NMM_fec!K$49)</f>
        <v>0.49224609994144503</v>
      </c>
      <c r="L195" s="275">
        <f>IF(L$49=0,0,L$49/NMM_fec!L$49)</f>
        <v>0.49224609994144541</v>
      </c>
      <c r="M195" s="275">
        <f>IF(M$49=0,0,M$49/NMM_fec!M$49)</f>
        <v>0.4922460999414453</v>
      </c>
      <c r="N195" s="275">
        <f>IF(N$49=0,0,N$49/NMM_fec!N$49)</f>
        <v>0.49224609994144536</v>
      </c>
      <c r="O195" s="275">
        <f>IF(O$49=0,0,O$49/NMM_fec!O$49)</f>
        <v>0.49224609994144525</v>
      </c>
      <c r="P195" s="275">
        <f>IF(P$49=0,0,P$49/NMM_fec!P$49)</f>
        <v>0.49224609994144541</v>
      </c>
      <c r="Q195" s="275">
        <f>IF(Q$49=0,0,Q$49/NMM_fec!Q$49)</f>
        <v>0.4922460999414453</v>
      </c>
      <c r="R195" s="275">
        <f>IF(R$49=0,0,R$49/NMM_fec!R$49)</f>
        <v>0.49224609994144525</v>
      </c>
      <c r="S195" s="275">
        <f>IF(S$49=0,0,S$49/NMM_fec!S$49)</f>
        <v>0.49224609994144508</v>
      </c>
      <c r="T195" s="275">
        <f>IF(T$49=0,0,T$49/NMM_fec!T$49)</f>
        <v>0.49742644698440519</v>
      </c>
      <c r="U195" s="275">
        <f>IF(U$49=0,0,U$49/NMM_fec!U$49)</f>
        <v>0.49742644698440519</v>
      </c>
      <c r="V195" s="275">
        <f>IF(V$49=0,0,V$49/NMM_fec!V$49)</f>
        <v>0.49742644698440525</v>
      </c>
      <c r="W195" s="275">
        <f>IF(W$49=0,0,W$49/NMM_fec!W$49)</f>
        <v>0.49742644698440525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0.12251142481935348</v>
      </c>
      <c r="C196" s="276">
        <f>IF(C$50=0,0,C$50/NMM_fec!C$50)</f>
        <v>0.12302383162837155</v>
      </c>
      <c r="D196" s="276">
        <f>IF(D$50=0,0,D$50/NMM_fec!D$50)</f>
        <v>0.12302383162837154</v>
      </c>
      <c r="E196" s="276">
        <f>IF(E$50=0,0,E$50/NMM_fec!E$50)</f>
        <v>0.12302383162837154</v>
      </c>
      <c r="F196" s="276">
        <f>IF(F$50=0,0,F$50/NMM_fec!F$50)</f>
        <v>0.125208191541615</v>
      </c>
      <c r="G196" s="276">
        <f>IF(G$50=0,0,G$50/NMM_fec!G$50)</f>
        <v>0.12638286866761411</v>
      </c>
      <c r="H196" s="276">
        <f>IF(H$50=0,0,H$50/NMM_fec!H$50)</f>
        <v>0.12671207655801522</v>
      </c>
      <c r="I196" s="276">
        <f>IF(I$50=0,0,I$50/NMM_fec!I$50)</f>
        <v>0.12778168156904071</v>
      </c>
      <c r="J196" s="276">
        <f>IF(J$50=0,0,J$50/NMM_fec!J$50)</f>
        <v>0.12778168156904068</v>
      </c>
      <c r="K196" s="276">
        <f>IF(K$50=0,0,K$50/NMM_fec!K$50)</f>
        <v>0.12778168156904077</v>
      </c>
      <c r="L196" s="276">
        <f>IF(L$50=0,0,L$50/NMM_fec!L$50)</f>
        <v>0.12778168156904068</v>
      </c>
      <c r="M196" s="276">
        <f>IF(M$50=0,0,M$50/NMM_fec!M$50)</f>
        <v>0.12778168156904071</v>
      </c>
      <c r="N196" s="276">
        <f>IF(N$50=0,0,N$50/NMM_fec!N$50)</f>
        <v>0.12778168156904068</v>
      </c>
      <c r="O196" s="276">
        <f>IF(O$50=0,0,O$50/NMM_fec!O$50)</f>
        <v>0.12778168156904068</v>
      </c>
      <c r="P196" s="276">
        <f>IF(P$50=0,0,P$50/NMM_fec!P$50)</f>
        <v>0.12778168156904068</v>
      </c>
      <c r="Q196" s="276">
        <f>IF(Q$50=0,0,Q$50/NMM_fec!Q$50)</f>
        <v>0.12778168156904066</v>
      </c>
      <c r="R196" s="276">
        <f>IF(R$50=0,0,R$50/NMM_fec!R$50)</f>
        <v>0.12778168156904074</v>
      </c>
      <c r="S196" s="276">
        <f>IF(S$50=0,0,S$50/NMM_fec!S$50)</f>
        <v>0.12778168156904071</v>
      </c>
      <c r="T196" s="276">
        <f>IF(T$50=0,0,T$50/NMM_fec!T$50)</f>
        <v>0.12912644276946336</v>
      </c>
      <c r="U196" s="276">
        <f>IF(U$50=0,0,U$50/NMM_fec!U$50)</f>
        <v>0.12912644276946339</v>
      </c>
      <c r="V196" s="276">
        <f>IF(V$50=0,0,V$50/NMM_fec!V$50)</f>
        <v>0.12912644276946333</v>
      </c>
      <c r="W196" s="276">
        <f>IF(W$50=0,0,W$50/NMM_fec!W$50)</f>
        <v>0.12912644276946336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0.66910100110625592</v>
      </c>
      <c r="C197" s="276">
        <f>IF(C$51=0,0,C$51/NMM_fec!C$51)</f>
        <v>0.6718995311975775</v>
      </c>
      <c r="D197" s="276">
        <f>IF(D$51=0,0,D$51/NMM_fec!D$51)</f>
        <v>0.67189953119757762</v>
      </c>
      <c r="E197" s="276">
        <f>IF(E$51=0,0,E$51/NMM_fec!E$51)</f>
        <v>0.67189953119757762</v>
      </c>
      <c r="F197" s="276">
        <f>IF(F$51=0,0,F$51/NMM_fec!F$51)</f>
        <v>0.6813255799935527</v>
      </c>
      <c r="G197" s="276">
        <f>IF(G$51=0,0,G$51/NMM_fec!G$51)</f>
        <v>0.68980902390993026</v>
      </c>
      <c r="H197" s="276">
        <f>IF(H$51=0,0,H$51/NMM_fec!H$51)</f>
        <v>0.69204302702573017</v>
      </c>
      <c r="I197" s="276">
        <f>IF(I$51=0,0,I$51/NMM_fec!I$51)</f>
        <v>0.69788471717602185</v>
      </c>
      <c r="J197" s="276">
        <f>IF(J$51=0,0,J$51/NMM_fec!J$51)</f>
        <v>0.69788471717602185</v>
      </c>
      <c r="K197" s="276">
        <f>IF(K$51=0,0,K$51/NMM_fec!K$51)</f>
        <v>0.69788471717602141</v>
      </c>
      <c r="L197" s="276">
        <f>IF(L$51=0,0,L$51/NMM_fec!L$51)</f>
        <v>0.69788471717602196</v>
      </c>
      <c r="M197" s="276">
        <f>IF(M$51=0,0,M$51/NMM_fec!M$51)</f>
        <v>0.69788471717602152</v>
      </c>
      <c r="N197" s="276">
        <f>IF(N$51=0,0,N$51/NMM_fec!N$51)</f>
        <v>0.69788471717602185</v>
      </c>
      <c r="O197" s="276">
        <f>IF(O$51=0,0,O$51/NMM_fec!O$51)</f>
        <v>0.69788471717602163</v>
      </c>
      <c r="P197" s="276">
        <f>IF(P$51=0,0,P$51/NMM_fec!P$51)</f>
        <v>0.69788471717602163</v>
      </c>
      <c r="Q197" s="276">
        <f>IF(Q$51=0,0,Q$51/NMM_fec!Q$51)</f>
        <v>0.69788471717602152</v>
      </c>
      <c r="R197" s="276">
        <f>IF(R$51=0,0,R$51/NMM_fec!R$51)</f>
        <v>0.69788471717602174</v>
      </c>
      <c r="S197" s="276">
        <f>IF(S$51=0,0,S$51/NMM_fec!S$51)</f>
        <v>0.69788471717602152</v>
      </c>
      <c r="T197" s="276">
        <f>IF(T$51=0,0,T$51/NMM_fec!T$51)</f>
        <v>0.70471224737415239</v>
      </c>
      <c r="U197" s="276">
        <f>IF(U$51=0,0,U$51/NMM_fec!U$51)</f>
        <v>0.70522918375763555</v>
      </c>
      <c r="V197" s="276">
        <f>IF(V$51=0,0,V$51/NMM_fec!V$51)</f>
        <v>0.70522918375763566</v>
      </c>
      <c r="W197" s="276">
        <f>IF(W$51=0,0,W$51/NMM_fec!W$51)</f>
        <v>0.70522918375763555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0.46743437525614051</v>
      </c>
      <c r="C198" s="276">
        <f>IF(C$52=0,0,C$52/NMM_fec!C$52)</f>
        <v>0.46938943011737927</v>
      </c>
      <c r="D198" s="276">
        <f>IF(D$52=0,0,D$52/NMM_fec!D$52)</f>
        <v>0.46938943011737921</v>
      </c>
      <c r="E198" s="276">
        <f>IF(E$52=0,0,E$52/NMM_fec!E$52)</f>
        <v>0.46938943011737927</v>
      </c>
      <c r="F198" s="276">
        <f>IF(F$52=0,0,F$52/NMM_fec!F$52)</f>
        <v>0.47772371333126784</v>
      </c>
      <c r="G198" s="276">
        <f>IF(G$52=0,0,G$52/NMM_fec!G$52)</f>
        <v>0.48220561752370306</v>
      </c>
      <c r="H198" s="276">
        <f>IF(H$52=0,0,H$52/NMM_fec!H$52)</f>
        <v>0.48346168882322399</v>
      </c>
      <c r="I198" s="276">
        <f>IF(I$52=0,0,I$52/NMM_fec!I$52)</f>
        <v>0.48754269719315158</v>
      </c>
      <c r="J198" s="276">
        <f>IF(J$52=0,0,J$52/NMM_fec!J$52)</f>
        <v>0.48754269719315185</v>
      </c>
      <c r="K198" s="276">
        <f>IF(K$52=0,0,K$52/NMM_fec!K$52)</f>
        <v>0.48754269719315174</v>
      </c>
      <c r="L198" s="276">
        <f>IF(L$52=0,0,L$52/NMM_fec!L$52)</f>
        <v>0.4875426971931518</v>
      </c>
      <c r="M198" s="276">
        <f>IF(M$52=0,0,M$52/NMM_fec!M$52)</f>
        <v>0.48754269719315174</v>
      </c>
      <c r="N198" s="276">
        <f>IF(N$52=0,0,N$52/NMM_fec!N$52)</f>
        <v>0.48754269719315163</v>
      </c>
      <c r="O198" s="276">
        <f>IF(O$52=0,0,O$52/NMM_fec!O$52)</f>
        <v>0.48754269719315185</v>
      </c>
      <c r="P198" s="276">
        <f>IF(P$52=0,0,P$52/NMM_fec!P$52)</f>
        <v>0.48754269719315185</v>
      </c>
      <c r="Q198" s="276">
        <f>IF(Q$52=0,0,Q$52/NMM_fec!Q$52)</f>
        <v>0.48754269719315174</v>
      </c>
      <c r="R198" s="276">
        <f>IF(R$52=0,0,R$52/NMM_fec!R$52)</f>
        <v>0.48754269719315169</v>
      </c>
      <c r="S198" s="276">
        <f>IF(S$52=0,0,S$52/NMM_fec!S$52)</f>
        <v>0.48754269719315174</v>
      </c>
      <c r="T198" s="276">
        <f>IF(T$52=0,0,T$52/NMM_fec!T$52)</f>
        <v>0.49267354611205988</v>
      </c>
      <c r="U198" s="276">
        <f>IF(U$52=0,0,U$52/NMM_fec!U$52)</f>
        <v>0.49267354611205977</v>
      </c>
      <c r="V198" s="276">
        <f>IF(V$52=0,0,V$52/NMM_fec!V$52)</f>
        <v>0.49267354611205982</v>
      </c>
      <c r="W198" s="276">
        <f>IF(W$52=0,0,W$52/NMM_fec!W$52)</f>
        <v>0.49267354611205977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0.69252091667328408</v>
      </c>
      <c r="C199" s="277">
        <f>IF(C$53=0,0,C$53/NMM_fec!C$53)</f>
        <v>0.6945206634776655</v>
      </c>
      <c r="D199" s="277">
        <f>IF(D$53=0,0,D$53/NMM_fec!D$53)</f>
        <v>0.70215040458263411</v>
      </c>
      <c r="E199" s="277">
        <f>IF(E$53=0,0,E$53/NMM_fec!E$53)</f>
        <v>0.72343088622419238</v>
      </c>
      <c r="F199" s="277">
        <f>IF(F$53=0,0,F$53/NMM_fec!F$53)</f>
        <v>0.71721732799441262</v>
      </c>
      <c r="G199" s="277">
        <f>IF(G$53=0,0,G$53/NMM_fec!G$53)</f>
        <v>0.72404397338917048</v>
      </c>
      <c r="H199" s="277">
        <f>IF(H$53=0,0,H$53/NMM_fec!H$53)</f>
        <v>0.73668435564368107</v>
      </c>
      <c r="I199" s="277">
        <f>IF(I$53=0,0,I$53/NMM_fec!I$53)</f>
        <v>0.73818721004655496</v>
      </c>
      <c r="J199" s="277">
        <f>IF(J$53=0,0,J$53/NMM_fec!J$53)</f>
        <v>0.74231162297883369</v>
      </c>
      <c r="K199" s="277">
        <f>IF(K$53=0,0,K$53/NMM_fec!K$53)</f>
        <v>0.74908980131426894</v>
      </c>
      <c r="L199" s="277">
        <f>IF(L$53=0,0,L$53/NMM_fec!L$53)</f>
        <v>0.76089324680334736</v>
      </c>
      <c r="M199" s="277">
        <f>IF(M$53=0,0,M$53/NMM_fec!M$53)</f>
        <v>0.75920424816385401</v>
      </c>
      <c r="N199" s="277">
        <f>IF(N$53=0,0,N$53/NMM_fec!N$53)</f>
        <v>0.76484455631996384</v>
      </c>
      <c r="O199" s="277">
        <f>IF(O$53=0,0,O$53/NMM_fec!O$53)</f>
        <v>0.77241048799807643</v>
      </c>
      <c r="P199" s="277">
        <f>IF(P$53=0,0,P$53/NMM_fec!P$53)</f>
        <v>0.78053640908581068</v>
      </c>
      <c r="Q199" s="277">
        <f>IF(Q$53=0,0,Q$53/NMM_fec!Q$53)</f>
        <v>0.78880740759826062</v>
      </c>
      <c r="R199" s="277">
        <f>IF(R$53=0,0,R$53/NMM_fec!R$53)</f>
        <v>0.79194930696338006</v>
      </c>
      <c r="S199" s="277">
        <f>IF(S$53=0,0,S$53/NMM_fec!S$53)</f>
        <v>0.78695037282974445</v>
      </c>
      <c r="T199" s="277">
        <f>IF(T$53=0,0,T$53/NMM_fec!T$53)</f>
        <v>0.80006547535746075</v>
      </c>
      <c r="U199" s="277">
        <f>IF(U$53=0,0,U$53/NMM_fec!U$53)</f>
        <v>0.80484565038910916</v>
      </c>
      <c r="V199" s="277">
        <f>IF(V$53=0,0,V$53/NMM_fec!V$53)</f>
        <v>0.80876694325521137</v>
      </c>
      <c r="W199" s="277">
        <f>IF(W$53=0,0,W$53/NMM_fec!W$53)</f>
        <v>0.80230590778129074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0.56826180850409669</v>
      </c>
      <c r="C200" s="278">
        <f>IF(C$59=0,0,C$59/NMM_fec!C$59)</f>
        <v>0.57063857638849425</v>
      </c>
      <c r="D200" s="278">
        <f>IF(D$59=0,0,D$59/NMM_fec!D$59)</f>
        <v>0.57063857638849425</v>
      </c>
      <c r="E200" s="278">
        <f>IF(E$59=0,0,E$59/NMM_fec!E$59)</f>
        <v>0.57063857638849402</v>
      </c>
      <c r="F200" s="278">
        <f>IF(F$59=0,0,F$59/NMM_fec!F$59)</f>
        <v>0.5802647187496448</v>
      </c>
      <c r="G200" s="278">
        <f>IF(G$59=0,0,G$59/NMM_fec!G$59)</f>
        <v>0.58621926582677986</v>
      </c>
      <c r="H200" s="278">
        <f>IF(H$59=0,0,H$59/NMM_fec!H$59)</f>
        <v>0.58774627664596679</v>
      </c>
      <c r="I200" s="278">
        <f>IF(I$59=0,0,I$59/NMM_fec!I$59)</f>
        <v>0.59270757457264278</v>
      </c>
      <c r="J200" s="278">
        <f>IF(J$59=0,0,J$59/NMM_fec!J$59)</f>
        <v>0.59270757457264267</v>
      </c>
      <c r="K200" s="278">
        <f>IF(K$59=0,0,K$59/NMM_fec!K$59)</f>
        <v>0.59270757457264278</v>
      </c>
      <c r="L200" s="278">
        <f>IF(L$59=0,0,L$59/NMM_fec!L$59)</f>
        <v>0.59270757457264289</v>
      </c>
      <c r="M200" s="278">
        <f>IF(M$59=0,0,M$59/NMM_fec!M$59)</f>
        <v>0.59270757457264278</v>
      </c>
      <c r="N200" s="278">
        <f>IF(N$59=0,0,N$59/NMM_fec!N$59)</f>
        <v>0.59270757457264289</v>
      </c>
      <c r="O200" s="278">
        <f>IF(O$59=0,0,O$59/NMM_fec!O$59)</f>
        <v>0.59270757457264278</v>
      </c>
      <c r="P200" s="278">
        <f>IF(P$59=0,0,P$59/NMM_fec!P$59)</f>
        <v>0.59270757457264289</v>
      </c>
      <c r="Q200" s="278">
        <f>IF(Q$59=0,0,Q$59/NMM_fec!Q$59)</f>
        <v>0.59270757457264256</v>
      </c>
      <c r="R200" s="278">
        <f>IF(R$59=0,0,R$59/NMM_fec!R$59)</f>
        <v>0.59270757457264278</v>
      </c>
      <c r="S200" s="278">
        <f>IF(S$59=0,0,S$59/NMM_fec!S$59)</f>
        <v>0.59270757457264256</v>
      </c>
      <c r="T200" s="278">
        <f>IF(T$59=0,0,T$59/NMM_fec!T$59)</f>
        <v>0.59894516778392981</v>
      </c>
      <c r="U200" s="278">
        <f>IF(U$59=0,0,U$59/NMM_fec!U$59)</f>
        <v>0.59894516778392981</v>
      </c>
      <c r="V200" s="278">
        <f>IF(V$59=0,0,V$59/NMM_fec!V$59)</f>
        <v>0.5989451677839297</v>
      </c>
      <c r="W200" s="278">
        <f>IF(W$59=0,0,W$59/NMM_fec!W$59)</f>
        <v>0.59894516778392981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0.41419357246526128</v>
      </c>
      <c r="C201" s="278">
        <f>IF(C$60=0,0,C$60/NMM_fec!C$60)</f>
        <v>0.40891430791417677</v>
      </c>
      <c r="D201" s="278">
        <f>IF(D$60=0,0,D$60/NMM_fec!D$60)</f>
        <v>0.40701892756003516</v>
      </c>
      <c r="E201" s="278">
        <f>IF(E$60=0,0,E$60/NMM_fec!E$60)</f>
        <v>0.40161668073924117</v>
      </c>
      <c r="F201" s="278">
        <f>IF(F$60=0,0,F$60/NMM_fec!F$60)</f>
        <v>0.4019572411913544</v>
      </c>
      <c r="G201" s="278">
        <f>IF(G$60=0,0,G$60/NMM_fec!G$60)</f>
        <v>0.41104161626610269</v>
      </c>
      <c r="H201" s="278">
        <f>IF(H$60=0,0,H$60/NMM_fec!H$60)</f>
        <v>0.4152551592013059</v>
      </c>
      <c r="I201" s="278">
        <f>IF(I$60=0,0,I$60/NMM_fec!I$60)</f>
        <v>0.41703676739668594</v>
      </c>
      <c r="J201" s="278">
        <f>IF(J$60=0,0,J$60/NMM_fec!J$60)</f>
        <v>0.41574095092494678</v>
      </c>
      <c r="K201" s="278">
        <f>IF(K$60=0,0,K$60/NMM_fec!K$60)</f>
        <v>0.41427927580944762</v>
      </c>
      <c r="L201" s="278">
        <f>IF(L$60=0,0,L$60/NMM_fec!L$60)</f>
        <v>0.40917268899838399</v>
      </c>
      <c r="M201" s="278">
        <f>IF(M$60=0,0,M$60/NMM_fec!M$60)</f>
        <v>0.4085393775177073</v>
      </c>
      <c r="N201" s="278">
        <f>IF(N$60=0,0,N$60/NMM_fec!N$60)</f>
        <v>0.40740054662894626</v>
      </c>
      <c r="O201" s="278">
        <f>IF(O$60=0,0,O$60/NMM_fec!O$60)</f>
        <v>0.40700602183793905</v>
      </c>
      <c r="P201" s="278">
        <f>IF(P$60=0,0,P$60/NMM_fec!P$60)</f>
        <v>0.40842224731676818</v>
      </c>
      <c r="Q201" s="278">
        <f>IF(Q$60=0,0,Q$60/NMM_fec!Q$60)</f>
        <v>0.41222887102664091</v>
      </c>
      <c r="R201" s="278">
        <f>IF(R$60=0,0,R$60/NMM_fec!R$60)</f>
        <v>0.41713527426882174</v>
      </c>
      <c r="S201" s="278">
        <f>IF(S$60=0,0,S$60/NMM_fec!S$60)</f>
        <v>0.41780546773273064</v>
      </c>
      <c r="T201" s="278">
        <f>IF(T$60=0,0,T$60/NMM_fec!T$60)</f>
        <v>0.42371694104431457</v>
      </c>
      <c r="U201" s="278">
        <f>IF(U$60=0,0,U$60/NMM_fec!U$60)</f>
        <v>0.41936058134862181</v>
      </c>
      <c r="V201" s="278">
        <f>IF(V$60=0,0,V$60/NMM_fec!V$60)</f>
        <v>0.41302656118591252</v>
      </c>
      <c r="W201" s="278">
        <f>IF(W$60=0,0,W$60/NMM_fec!W$60)</f>
        <v>0.4143694687354445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0.55918544018643135</v>
      </c>
      <c r="C202" s="278">
        <f>IF(C$79=0,0,C$79/NMM_fec!C$79)</f>
        <v>0.55991025884927348</v>
      </c>
      <c r="D202" s="278">
        <f>IF(D$79=0,0,D$79/NMM_fec!D$79)</f>
        <v>0.55938878854415419</v>
      </c>
      <c r="E202" s="278">
        <f>IF(E$79=0,0,E$79/NMM_fec!E$79)</f>
        <v>0.5653378378784305</v>
      </c>
      <c r="F202" s="278">
        <f>IF(F$79=0,0,F$79/NMM_fec!F$79)</f>
        <v>0.58012918850413786</v>
      </c>
      <c r="G202" s="278">
        <f>IF(G$79=0,0,G$79/NMM_fec!G$79)</f>
        <v>0.57593512123619961</v>
      </c>
      <c r="H202" s="278">
        <f>IF(H$79=0,0,H$79/NMM_fec!H$79)</f>
        <v>0.57551799528327796</v>
      </c>
      <c r="I202" s="278">
        <f>IF(I$79=0,0,I$79/NMM_fec!I$79)</f>
        <v>0.58330281498561387</v>
      </c>
      <c r="J202" s="278">
        <f>IF(J$79=0,0,J$79/NMM_fec!J$79)</f>
        <v>0.58432106201481204</v>
      </c>
      <c r="K202" s="278">
        <f>IF(K$79=0,0,K$79/NMM_fec!K$79)</f>
        <v>0.58610211210845797</v>
      </c>
      <c r="L202" s="278">
        <f>IF(L$79=0,0,L$79/NMM_fec!L$79)</f>
        <v>0.58993355325781893</v>
      </c>
      <c r="M202" s="278">
        <f>IF(M$79=0,0,M$79/NMM_fec!M$79)</f>
        <v>0.59174420503930114</v>
      </c>
      <c r="N202" s="278">
        <f>IF(N$79=0,0,N$79/NMM_fec!N$79)</f>
        <v>0.59066096059725837</v>
      </c>
      <c r="O202" s="278">
        <f>IF(O$79=0,0,O$79/NMM_fec!O$79)</f>
        <v>0.58421940083997415</v>
      </c>
      <c r="P202" s="278">
        <f>IF(P$79=0,0,P$79/NMM_fec!P$79)</f>
        <v>0.58231942088195399</v>
      </c>
      <c r="Q202" s="278">
        <f>IF(Q$79=0,0,Q$79/NMM_fec!Q$79)</f>
        <v>0.57958329261950647</v>
      </c>
      <c r="R202" s="278">
        <f>IF(R$79=0,0,R$79/NMM_fec!R$79)</f>
        <v>0.57694181560970759</v>
      </c>
      <c r="S202" s="278">
        <f>IF(S$79=0,0,S$79/NMM_fec!S$79)</f>
        <v>0.57688879368845181</v>
      </c>
      <c r="T202" s="278">
        <f>IF(T$79=0,0,T$79/NMM_fec!T$79)</f>
        <v>0.58437913830035637</v>
      </c>
      <c r="U202" s="278">
        <f>IF(U$79=0,0,U$79/NMM_fec!U$79)</f>
        <v>0.59137800608966917</v>
      </c>
      <c r="V202" s="278">
        <f>IF(V$79=0,0,V$79/NMM_fec!V$79)</f>
        <v>0.59860082269376835</v>
      </c>
      <c r="W202" s="278">
        <f>IF(W$79=0,0,W$79/NMM_fec!W$79)</f>
        <v>0.60029032221977785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0.46179535450699516</v>
      </c>
      <c r="C203" s="279">
        <f>IF(C$89=0,0,C$89/NMM_fec!C$89)</f>
        <v>0.45912747713607943</v>
      </c>
      <c r="D203" s="279">
        <f>IF(D$89=0,0,D$89/NMM_fec!D$89)</f>
        <v>0.46071766217855709</v>
      </c>
      <c r="E203" s="279">
        <f>IF(E$89=0,0,E$89/NMM_fec!E$89)</f>
        <v>0.46771955019725175</v>
      </c>
      <c r="F203" s="279">
        <f>IF(F$89=0,0,F$89/NMM_fec!F$89)</f>
        <v>0.46372967110723323</v>
      </c>
      <c r="G203" s="279">
        <f>IF(G$89=0,0,G$89/NMM_fec!G$89)</f>
        <v>0.47129926255167964</v>
      </c>
      <c r="H203" s="279">
        <f>IF(H$89=0,0,H$89/NMM_fec!H$89)</f>
        <v>0.47828224980608397</v>
      </c>
      <c r="I203" s="279">
        <f>IF(I$89=0,0,I$89/NMM_fec!I$89)</f>
        <v>0.47915686314618583</v>
      </c>
      <c r="J203" s="279">
        <f>IF(J$89=0,0,J$89/NMM_fec!J$89)</f>
        <v>0.47941306666314115</v>
      </c>
      <c r="K203" s="279">
        <f>IF(K$89=0,0,K$89/NMM_fec!K$89)</f>
        <v>0.48149568224716111</v>
      </c>
      <c r="L203" s="279">
        <f>IF(L$89=0,0,L$89/NMM_fec!L$89)</f>
        <v>0.48097413868073458</v>
      </c>
      <c r="M203" s="279">
        <f>IF(M$89=0,0,M$89/NMM_fec!M$89)</f>
        <v>0.48066446223058268</v>
      </c>
      <c r="N203" s="279">
        <f>IF(N$89=0,0,N$89/NMM_fec!N$89)</f>
        <v>0.48069551476669886</v>
      </c>
      <c r="O203" s="279">
        <f>IF(O$89=0,0,O$89/NMM_fec!O$89)</f>
        <v>0.480815696464516</v>
      </c>
      <c r="P203" s="279">
        <f>IF(P$89=0,0,P$89/NMM_fec!P$89)</f>
        <v>0.4845498661823065</v>
      </c>
      <c r="Q203" s="279">
        <f>IF(Q$89=0,0,Q$89/NMM_fec!Q$89)</f>
        <v>0.48966842927533433</v>
      </c>
      <c r="R203" s="279">
        <f>IF(R$89=0,0,R$89/NMM_fec!R$89)</f>
        <v>0.49453135145541405</v>
      </c>
      <c r="S203" s="279">
        <f>IF(S$89=0,0,S$89/NMM_fec!S$89)</f>
        <v>0.49369358464615859</v>
      </c>
      <c r="T203" s="279">
        <f>IF(T$89=0,0,T$89/NMM_fec!T$89)</f>
        <v>0.50187845112068419</v>
      </c>
      <c r="U203" s="279">
        <f>IF(U$89=0,0,U$89/NMM_fec!U$89)</f>
        <v>0.50123736606788516</v>
      </c>
      <c r="V203" s="279">
        <f>IF(V$89=0,0,V$89/NMM_fec!V$89)</f>
        <v>0.49851725467873881</v>
      </c>
      <c r="W203" s="279">
        <f>IF(W$89=0,0,W$89/NMM_fec!W$89)</f>
        <v>0.49795657907621232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0.38085734779088304</v>
      </c>
      <c r="C205" s="322">
        <f>IF(C$99=0,0,C$99/NMM_fec!C$99)</f>
        <v>0.37753600115714414</v>
      </c>
      <c r="D205" s="322">
        <f>IF(D$99=0,0,D$99/NMM_fec!D$99)</f>
        <v>0.37851442324969298</v>
      </c>
      <c r="E205" s="322">
        <f>IF(E$99=0,0,E$99/NMM_fec!E$99)</f>
        <v>0.38369094476650484</v>
      </c>
      <c r="F205" s="322">
        <f>IF(F$99=0,0,F$99/NMM_fec!F$99)</f>
        <v>0.37584184584460734</v>
      </c>
      <c r="G205" s="322">
        <f>IF(G$99=0,0,G$99/NMM_fec!G$99)</f>
        <v>0.38019183171467325</v>
      </c>
      <c r="H205" s="322">
        <f>IF(H$99=0,0,H$99/NMM_fec!H$99)</f>
        <v>0.38472009482138103</v>
      </c>
      <c r="I205" s="322">
        <f>IF(I$99=0,0,I$99/NMM_fec!I$99)</f>
        <v>0.38220090511377824</v>
      </c>
      <c r="J205" s="322">
        <f>IF(J$99=0,0,J$99/NMM_fec!J$99)</f>
        <v>0.3880718614463291</v>
      </c>
      <c r="K205" s="322">
        <f>IF(K$99=0,0,K$99/NMM_fec!K$99)</f>
        <v>0.39595329262410339</v>
      </c>
      <c r="L205" s="322">
        <f>IF(L$99=0,0,L$99/NMM_fec!L$99)</f>
        <v>0.39987333932989244</v>
      </c>
      <c r="M205" s="322">
        <f>IF(M$99=0,0,M$99/NMM_fec!M$99)</f>
        <v>0.40409567467037444</v>
      </c>
      <c r="N205" s="322">
        <f>IF(N$99=0,0,N$99/NMM_fec!N$99)</f>
        <v>0.40394015362513219</v>
      </c>
      <c r="O205" s="322">
        <f>IF(O$99=0,0,O$99/NMM_fec!O$99)</f>
        <v>0.40799333117954817</v>
      </c>
      <c r="P205" s="322">
        <f>IF(P$99=0,0,P$99/NMM_fec!P$99)</f>
        <v>0.41115880782243192</v>
      </c>
      <c r="Q205" s="322">
        <f>IF(Q$99=0,0,Q$99/NMM_fec!Q$99)</f>
        <v>0.42274068258981934</v>
      </c>
      <c r="R205" s="322">
        <f>IF(R$99=0,0,R$99/NMM_fec!R$99)</f>
        <v>0.42863711304562024</v>
      </c>
      <c r="S205" s="322">
        <f>IF(S$99=0,0,S$99/NMM_fec!S$99)</f>
        <v>0.43747969044917545</v>
      </c>
      <c r="T205" s="322">
        <f>IF(T$99=0,0,T$99/NMM_fec!T$99)</f>
        <v>0.4486430735921102</v>
      </c>
      <c r="U205" s="322">
        <f>IF(U$99=0,0,U$99/NMM_fec!U$99)</f>
        <v>0.4526605785369896</v>
      </c>
      <c r="V205" s="322">
        <f>IF(V$99=0,0,V$99/NMM_fec!V$99)</f>
        <v>0.450161051630312</v>
      </c>
      <c r="W205" s="322">
        <f>IF(W$99=0,0,W$99/NMM_fec!W$99)</f>
        <v>0.45091973868285923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0.37918114656701829</v>
      </c>
      <c r="C206" s="275">
        <f>IF(C$100=0,0,C$100/NMM_fec!C$100)</f>
        <v>0.37927424728489018</v>
      </c>
      <c r="D206" s="275">
        <f>IF(D$100=0,0,D$100/NMM_fec!D$100)</f>
        <v>0.37945741221157209</v>
      </c>
      <c r="E206" s="275">
        <f>IF(E$100=0,0,E$100/NMM_fec!E$100)</f>
        <v>0.38004025453531065</v>
      </c>
      <c r="F206" s="275">
        <f>IF(F$100=0,0,F$100/NMM_fec!F$100)</f>
        <v>0.38149983015770822</v>
      </c>
      <c r="G206" s="275">
        <f>IF(G$100=0,0,G$100/NMM_fec!G$100)</f>
        <v>0.38243355864724687</v>
      </c>
      <c r="H206" s="275">
        <f>IF(H$100=0,0,H$100/NMM_fec!H$100)</f>
        <v>0.38243355864724704</v>
      </c>
      <c r="I206" s="275">
        <f>IF(I$100=0,0,I$100/NMM_fec!I$100)</f>
        <v>0.3824335586472471</v>
      </c>
      <c r="J206" s="275">
        <f>IF(J$100=0,0,J$100/NMM_fec!J$100)</f>
        <v>0.38832676285417267</v>
      </c>
      <c r="K206" s="275">
        <f>IF(K$100=0,0,K$100/NMM_fec!K$100)</f>
        <v>0.39486262010046824</v>
      </c>
      <c r="L206" s="275">
        <f>IF(L$100=0,0,L$100/NMM_fec!L$100)</f>
        <v>0.40008186134068385</v>
      </c>
      <c r="M206" s="275">
        <f>IF(M$100=0,0,M$100/NMM_fec!M$100)</f>
        <v>0.40469448706456834</v>
      </c>
      <c r="N206" s="275">
        <f>IF(N$100=0,0,N$100/NMM_fec!N$100)</f>
        <v>0.40469448706456851</v>
      </c>
      <c r="O206" s="275">
        <f>IF(O$100=0,0,O$100/NMM_fec!O$100)</f>
        <v>0.4086447222534042</v>
      </c>
      <c r="P206" s="275">
        <f>IF(P$100=0,0,P$100/NMM_fec!P$100)</f>
        <v>0.40864472225340409</v>
      </c>
      <c r="Q206" s="275">
        <f>IF(Q$100=0,0,Q$100/NMM_fec!Q$100)</f>
        <v>0.41532369537282632</v>
      </c>
      <c r="R206" s="275">
        <f>IF(R$100=0,0,R$100/NMM_fec!R$100)</f>
        <v>0.41632639926340509</v>
      </c>
      <c r="S206" s="275">
        <f>IF(S$100=0,0,S$100/NMM_fec!S$100)</f>
        <v>0.42550671999329975</v>
      </c>
      <c r="T206" s="275">
        <f>IF(T$100=0,0,T$100/NMM_fec!T$100)</f>
        <v>0.43358731138267659</v>
      </c>
      <c r="U206" s="275">
        <f>IF(U$100=0,0,U$100/NMM_fec!U$100)</f>
        <v>0.4388182593872087</v>
      </c>
      <c r="V206" s="275">
        <f>IF(V$100=0,0,V$100/NMM_fec!V$100)</f>
        <v>0.43978145114447786</v>
      </c>
      <c r="W206" s="275">
        <f>IF(W$100=0,0,W$100/NMM_fec!W$100)</f>
        <v>0.44083356605264418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9.8420847207049453E-2</v>
      </c>
      <c r="C207" s="276">
        <f>IF(C$101=0,0,C$101/NMM_fec!C$101)</f>
        <v>9.8445012573949969E-2</v>
      </c>
      <c r="D207" s="276">
        <f>IF(D$101=0,0,D$101/NMM_fec!D$101)</f>
        <v>9.8492555146743654E-2</v>
      </c>
      <c r="E207" s="276">
        <f>IF(E$101=0,0,E$101/NMM_fec!E$101)</f>
        <v>9.8643838605348644E-2</v>
      </c>
      <c r="F207" s="276">
        <f>IF(F$101=0,0,F$101/NMM_fec!F$101)</f>
        <v>9.9022688320372004E-2</v>
      </c>
      <c r="G207" s="276">
        <f>IF(G$101=0,0,G$101/NMM_fec!G$101)</f>
        <v>9.9265048337038836E-2</v>
      </c>
      <c r="H207" s="276">
        <f>IF(H$101=0,0,H$101/NMM_fec!H$101)</f>
        <v>9.9265048337038836E-2</v>
      </c>
      <c r="I207" s="276">
        <f>IF(I$101=0,0,I$101/NMM_fec!I$101)</f>
        <v>9.9265048337038891E-2</v>
      </c>
      <c r="J207" s="276">
        <f>IF(J$101=0,0,J$101/NMM_fec!J$101)</f>
        <v>0.10079469757213674</v>
      </c>
      <c r="K207" s="276">
        <f>IF(K$101=0,0,K$101/NMM_fec!K$101)</f>
        <v>0.10249115482806477</v>
      </c>
      <c r="L207" s="276">
        <f>IF(L$101=0,0,L$101/NMM_fec!L$101)</f>
        <v>0.103845869188973</v>
      </c>
      <c r="M207" s="276">
        <f>IF(M$101=0,0,M$101/NMM_fec!M$101)</f>
        <v>0.10504312948449125</v>
      </c>
      <c r="N207" s="276">
        <f>IF(N$101=0,0,N$101/NMM_fec!N$101)</f>
        <v>0.10504312948449127</v>
      </c>
      <c r="O207" s="276">
        <f>IF(O$101=0,0,O$101/NMM_fec!O$101)</f>
        <v>0.10606845866415174</v>
      </c>
      <c r="P207" s="276">
        <f>IF(P$101=0,0,P$101/NMM_fec!P$101)</f>
        <v>0.10606845866415181</v>
      </c>
      <c r="Q207" s="276">
        <f>IF(Q$101=0,0,Q$101/NMM_fec!Q$101)</f>
        <v>0.10780206329834331</v>
      </c>
      <c r="R207" s="276">
        <f>IF(R$101=0,0,R$101/NMM_fec!R$101)</f>
        <v>0.10806232667721126</v>
      </c>
      <c r="S207" s="276">
        <f>IF(S$101=0,0,S$101/NMM_fec!S$101)</f>
        <v>0.1104451849813463</v>
      </c>
      <c r="T207" s="276">
        <f>IF(T$101=0,0,T$101/NMM_fec!T$101)</f>
        <v>0.11254259583016313</v>
      </c>
      <c r="U207" s="276">
        <f>IF(U$101=0,0,U$101/NMM_fec!U$101)</f>
        <v>0.11390034881699601</v>
      </c>
      <c r="V207" s="276">
        <f>IF(V$101=0,0,V$101/NMM_fec!V$101)</f>
        <v>0.11415035636518653</v>
      </c>
      <c r="W207" s="276">
        <f>IF(W$101=0,0,W$101/NMM_fec!W$101)</f>
        <v>0.11442344494450649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0.53777640523332304</v>
      </c>
      <c r="C208" s="276">
        <f>IF(C$102=0,0,C$102/NMM_fec!C$102)</f>
        <v>0.53790844600020993</v>
      </c>
      <c r="D208" s="276">
        <f>IF(D$102=0,0,D$102/NMM_fec!D$102)</f>
        <v>0.53816822098303174</v>
      </c>
      <c r="E208" s="276">
        <f>IF(E$102=0,0,E$102/NMM_fec!E$102)</f>
        <v>0.5389948413266743</v>
      </c>
      <c r="F208" s="276">
        <f>IF(F$102=0,0,F$102/NMM_fec!F$102)</f>
        <v>0.54106489501601407</v>
      </c>
      <c r="G208" s="276">
        <f>IF(G$102=0,0,G$102/NMM_fec!G$102)</f>
        <v>0.54238916220364808</v>
      </c>
      <c r="H208" s="276">
        <f>IF(H$102=0,0,H$102/NMM_fec!H$102)</f>
        <v>0.54238916220364797</v>
      </c>
      <c r="I208" s="276">
        <f>IF(I$102=0,0,I$102/NMM_fec!I$102)</f>
        <v>0.54238916220364786</v>
      </c>
      <c r="J208" s="276">
        <f>IF(J$102=0,0,J$102/NMM_fec!J$102)</f>
        <v>0.5507472417189393</v>
      </c>
      <c r="K208" s="276">
        <f>IF(K$102=0,0,K$102/NMM_fec!K$102)</f>
        <v>0.56001676855816374</v>
      </c>
      <c r="L208" s="276">
        <f>IF(L$102=0,0,L$102/NMM_fec!L$102)</f>
        <v>0.56741899521848249</v>
      </c>
      <c r="M208" s="276">
        <f>IF(M$102=0,0,M$102/NMM_fec!M$102)</f>
        <v>0.57396088503271947</v>
      </c>
      <c r="N208" s="276">
        <f>IF(N$102=0,0,N$102/NMM_fec!N$102)</f>
        <v>0.57396088503271958</v>
      </c>
      <c r="O208" s="276">
        <f>IF(O$102=0,0,O$102/NMM_fec!O$102)</f>
        <v>0.57956333467693666</v>
      </c>
      <c r="P208" s="276">
        <f>IF(P$102=0,0,P$102/NMM_fec!P$102)</f>
        <v>0.57956333467693666</v>
      </c>
      <c r="Q208" s="276">
        <f>IF(Q$102=0,0,Q$102/NMM_fec!Q$102)</f>
        <v>0.58903583663894554</v>
      </c>
      <c r="R208" s="276">
        <f>IF(R$102=0,0,R$102/NMM_fec!R$102)</f>
        <v>0.59045792868827562</v>
      </c>
      <c r="S208" s="276">
        <f>IF(S$102=0,0,S$102/NMM_fec!S$102)</f>
        <v>0.60347798500096239</v>
      </c>
      <c r="T208" s="276">
        <f>IF(T$102=0,0,T$102/NMM_fec!T$102)</f>
        <v>0.61493834221777455</v>
      </c>
      <c r="U208" s="276">
        <f>IF(U$102=0,0,U$102/NMM_fec!U$102)</f>
        <v>0.6223571720813067</v>
      </c>
      <c r="V208" s="276">
        <f>IF(V$102=0,0,V$102/NMM_fec!V$102)</f>
        <v>0.62372322576162353</v>
      </c>
      <c r="W208" s="276">
        <f>IF(W$102=0,0,W$102/NMM_fec!W$102)</f>
        <v>0.62521539534423232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0.37566999632192732</v>
      </c>
      <c r="C209" s="276">
        <f>IF(C$103=0,0,C$103/NMM_fec!C$103)</f>
        <v>0.37576223494364464</v>
      </c>
      <c r="D209" s="276">
        <f>IF(D$103=0,0,D$103/NMM_fec!D$103)</f>
        <v>0.37594370379555331</v>
      </c>
      <c r="E209" s="276">
        <f>IF(E$103=0,0,E$103/NMM_fec!E$103)</f>
        <v>0.37652114910262457</v>
      </c>
      <c r="F209" s="276">
        <f>IF(F$103=0,0,F$103/NMM_fec!F$103)</f>
        <v>0.37796720931332328</v>
      </c>
      <c r="G209" s="276">
        <f>IF(G$103=0,0,G$103/NMM_fec!G$103)</f>
        <v>0.37889229164245936</v>
      </c>
      <c r="H209" s="276">
        <f>IF(H$103=0,0,H$103/NMM_fec!H$103)</f>
        <v>0.3788922916424593</v>
      </c>
      <c r="I209" s="276">
        <f>IF(I$103=0,0,I$103/NMM_fec!I$103)</f>
        <v>0.37889229164245969</v>
      </c>
      <c r="J209" s="276">
        <f>IF(J$103=0,0,J$103/NMM_fec!J$103)</f>
        <v>0.38473092582241275</v>
      </c>
      <c r="K209" s="276">
        <f>IF(K$103=0,0,K$103/NMM_fec!K$103)</f>
        <v>0.3912062621884379</v>
      </c>
      <c r="L209" s="276">
        <f>IF(L$103=0,0,L$103/NMM_fec!L$103)</f>
        <v>0.39637717417936019</v>
      </c>
      <c r="M209" s="276">
        <f>IF(M$103=0,0,M$103/NMM_fec!M$103)</f>
        <v>0.4009470878061705</v>
      </c>
      <c r="N209" s="276">
        <f>IF(N$103=0,0,N$103/NMM_fec!N$103)</f>
        <v>0.40094708780617061</v>
      </c>
      <c r="O209" s="276">
        <f>IF(O$103=0,0,O$103/NMM_fec!O$103)</f>
        <v>0.40486074451694365</v>
      </c>
      <c r="P209" s="276">
        <f>IF(P$103=0,0,P$103/NMM_fec!P$103)</f>
        <v>0.40486074451694382</v>
      </c>
      <c r="Q209" s="276">
        <f>IF(Q$103=0,0,Q$103/NMM_fec!Q$103)</f>
        <v>0.41147787152846316</v>
      </c>
      <c r="R209" s="276">
        <f>IF(R$103=0,0,R$103/NMM_fec!R$103)</f>
        <v>0.4124712905586444</v>
      </c>
      <c r="S209" s="276">
        <f>IF(S$103=0,0,S$103/NMM_fec!S$103)</f>
        <v>0.42156660314487865</v>
      </c>
      <c r="T209" s="276">
        <f>IF(T$103=0,0,T$103/NMM_fec!T$103)</f>
        <v>0.42957236968947032</v>
      </c>
      <c r="U209" s="276">
        <f>IF(U$103=0,0,U$103/NMM_fec!U$103)</f>
        <v>0.43475488004214574</v>
      </c>
      <c r="V209" s="276">
        <f>IF(V$103=0,0,V$103/NMM_fec!V$103)</f>
        <v>0.43570915281437256</v>
      </c>
      <c r="W209" s="276">
        <f>IF(W$103=0,0,W$103/NMM_fec!W$103)</f>
        <v>0.43675152532487194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0.55578432276659928</v>
      </c>
      <c r="C210" s="277">
        <f>IF(C$104=0,0,C$104/NMM_fec!C$104)</f>
        <v>0.5552039276805214</v>
      </c>
      <c r="D210" s="277">
        <f>IF(D$104=0,0,D$104/NMM_fec!D$104)</f>
        <v>0.56157426099277519</v>
      </c>
      <c r="E210" s="277">
        <f>IF(E$104=0,0,E$104/NMM_fec!E$104)</f>
        <v>0.57948293372279902</v>
      </c>
      <c r="F210" s="277">
        <f>IF(F$104=0,0,F$104/NMM_fec!F$104)</f>
        <v>0.56665096423291916</v>
      </c>
      <c r="G210" s="277">
        <f>IF(G$104=0,0,G$104/NMM_fec!G$104)</f>
        <v>0.56811464044932225</v>
      </c>
      <c r="H210" s="277">
        <f>IF(H$104=0,0,H$104/NMM_fec!H$104)</f>
        <v>0.5765310290933654</v>
      </c>
      <c r="I210" s="277">
        <f>IF(I$104=0,0,I$104/NMM_fec!I$104)</f>
        <v>0.57287143070653601</v>
      </c>
      <c r="J210" s="277">
        <f>IF(J$104=0,0,J$104/NMM_fec!J$104)</f>
        <v>0.58494931473678058</v>
      </c>
      <c r="K210" s="277">
        <f>IF(K$104=0,0,K$104/NMM_fec!K$104)</f>
        <v>0.60022566384157305</v>
      </c>
      <c r="L210" s="277">
        <f>IF(L$104=0,0,L$104/NMM_fec!L$104)</f>
        <v>0.61774216386709291</v>
      </c>
      <c r="M210" s="277">
        <f>IF(M$104=0,0,M$104/NMM_fec!M$104)</f>
        <v>0.62347719259535073</v>
      </c>
      <c r="N210" s="277">
        <f>IF(N$104=0,0,N$104/NMM_fec!N$104)</f>
        <v>0.62810915231244835</v>
      </c>
      <c r="O210" s="277">
        <f>IF(O$104=0,0,O$104/NMM_fec!O$104)</f>
        <v>0.64051412242572847</v>
      </c>
      <c r="P210" s="277">
        <f>IF(P$104=0,0,P$104/NMM_fec!P$104)</f>
        <v>0.64725246595586394</v>
      </c>
      <c r="Q210" s="277">
        <f>IF(Q$104=0,0,Q$104/NMM_fec!Q$104)</f>
        <v>0.66480203971789986</v>
      </c>
      <c r="R210" s="277">
        <f>IF(R$104=0,0,R$104/NMM_fec!R$104)</f>
        <v>0.66906141832101429</v>
      </c>
      <c r="S210" s="277">
        <f>IF(S$104=0,0,S$104/NMM_fec!S$104)</f>
        <v>0.67949837441375749</v>
      </c>
      <c r="T210" s="277">
        <f>IF(T$104=0,0,T$104/NMM_fec!T$104)</f>
        <v>0.696610730132881</v>
      </c>
      <c r="U210" s="277">
        <f>IF(U$104=0,0,U$104/NMM_fec!U$104)</f>
        <v>0.70922715749902288</v>
      </c>
      <c r="V210" s="277">
        <f>IF(V$104=0,0,V$104/NMM_fec!V$104)</f>
        <v>0.71424690200441177</v>
      </c>
      <c r="W210" s="277">
        <f>IF(W$104=0,0,W$104/NMM_fec!W$104)</f>
        <v>0.71023604736229795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0.36364257745210782</v>
      </c>
      <c r="C211" s="278">
        <f>IF(C$110=0,0,C$110/NMM_fec!C$110)</f>
        <v>0.36123097973525892</v>
      </c>
      <c r="D211" s="278">
        <f>IF(D$110=0,0,D$110/NMM_fec!D$110)</f>
        <v>0.36117439333311274</v>
      </c>
      <c r="E211" s="278">
        <f>IF(E$110=0,0,E$110/NMM_fec!E$110)</f>
        <v>0.36325735388604541</v>
      </c>
      <c r="F211" s="278">
        <f>IF(F$110=0,0,F$110/NMM_fec!F$110)</f>
        <v>0.35793097138686508</v>
      </c>
      <c r="G211" s="278">
        <f>IF(G$110=0,0,G$110/NMM_fec!G$110)</f>
        <v>0.36332772787934547</v>
      </c>
      <c r="H211" s="278">
        <f>IF(H$110=0,0,H$110/NMM_fec!H$110)</f>
        <v>0.36708785408853967</v>
      </c>
      <c r="I211" s="278">
        <f>IF(I$110=0,0,I$110/NMM_fec!I$110)</f>
        <v>0.36490367474852603</v>
      </c>
      <c r="J211" s="278">
        <f>IF(J$110=0,0,J$110/NMM_fec!J$110)</f>
        <v>0.37005506501754049</v>
      </c>
      <c r="K211" s="278">
        <f>IF(K$110=0,0,K$110/NMM_fec!K$110)</f>
        <v>0.37672208876619723</v>
      </c>
      <c r="L211" s="278">
        <f>IF(L$110=0,0,L$110/NMM_fec!L$110)</f>
        <v>0.37869391724688578</v>
      </c>
      <c r="M211" s="278">
        <f>IF(M$110=0,0,M$110/NMM_fec!M$110)</f>
        <v>0.38251975812218159</v>
      </c>
      <c r="N211" s="278">
        <f>IF(N$110=0,0,N$110/NMM_fec!N$110)</f>
        <v>0.38191543941524453</v>
      </c>
      <c r="O211" s="278">
        <f>IF(O$110=0,0,O$110/NMM_fec!O$110)</f>
        <v>0.38558344230459218</v>
      </c>
      <c r="P211" s="278">
        <f>IF(P$110=0,0,P$110/NMM_fec!P$110)</f>
        <v>0.38801654808698605</v>
      </c>
      <c r="Q211" s="278">
        <f>IF(Q$110=0,0,Q$110/NMM_fec!Q$110)</f>
        <v>0.39900260472477117</v>
      </c>
      <c r="R211" s="278">
        <f>IF(R$110=0,0,R$110/NMM_fec!R$110)</f>
        <v>0.40519320910590567</v>
      </c>
      <c r="S211" s="278">
        <f>IF(S$110=0,0,S$110/NMM_fec!S$110)</f>
        <v>0.41410080214385125</v>
      </c>
      <c r="T211" s="278">
        <f>IF(T$110=0,0,T$110/NMM_fec!T$110)</f>
        <v>0.42446641810369606</v>
      </c>
      <c r="U211" s="278">
        <f>IF(U$110=0,0,U$110/NMM_fec!U$110)</f>
        <v>0.42646357445926297</v>
      </c>
      <c r="V211" s="278">
        <f>IF(V$110=0,0,V$110/NMM_fec!V$110)</f>
        <v>0.42216260462389965</v>
      </c>
      <c r="W211" s="278">
        <f>IF(W$110=0,0,W$110/NMM_fec!W$110)</f>
        <v>0.42364597661264097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0.45852679565162907</v>
      </c>
      <c r="C212" s="278">
        <f>IF(C$118=0,0,C$118/NMM_fec!C$118)</f>
        <v>0.45863937818434514</v>
      </c>
      <c r="D212" s="278">
        <f>IF(D$118=0,0,D$118/NMM_fec!D$118)</f>
        <v>0.45886087133522463</v>
      </c>
      <c r="E212" s="278">
        <f>IF(E$118=0,0,E$118/NMM_fec!E$118)</f>
        <v>0.4595656764804531</v>
      </c>
      <c r="F212" s="278">
        <f>IF(F$118=0,0,F$118/NMM_fec!F$118)</f>
        <v>0.46133067597794453</v>
      </c>
      <c r="G212" s="278">
        <f>IF(G$118=0,0,G$118/NMM_fec!G$118)</f>
        <v>0.46245979206452531</v>
      </c>
      <c r="H212" s="278">
        <f>IF(H$118=0,0,H$118/NMM_fec!H$118)</f>
        <v>0.4624597920645252</v>
      </c>
      <c r="I212" s="278">
        <f>IF(I$118=0,0,I$118/NMM_fec!I$118)</f>
        <v>0.46245979206452525</v>
      </c>
      <c r="J212" s="278">
        <f>IF(J$118=0,0,J$118/NMM_fec!J$118)</f>
        <v>0.46958618024491616</v>
      </c>
      <c r="K212" s="278">
        <f>IF(K$118=0,0,K$118/NMM_fec!K$118)</f>
        <v>0.47748969999296553</v>
      </c>
      <c r="L212" s="278">
        <f>IF(L$118=0,0,L$118/NMM_fec!L$118)</f>
        <v>0.48380109491139894</v>
      </c>
      <c r="M212" s="278">
        <f>IF(M$118=0,0,M$118/NMM_fec!M$118)</f>
        <v>0.48937893682643574</v>
      </c>
      <c r="N212" s="278">
        <f>IF(N$118=0,0,N$118/NMM_fec!N$118)</f>
        <v>0.48937893682643557</v>
      </c>
      <c r="O212" s="278">
        <f>IF(O$118=0,0,O$118/NMM_fec!O$118)</f>
        <v>0.49415577950336176</v>
      </c>
      <c r="P212" s="278">
        <f>IF(P$118=0,0,P$118/NMM_fec!P$118)</f>
        <v>0.49415577950336181</v>
      </c>
      <c r="Q212" s="278">
        <f>IF(Q$118=0,0,Q$118/NMM_fec!Q$118)</f>
        <v>0.50223236287365525</v>
      </c>
      <c r="R212" s="278">
        <f>IF(R$118=0,0,R$118/NMM_fec!R$118)</f>
        <v>0.50344488782669428</v>
      </c>
      <c r="S212" s="278">
        <f>IF(S$118=0,0,S$118/NMM_fec!S$118)</f>
        <v>0.51454623894988061</v>
      </c>
      <c r="T212" s="278">
        <f>IF(T$118=0,0,T$118/NMM_fec!T$118)</f>
        <v>0.52431773658441883</v>
      </c>
      <c r="U212" s="278">
        <f>IF(U$118=0,0,U$118/NMM_fec!U$118)</f>
        <v>0.53064328796916971</v>
      </c>
      <c r="V212" s="278">
        <f>IF(V$118=0,0,V$118/NMM_fec!V$118)</f>
        <v>0.53180803266720467</v>
      </c>
      <c r="W212" s="278">
        <f>IF(W$118=0,0,W$118/NMM_fec!W$118)</f>
        <v>0.53308030815312091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0.39218766749872436</v>
      </c>
      <c r="C213" s="278">
        <f>IF(C$119=0,0,C$119/NMM_fec!C$119)</f>
        <v>0.38867405313376258</v>
      </c>
      <c r="D213" s="278">
        <f>IF(D$119=0,0,D$119/NMM_fec!D$119)</f>
        <v>0.38966694210262709</v>
      </c>
      <c r="E213" s="278">
        <f>IF(E$119=0,0,E$119/NMM_fec!E$119)</f>
        <v>0.39497998029735926</v>
      </c>
      <c r="F213" s="278">
        <f>IF(F$119=0,0,F$119/NMM_fec!F$119)</f>
        <v>0.38678965873556104</v>
      </c>
      <c r="G213" s="278">
        <f>IF(G$119=0,0,G$119/NMM_fec!G$119)</f>
        <v>0.39134093847786044</v>
      </c>
      <c r="H213" s="278">
        <f>IF(H$119=0,0,H$119/NMM_fec!H$119)</f>
        <v>0.39604824901608027</v>
      </c>
      <c r="I213" s="278">
        <f>IF(I$119=0,0,I$119/NMM_fec!I$119)</f>
        <v>0.39342402123824172</v>
      </c>
      <c r="J213" s="278">
        <f>IF(J$119=0,0,J$119/NMM_fec!J$119)</f>
        <v>0.39944342871795152</v>
      </c>
      <c r="K213" s="278">
        <f>IF(K$119=0,0,K$119/NMM_fec!K$119)</f>
        <v>0.40754531588535642</v>
      </c>
      <c r="L213" s="278">
        <f>IF(L$119=0,0,L$119/NMM_fec!L$119)</f>
        <v>0.41146773151871324</v>
      </c>
      <c r="M213" s="278">
        <f>IF(M$119=0,0,M$119/NMM_fec!M$119)</f>
        <v>0.4158178121919493</v>
      </c>
      <c r="N213" s="278">
        <f>IF(N$119=0,0,N$119/NMM_fec!N$119)</f>
        <v>0.41560877592368844</v>
      </c>
      <c r="O213" s="278">
        <f>IF(O$119=0,0,O$119/NMM_fec!O$119)</f>
        <v>0.41971765307660758</v>
      </c>
      <c r="P213" s="278">
        <f>IF(P$119=0,0,P$119/NMM_fec!P$119)</f>
        <v>0.42296416547528165</v>
      </c>
      <c r="Q213" s="278">
        <f>IF(Q$119=0,0,Q$119/NMM_fec!Q$119)</f>
        <v>0.43488950969282486</v>
      </c>
      <c r="R213" s="278">
        <f>IF(R$119=0,0,R$119/NMM_fec!R$119)</f>
        <v>0.44101838091619461</v>
      </c>
      <c r="S213" s="278">
        <f>IF(S$119=0,0,S$119/NMM_fec!S$119)</f>
        <v>0.4501631355510905</v>
      </c>
      <c r="T213" s="278">
        <f>IF(T$119=0,0,T$119/NMM_fec!T$119)</f>
        <v>0.46164855370633473</v>
      </c>
      <c r="U213" s="278">
        <f>IF(U$119=0,0,U$119/NMM_fec!U$119)</f>
        <v>0.46569051115047039</v>
      </c>
      <c r="V213" s="278">
        <f>IF(V$119=0,0,V$119/NMM_fec!V$119)</f>
        <v>0.46298693529185425</v>
      </c>
      <c r="W213" s="278">
        <f>IF(W$119=0,0,W$119/NMM_fec!W$119)</f>
        <v>0.46385234906229345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0.47126365108639673</v>
      </c>
      <c r="C214" s="279">
        <f>IF(C$127=0,0,C$127/NMM_fec!C$127)</f>
        <v>0.47137936091168808</v>
      </c>
      <c r="D214" s="279">
        <f>IF(D$127=0,0,D$127/NMM_fec!D$127)</f>
        <v>0.47160700665009209</v>
      </c>
      <c r="E214" s="279">
        <f>IF(E$127=0,0,E$127/NMM_fec!E$127)</f>
        <v>0.47233138971602107</v>
      </c>
      <c r="F214" s="279">
        <f>IF(F$127=0,0,F$127/NMM_fec!F$127)</f>
        <v>0.47414541697733203</v>
      </c>
      <c r="G214" s="279">
        <f>IF(G$127=0,0,G$127/NMM_fec!G$127)</f>
        <v>0.47530589739965079</v>
      </c>
      <c r="H214" s="279">
        <f>IF(H$127=0,0,H$127/NMM_fec!H$127)</f>
        <v>0.47530589739965101</v>
      </c>
      <c r="I214" s="279">
        <f>IF(I$127=0,0,I$127/NMM_fec!I$127)</f>
        <v>0.47530589739965096</v>
      </c>
      <c r="J214" s="279">
        <f>IF(J$127=0,0,J$127/NMM_fec!J$127)</f>
        <v>0.48263024080727529</v>
      </c>
      <c r="K214" s="279">
        <f>IF(K$127=0,0,K$127/NMM_fec!K$127)</f>
        <v>0.49075330277054796</v>
      </c>
      <c r="L214" s="279">
        <f>IF(L$127=0,0,L$127/NMM_fec!L$127)</f>
        <v>0.49724001421449371</v>
      </c>
      <c r="M214" s="279">
        <f>IF(M$127=0,0,M$127/NMM_fec!M$127)</f>
        <v>0.5029727961827255</v>
      </c>
      <c r="N214" s="279">
        <f>IF(N$127=0,0,N$127/NMM_fec!N$127)</f>
        <v>0.50297279618272583</v>
      </c>
      <c r="O214" s="279">
        <f>IF(O$127=0,0,O$127/NMM_fec!O$127)</f>
        <v>0.50788232893401064</v>
      </c>
      <c r="P214" s="279">
        <f>IF(P$127=0,0,P$127/NMM_fec!P$127)</f>
        <v>0.50788232893401086</v>
      </c>
      <c r="Q214" s="279">
        <f>IF(Q$127=0,0,Q$127/NMM_fec!Q$127)</f>
        <v>0.51618326184236796</v>
      </c>
      <c r="R214" s="279">
        <f>IF(R$127=0,0,R$127/NMM_fec!R$127)</f>
        <v>0.51742946804410239</v>
      </c>
      <c r="S214" s="279">
        <f>IF(S$127=0,0,S$127/NMM_fec!S$127)</f>
        <v>0.52883919003182156</v>
      </c>
      <c r="T214" s="279">
        <f>IF(T$127=0,0,T$127/NMM_fec!T$127)</f>
        <v>0.53888211815620835</v>
      </c>
      <c r="U214" s="279">
        <f>IF(U$127=0,0,U$127/NMM_fec!U$127)</f>
        <v>0.54538337930164704</v>
      </c>
      <c r="V214" s="279">
        <f>IF(V$127=0,0,V$127/NMM_fec!V$127)</f>
        <v>0.54658047801907139</v>
      </c>
      <c r="W214" s="279">
        <f>IF(W$127=0,0,W$127/NMM_fec!W$127)</f>
        <v>0.54788809449070774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HR: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2170.2219142795216</v>
      </c>
      <c r="C5" s="225">
        <f t="shared" si="0"/>
        <v>2486.7035967720276</v>
      </c>
      <c r="D5" s="225">
        <f t="shared" si="0"/>
        <v>2477.7900829813025</v>
      </c>
      <c r="E5" s="225">
        <f t="shared" si="0"/>
        <v>2531.0741142029483</v>
      </c>
      <c r="F5" s="225">
        <f t="shared" si="0"/>
        <v>2601.4581891352836</v>
      </c>
      <c r="G5" s="225">
        <f t="shared" si="0"/>
        <v>2657.7845405286275</v>
      </c>
      <c r="H5" s="225">
        <f t="shared" si="0"/>
        <v>2801.3264892435654</v>
      </c>
      <c r="I5" s="225">
        <f t="shared" si="0"/>
        <v>2831.9794814439806</v>
      </c>
      <c r="J5" s="225">
        <f t="shared" si="0"/>
        <v>2755.0485975982274</v>
      </c>
      <c r="K5" s="225">
        <f t="shared" si="0"/>
        <v>2163.2686196587515</v>
      </c>
      <c r="L5" s="225">
        <f t="shared" si="0"/>
        <v>2037.8455865681908</v>
      </c>
      <c r="M5" s="225">
        <f t="shared" si="0"/>
        <v>1856.4274933096488</v>
      </c>
      <c r="N5" s="225">
        <f t="shared" si="0"/>
        <v>1720.8119393713073</v>
      </c>
      <c r="O5" s="225">
        <f t="shared" si="0"/>
        <v>1913.8761905550857</v>
      </c>
      <c r="P5" s="225">
        <f t="shared" si="0"/>
        <v>2007.8580461244303</v>
      </c>
      <c r="Q5" s="225">
        <f t="shared" si="0"/>
        <v>1894.786556235128</v>
      </c>
      <c r="R5" s="225">
        <f t="shared" si="0"/>
        <v>1798.1381662059812</v>
      </c>
      <c r="S5" s="225">
        <f t="shared" si="0"/>
        <v>2059.243408165773</v>
      </c>
      <c r="T5" s="225">
        <f t="shared" si="0"/>
        <v>2093.5791215886156</v>
      </c>
      <c r="U5" s="225">
        <f t="shared" si="0"/>
        <v>2062.7835704980598</v>
      </c>
      <c r="V5" s="225">
        <f t="shared" si="0"/>
        <v>2111.3036680912865</v>
      </c>
      <c r="W5" s="225">
        <f t="shared" si="0"/>
        <v>2146.1307038838067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2.4291788944092909</v>
      </c>
      <c r="C10" s="262">
        <v>2.6494189300706381</v>
      </c>
      <c r="D10" s="262">
        <v>2.52348147843876</v>
      </c>
      <c r="E10" s="262">
        <v>2.3571066152196041</v>
      </c>
      <c r="F10" s="262">
        <v>2.2626923111221928</v>
      </c>
      <c r="G10" s="262">
        <v>2.1935602442033342</v>
      </c>
      <c r="H10" s="262">
        <v>2.0465054481964948</v>
      </c>
      <c r="I10" s="262">
        <v>2.0990582080503271</v>
      </c>
      <c r="J10" s="262">
        <v>2.0734486477076128</v>
      </c>
      <c r="K10" s="262">
        <v>1.6031225805795939</v>
      </c>
      <c r="L10" s="262">
        <v>1.341246965744864</v>
      </c>
      <c r="M10" s="262">
        <v>1.3219844245373491</v>
      </c>
      <c r="N10" s="262">
        <v>1.1117085694776441</v>
      </c>
      <c r="O10" s="262">
        <v>1.143851890064129</v>
      </c>
      <c r="P10" s="262">
        <v>1.090043690948227</v>
      </c>
      <c r="Q10" s="262">
        <v>0.95130514800880261</v>
      </c>
      <c r="R10" s="262">
        <v>0.91699333700147623</v>
      </c>
      <c r="S10" s="262">
        <v>1.001824686171348</v>
      </c>
      <c r="T10" s="262">
        <v>1.1213953096280489</v>
      </c>
      <c r="U10" s="262">
        <v>1.097411826034556</v>
      </c>
      <c r="V10" s="262">
        <v>1.0648239573548239</v>
      </c>
      <c r="W10" s="262">
        <v>1.167328859592037</v>
      </c>
      <c r="DA10" s="68" t="s">
        <v>1698</v>
      </c>
    </row>
    <row r="11" spans="1:105" ht="12" customHeight="1" x14ac:dyDescent="0.25">
      <c r="A11" s="37" t="s">
        <v>160</v>
      </c>
      <c r="B11" s="228">
        <v>0.38674633644871381</v>
      </c>
      <c r="C11" s="228">
        <v>0.21306582865591389</v>
      </c>
      <c r="D11" s="228">
        <v>0.1339669829971997</v>
      </c>
      <c r="E11" s="228">
        <v>0.1543589195232474</v>
      </c>
      <c r="F11" s="228">
        <v>0.17787716645312271</v>
      </c>
      <c r="G11" s="228">
        <v>0.13510434079075309</v>
      </c>
      <c r="H11" s="228">
        <v>0.1172961917664704</v>
      </c>
      <c r="I11" s="228">
        <v>9.8732148766666888E-2</v>
      </c>
      <c r="J11" s="228">
        <v>6.6980045941759159E-2</v>
      </c>
      <c r="K11" s="228">
        <v>4.8030169155274513E-2</v>
      </c>
      <c r="L11" s="228">
        <v>3.050202695171091E-2</v>
      </c>
      <c r="M11" s="228">
        <v>3.2524060164744351E-2</v>
      </c>
      <c r="N11" s="228">
        <v>4.5976820112803893E-2</v>
      </c>
      <c r="O11" s="228">
        <v>3.8403274192694813E-2</v>
      </c>
      <c r="P11" s="228">
        <v>5.7119941224300641E-2</v>
      </c>
      <c r="Q11" s="228">
        <v>6.9024364713088635E-2</v>
      </c>
      <c r="R11" s="228">
        <v>4.8722205953699242E-2</v>
      </c>
      <c r="S11" s="228">
        <v>6.2761020609845591E-2</v>
      </c>
      <c r="T11" s="228">
        <v>6.0260169586017723E-2</v>
      </c>
      <c r="U11" s="228">
        <v>6.0543155382901018E-2</v>
      </c>
      <c r="V11" s="228">
        <v>0.1245552215752164</v>
      </c>
      <c r="W11" s="228">
        <v>0.1104784991590152</v>
      </c>
      <c r="DA11" s="69" t="s">
        <v>1699</v>
      </c>
    </row>
    <row r="12" spans="1:105" ht="12" customHeight="1" x14ac:dyDescent="0.25">
      <c r="A12" s="37" t="s">
        <v>162</v>
      </c>
      <c r="B12" s="228">
        <v>2.042432557960578</v>
      </c>
      <c r="C12" s="228">
        <v>2.4363531014147242</v>
      </c>
      <c r="D12" s="228">
        <v>2.3895144954415599</v>
      </c>
      <c r="E12" s="228">
        <v>2.2027476956963561</v>
      </c>
      <c r="F12" s="228">
        <v>2.0848151446690699</v>
      </c>
      <c r="G12" s="228">
        <v>2.0584559034125811</v>
      </c>
      <c r="H12" s="228">
        <v>1.9292092564300249</v>
      </c>
      <c r="I12" s="228">
        <v>2.00032605928366</v>
      </c>
      <c r="J12" s="228">
        <v>2.006468601765854</v>
      </c>
      <c r="K12" s="228">
        <v>1.5550924114243201</v>
      </c>
      <c r="L12" s="228">
        <v>1.3107449387931529</v>
      </c>
      <c r="M12" s="228">
        <v>1.2894603643726039</v>
      </c>
      <c r="N12" s="228">
        <v>1.0657317493648399</v>
      </c>
      <c r="O12" s="228">
        <v>1.1054486158714349</v>
      </c>
      <c r="P12" s="228">
        <v>1.0329237497239261</v>
      </c>
      <c r="Q12" s="228">
        <v>0.88228078329571402</v>
      </c>
      <c r="R12" s="228">
        <v>0.86827113104777698</v>
      </c>
      <c r="S12" s="228">
        <v>0.93906366556150267</v>
      </c>
      <c r="T12" s="228">
        <v>1.061135140042031</v>
      </c>
      <c r="U12" s="228">
        <v>1.036868670651655</v>
      </c>
      <c r="V12" s="228">
        <v>0.94026873577960746</v>
      </c>
      <c r="W12" s="228">
        <v>1.0568503604330219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119.38799598457661</v>
      </c>
      <c r="C17" s="263">
        <v>135.72036994854071</v>
      </c>
      <c r="D17" s="263">
        <v>134.75112037954591</v>
      </c>
      <c r="E17" s="263">
        <v>142.97085777802849</v>
      </c>
      <c r="F17" s="263">
        <v>139.8033942276189</v>
      </c>
      <c r="G17" s="263">
        <v>141.91373688419591</v>
      </c>
      <c r="H17" s="263">
        <v>143.58948168377091</v>
      </c>
      <c r="I17" s="263">
        <v>142.94980845833479</v>
      </c>
      <c r="J17" s="263">
        <v>146.7133667999336</v>
      </c>
      <c r="K17" s="263">
        <v>117.47144910892111</v>
      </c>
      <c r="L17" s="263">
        <v>107.1229110695177</v>
      </c>
      <c r="M17" s="263">
        <v>102.52257378322039</v>
      </c>
      <c r="N17" s="263">
        <v>92.852206955088732</v>
      </c>
      <c r="O17" s="263">
        <v>107.42158199778601</v>
      </c>
      <c r="P17" s="263">
        <v>109.3844632435263</v>
      </c>
      <c r="Q17" s="263">
        <v>100.29883250353311</v>
      </c>
      <c r="R17" s="263">
        <v>101.1800616670607</v>
      </c>
      <c r="S17" s="263">
        <v>106.1058611213398</v>
      </c>
      <c r="T17" s="263">
        <v>122.10654045988601</v>
      </c>
      <c r="U17" s="263">
        <v>120.8806656560359</v>
      </c>
      <c r="V17" s="263">
        <v>122.23370212541219</v>
      </c>
      <c r="W17" s="263">
        <v>125.85457492849881</v>
      </c>
      <c r="DA17" s="70" t="s">
        <v>1705</v>
      </c>
    </row>
    <row r="18" spans="1:105" ht="12" customHeight="1" x14ac:dyDescent="0.25">
      <c r="A18" s="18" t="s">
        <v>30</v>
      </c>
      <c r="B18" s="232">
        <v>16.742858945174259</v>
      </c>
      <c r="C18" s="232">
        <v>21.085037230209721</v>
      </c>
      <c r="D18" s="232">
        <v>21.110640225750469</v>
      </c>
      <c r="E18" s="232">
        <v>38.911255171341168</v>
      </c>
      <c r="F18" s="232">
        <v>59.499098434760889</v>
      </c>
      <c r="G18" s="232">
        <v>37.120810313778577</v>
      </c>
      <c r="H18" s="232">
        <v>32.071522116887429</v>
      </c>
      <c r="I18" s="232">
        <v>38.840023751339338</v>
      </c>
      <c r="J18" s="232">
        <v>42.725776418861543</v>
      </c>
      <c r="K18" s="232">
        <v>36.517948741129992</v>
      </c>
      <c r="L18" s="232">
        <v>41.882970832575268</v>
      </c>
      <c r="M18" s="232">
        <v>44.102750260239773</v>
      </c>
      <c r="N18" s="232">
        <v>37.34373081509225</v>
      </c>
      <c r="O18" s="232">
        <v>34.36228146859716</v>
      </c>
      <c r="P18" s="232">
        <v>30.607486758051898</v>
      </c>
      <c r="Q18" s="232">
        <v>21.72281569063577</v>
      </c>
      <c r="R18" s="232">
        <v>17.295175031119221</v>
      </c>
      <c r="S18" s="232">
        <v>17.934915573855442</v>
      </c>
      <c r="T18" s="232">
        <v>19.076597673622711</v>
      </c>
      <c r="U18" s="232">
        <v>27.657479912487162</v>
      </c>
      <c r="V18" s="232">
        <v>37.425570870343137</v>
      </c>
      <c r="W18" s="232">
        <v>39.758799693288623</v>
      </c>
      <c r="DA18" s="71" t="s">
        <v>1706</v>
      </c>
    </row>
    <row r="19" spans="1:105" ht="12" customHeight="1" x14ac:dyDescent="0.25">
      <c r="A19" s="18" t="s">
        <v>33</v>
      </c>
      <c r="B19" s="232">
        <v>1.9639319411018701</v>
      </c>
      <c r="C19" s="232">
        <v>2.1680760881012828</v>
      </c>
      <c r="D19" s="232">
        <v>1.9411712892320689</v>
      </c>
      <c r="E19" s="232">
        <v>2.4498047793266431</v>
      </c>
      <c r="F19" s="232">
        <v>1.6647020444137981</v>
      </c>
      <c r="G19" s="232">
        <v>1.535867212046258</v>
      </c>
      <c r="H19" s="232">
        <v>2.3134850223888379</v>
      </c>
      <c r="I19" s="232">
        <v>2.7190292821549278</v>
      </c>
      <c r="J19" s="232">
        <v>2.5214412862646771</v>
      </c>
      <c r="K19" s="232">
        <v>1.5457715484106209</v>
      </c>
      <c r="L19" s="232">
        <v>1.0098806365176121</v>
      </c>
      <c r="M19" s="232">
        <v>0.82840756006448757</v>
      </c>
      <c r="N19" s="232">
        <v>0.78456607540989098</v>
      </c>
      <c r="O19" s="232">
        <v>0.80514061597554287</v>
      </c>
      <c r="P19" s="232">
        <v>0.5473133960182488</v>
      </c>
      <c r="Q19" s="232">
        <v>0.50945604992447346</v>
      </c>
      <c r="R19" s="232">
        <v>0.51576475762850027</v>
      </c>
      <c r="S19" s="232">
        <v>0.36598637354513852</v>
      </c>
      <c r="T19" s="232">
        <v>0.42378905119864291</v>
      </c>
      <c r="U19" s="232">
        <v>0.40229945306415621</v>
      </c>
      <c r="V19" s="232">
        <v>0.23126837955766921</v>
      </c>
      <c r="W19" s="232">
        <v>0.42555619126763161</v>
      </c>
      <c r="DA19" s="71" t="s">
        <v>1707</v>
      </c>
    </row>
    <row r="20" spans="1:105" ht="12" customHeight="1" x14ac:dyDescent="0.25">
      <c r="A20" s="18" t="s">
        <v>160</v>
      </c>
      <c r="B20" s="297">
        <v>8.4726496280912986</v>
      </c>
      <c r="C20" s="297">
        <v>4.0825767181993609</v>
      </c>
      <c r="D20" s="297">
        <v>2.5300743417437261</v>
      </c>
      <c r="E20" s="297">
        <v>3.1946984593423609</v>
      </c>
      <c r="F20" s="297">
        <v>2.878806126239601</v>
      </c>
      <c r="G20" s="297">
        <v>2.0842196726747169</v>
      </c>
      <c r="H20" s="297">
        <v>1.841096074306293</v>
      </c>
      <c r="I20" s="297">
        <v>1.5299967793632001</v>
      </c>
      <c r="J20" s="297">
        <v>1.024515177791651</v>
      </c>
      <c r="K20" s="297">
        <v>0.77512900956781505</v>
      </c>
      <c r="L20" s="297">
        <v>0.49405276173725449</v>
      </c>
      <c r="M20" s="297">
        <v>0.53686810954290842</v>
      </c>
      <c r="N20" s="297">
        <v>0.73063059292851151</v>
      </c>
      <c r="O20" s="297">
        <v>0.52906800422835265</v>
      </c>
      <c r="P20" s="297">
        <v>0.83063904629014329</v>
      </c>
      <c r="Q20" s="297">
        <v>1.0639429667954361</v>
      </c>
      <c r="R20" s="297">
        <v>0.81416582017696026</v>
      </c>
      <c r="S20" s="297">
        <v>1.0487503244438769</v>
      </c>
      <c r="T20" s="297">
        <v>1.055663818344821</v>
      </c>
      <c r="U20" s="297">
        <v>1.181856182742602</v>
      </c>
      <c r="V20" s="297">
        <v>2.4772145963481189</v>
      </c>
      <c r="W20" s="297">
        <v>2.223210708041695</v>
      </c>
      <c r="DA20" s="122" t="s">
        <v>1708</v>
      </c>
    </row>
    <row r="21" spans="1:105" ht="12" customHeight="1" x14ac:dyDescent="0.25">
      <c r="A21" s="18" t="s">
        <v>70</v>
      </c>
      <c r="B21" s="297">
        <v>46.458352144421141</v>
      </c>
      <c r="C21" s="297">
        <v>52.700549412950799</v>
      </c>
      <c r="D21" s="297">
        <v>56.836958740461462</v>
      </c>
      <c r="E21" s="297">
        <v>48.082778610181641</v>
      </c>
      <c r="F21" s="297">
        <v>17.11617039885709</v>
      </c>
      <c r="G21" s="297">
        <v>13.310059383441819</v>
      </c>
      <c r="H21" s="297">
        <v>7.6338324625526344</v>
      </c>
      <c r="I21" s="297">
        <v>7.0533867473563232</v>
      </c>
      <c r="J21" s="297">
        <v>4.7966065773172977</v>
      </c>
      <c r="K21" s="297">
        <v>3.2673007604133102</v>
      </c>
      <c r="L21" s="297">
        <v>1.8677695234533971</v>
      </c>
      <c r="M21" s="297">
        <v>1.459165917489754</v>
      </c>
      <c r="N21" s="297">
        <v>1.381943058520241</v>
      </c>
      <c r="O21" s="297">
        <v>1.134551674004429</v>
      </c>
      <c r="P21" s="297">
        <v>1.4460654854355111</v>
      </c>
      <c r="Q21" s="297">
        <v>1.0768383860001161</v>
      </c>
      <c r="R21" s="297">
        <v>0.8993824987546406</v>
      </c>
      <c r="S21" s="297">
        <v>0.74941218131113307</v>
      </c>
      <c r="T21" s="297">
        <v>0.78378589454291769</v>
      </c>
      <c r="U21" s="297">
        <v>0.81996988890429878</v>
      </c>
      <c r="V21" s="297">
        <v>0.58048109314203666</v>
      </c>
      <c r="W21" s="297">
        <v>0.44740362271166351</v>
      </c>
      <c r="DA21" s="122" t="s">
        <v>1709</v>
      </c>
    </row>
    <row r="22" spans="1:105" ht="12" customHeight="1" x14ac:dyDescent="0.25">
      <c r="A22" s="18" t="s">
        <v>34</v>
      </c>
      <c r="B22" s="297">
        <v>3.5188714833078928E-2</v>
      </c>
      <c r="C22" s="297">
        <v>5.6472524053292634</v>
      </c>
      <c r="D22" s="297">
        <v>4.3369029709657836</v>
      </c>
      <c r="E22" s="297">
        <v>2.360382771247544</v>
      </c>
      <c r="F22" s="297">
        <v>22.098356461929029</v>
      </c>
      <c r="G22" s="297">
        <v>53.503483354416247</v>
      </c>
      <c r="H22" s="297">
        <v>66.584395659888997</v>
      </c>
      <c r="I22" s="297">
        <v>57.949880963655609</v>
      </c>
      <c r="J22" s="297">
        <v>59.718057719230387</v>
      </c>
      <c r="K22" s="297">
        <v>44.644507588322817</v>
      </c>
      <c r="L22" s="297">
        <v>35.926034817983002</v>
      </c>
      <c r="M22" s="297">
        <v>31.477019863448479</v>
      </c>
      <c r="N22" s="297">
        <v>30.45287067556901</v>
      </c>
      <c r="O22" s="297">
        <v>49.49387731886825</v>
      </c>
      <c r="P22" s="297">
        <v>53.937939810377323</v>
      </c>
      <c r="Q22" s="297">
        <v>56.127303291625672</v>
      </c>
      <c r="R22" s="297">
        <v>60.228716985369203</v>
      </c>
      <c r="S22" s="297">
        <v>63.172792433852301</v>
      </c>
      <c r="T22" s="297">
        <v>68.597440871851845</v>
      </c>
      <c r="U22" s="297">
        <v>51.359085581933677</v>
      </c>
      <c r="V22" s="297">
        <v>35.669168115828867</v>
      </c>
      <c r="W22" s="297">
        <v>31.076184499293809</v>
      </c>
      <c r="DA22" s="122" t="s">
        <v>1710</v>
      </c>
    </row>
    <row r="23" spans="1:105" ht="12" customHeight="1" x14ac:dyDescent="0.25">
      <c r="A23" s="18" t="s">
        <v>162</v>
      </c>
      <c r="B23" s="297">
        <v>44.744613773221928</v>
      </c>
      <c r="C23" s="297">
        <v>46.683217632291473</v>
      </c>
      <c r="D23" s="297">
        <v>45.127905241157613</v>
      </c>
      <c r="E23" s="297">
        <v>45.589297278679467</v>
      </c>
      <c r="F23" s="297">
        <v>33.741141318057331</v>
      </c>
      <c r="G23" s="297">
        <v>31.755266071506881</v>
      </c>
      <c r="H23" s="297">
        <v>30.281115993946489</v>
      </c>
      <c r="I23" s="297">
        <v>30.997931946291619</v>
      </c>
      <c r="J23" s="297">
        <v>30.69059609273717</v>
      </c>
      <c r="K23" s="297">
        <v>25.096668653339229</v>
      </c>
      <c r="L23" s="297">
        <v>21.230626999611982</v>
      </c>
      <c r="M23" s="297">
        <v>21.284862487791159</v>
      </c>
      <c r="N23" s="297">
        <v>16.93584327995594</v>
      </c>
      <c r="O23" s="297">
        <v>15.22936534112886</v>
      </c>
      <c r="P23" s="297">
        <v>15.02079273842296</v>
      </c>
      <c r="Q23" s="297">
        <v>13.599494005168941</v>
      </c>
      <c r="R23" s="297">
        <v>14.509127074773129</v>
      </c>
      <c r="S23" s="297">
        <v>15.691958390118749</v>
      </c>
      <c r="T23" s="297">
        <v>18.589426173413219</v>
      </c>
      <c r="U23" s="297">
        <v>20.24059765883716</v>
      </c>
      <c r="V23" s="297">
        <v>18.700520197432681</v>
      </c>
      <c r="W23" s="297">
        <v>21.267495992415348</v>
      </c>
      <c r="DA23" s="122" t="s">
        <v>1711</v>
      </c>
    </row>
    <row r="24" spans="1:105" ht="12" customHeight="1" x14ac:dyDescent="0.25">
      <c r="A24" s="18" t="s">
        <v>73</v>
      </c>
      <c r="B24" s="297">
        <v>0.97040083773303421</v>
      </c>
      <c r="C24" s="297">
        <v>3.3536604614588148</v>
      </c>
      <c r="D24" s="297">
        <v>2.8674675702348291</v>
      </c>
      <c r="E24" s="297">
        <v>2.3826407079096472</v>
      </c>
      <c r="F24" s="297">
        <v>2.8051194433611402</v>
      </c>
      <c r="G24" s="297">
        <v>2.604030876331358</v>
      </c>
      <c r="H24" s="297">
        <v>2.8640343538001831</v>
      </c>
      <c r="I24" s="297">
        <v>3.8595589881737462</v>
      </c>
      <c r="J24" s="297">
        <v>5.2363735277308692</v>
      </c>
      <c r="K24" s="297">
        <v>5.6241228077373462</v>
      </c>
      <c r="L24" s="297">
        <v>4.7115754976391768</v>
      </c>
      <c r="M24" s="297">
        <v>2.8334995846438602</v>
      </c>
      <c r="N24" s="297">
        <v>5.2226224576128777</v>
      </c>
      <c r="O24" s="297">
        <v>5.8672975749833949</v>
      </c>
      <c r="P24" s="297">
        <v>6.9942260089302373</v>
      </c>
      <c r="Q24" s="297">
        <v>6.1989821133827547</v>
      </c>
      <c r="R24" s="297">
        <v>6.9177294992390914</v>
      </c>
      <c r="S24" s="297">
        <v>7.142045844213178</v>
      </c>
      <c r="T24" s="297">
        <v>13.57983697691183</v>
      </c>
      <c r="U24" s="297">
        <v>19.21937697806683</v>
      </c>
      <c r="V24" s="297">
        <v>27.149478872759669</v>
      </c>
      <c r="W24" s="297">
        <v>30.655924221480038</v>
      </c>
      <c r="DA24" s="122" t="s">
        <v>1712</v>
      </c>
    </row>
    <row r="25" spans="1:105" ht="12" customHeight="1" x14ac:dyDescent="0.25">
      <c r="A25" s="57" t="s">
        <v>1463</v>
      </c>
      <c r="B25" s="263">
        <v>654.52784721351702</v>
      </c>
      <c r="C25" s="263">
        <v>744.06778363979333</v>
      </c>
      <c r="D25" s="263">
        <v>738.75400959932165</v>
      </c>
      <c r="E25" s="263">
        <v>783.81756041714607</v>
      </c>
      <c r="F25" s="263">
        <v>766.45238830181347</v>
      </c>
      <c r="G25" s="263">
        <v>778.02204423330727</v>
      </c>
      <c r="H25" s="263">
        <v>787.20907871780253</v>
      </c>
      <c r="I25" s="263">
        <v>783.70216049112537</v>
      </c>
      <c r="J25" s="263">
        <v>804.33533821451533</v>
      </c>
      <c r="K25" s="263">
        <v>644.02064931425218</v>
      </c>
      <c r="L25" s="263">
        <v>587.28624926943564</v>
      </c>
      <c r="M25" s="263">
        <v>562.06554901708205</v>
      </c>
      <c r="N25" s="263">
        <v>509.04912697579277</v>
      </c>
      <c r="O25" s="263">
        <v>588.92367050339271</v>
      </c>
      <c r="P25" s="263">
        <v>599.68489005075958</v>
      </c>
      <c r="Q25" s="263">
        <v>549.87420113030123</v>
      </c>
      <c r="R25" s="263">
        <v>554.70541571388469</v>
      </c>
      <c r="S25" s="263">
        <v>581.71041639277462</v>
      </c>
      <c r="T25" s="263">
        <v>669.43188382376638</v>
      </c>
      <c r="U25" s="263">
        <v>662.71119813254381</v>
      </c>
      <c r="V25" s="263">
        <v>670.12902971769472</v>
      </c>
      <c r="W25" s="263">
        <v>689.97995410329565</v>
      </c>
      <c r="DA25" s="70" t="s">
        <v>1713</v>
      </c>
    </row>
    <row r="26" spans="1:105" ht="12" customHeight="1" x14ac:dyDescent="0.25">
      <c r="A26" s="18" t="s">
        <v>30</v>
      </c>
      <c r="B26" s="232">
        <v>91.790362433089186</v>
      </c>
      <c r="C26" s="232">
        <v>115.5957423767202</v>
      </c>
      <c r="D26" s="232">
        <v>115.7361071882351</v>
      </c>
      <c r="E26" s="232">
        <v>213.32546768742111</v>
      </c>
      <c r="F26" s="232">
        <v>326.1954142749849</v>
      </c>
      <c r="G26" s="232">
        <v>203.50960631450431</v>
      </c>
      <c r="H26" s="232">
        <v>175.82759602346351</v>
      </c>
      <c r="I26" s="232">
        <v>212.93495147510629</v>
      </c>
      <c r="J26" s="232">
        <v>234.23804235374081</v>
      </c>
      <c r="K26" s="232">
        <v>200.20450278161309</v>
      </c>
      <c r="L26" s="232">
        <v>229.6174796123849</v>
      </c>
      <c r="M26" s="232">
        <v>241.7871072043063</v>
      </c>
      <c r="N26" s="232">
        <v>204.73173651797509</v>
      </c>
      <c r="O26" s="232">
        <v>188.3863610365936</v>
      </c>
      <c r="P26" s="232">
        <v>167.80122868426409</v>
      </c>
      <c r="Q26" s="232">
        <v>119.0922728215041</v>
      </c>
      <c r="R26" s="232">
        <v>94.818357465032364</v>
      </c>
      <c r="S26" s="232">
        <v>98.325644749312104</v>
      </c>
      <c r="T26" s="232">
        <v>104.58475581655389</v>
      </c>
      <c r="U26" s="232">
        <v>151.62823227897999</v>
      </c>
      <c r="V26" s="232">
        <v>205.1804130765976</v>
      </c>
      <c r="W26" s="232">
        <v>217.9720109750692</v>
      </c>
      <c r="DA26" s="71" t="s">
        <v>1714</v>
      </c>
    </row>
    <row r="27" spans="1:105" ht="12" customHeight="1" x14ac:dyDescent="0.25">
      <c r="A27" s="18" t="s">
        <v>33</v>
      </c>
      <c r="B27" s="297">
        <v>10.76697983647647</v>
      </c>
      <c r="C27" s="297">
        <v>11.886171325996299</v>
      </c>
      <c r="D27" s="297">
        <v>10.64219777319901</v>
      </c>
      <c r="E27" s="297">
        <v>13.430709135223269</v>
      </c>
      <c r="F27" s="297">
        <v>9.1264941370057464</v>
      </c>
      <c r="G27" s="297">
        <v>8.4201753418855514</v>
      </c>
      <c r="H27" s="297">
        <v>12.683355296963869</v>
      </c>
      <c r="I27" s="297">
        <v>14.906694495393751</v>
      </c>
      <c r="J27" s="297">
        <v>13.823446179524661</v>
      </c>
      <c r="K27" s="297">
        <v>8.4744744689056795</v>
      </c>
      <c r="L27" s="297">
        <v>5.5365281367808583</v>
      </c>
      <c r="M27" s="297">
        <v>4.5416275935686086</v>
      </c>
      <c r="N27" s="297">
        <v>4.3012728381933307</v>
      </c>
      <c r="O27" s="297">
        <v>4.4140698546168524</v>
      </c>
      <c r="P27" s="297">
        <v>3.0005684900952891</v>
      </c>
      <c r="Q27" s="297">
        <v>2.793020930262081</v>
      </c>
      <c r="R27" s="297">
        <v>2.827607530348319</v>
      </c>
      <c r="S27" s="297">
        <v>2.0064686672262111</v>
      </c>
      <c r="T27" s="297">
        <v>2.3233636938636679</v>
      </c>
      <c r="U27" s="297">
        <v>2.2055500033962749</v>
      </c>
      <c r="V27" s="297">
        <v>1.2678962683986681</v>
      </c>
      <c r="W27" s="297">
        <v>2.3330517900205829</v>
      </c>
      <c r="DA27" s="122" t="s">
        <v>1715</v>
      </c>
    </row>
    <row r="28" spans="1:105" ht="12" customHeight="1" x14ac:dyDescent="0.25">
      <c r="A28" s="18" t="s">
        <v>160</v>
      </c>
      <c r="B28" s="297">
        <v>46.450106441064811</v>
      </c>
      <c r="C28" s="297">
        <v>22.38215097263431</v>
      </c>
      <c r="D28" s="297">
        <v>13.870775688416879</v>
      </c>
      <c r="E28" s="297">
        <v>17.51448366182332</v>
      </c>
      <c r="F28" s="297">
        <v>15.78264850509856</v>
      </c>
      <c r="G28" s="297">
        <v>11.42644035713673</v>
      </c>
      <c r="H28" s="297">
        <v>10.093549523895449</v>
      </c>
      <c r="I28" s="297">
        <v>8.3879915227790676</v>
      </c>
      <c r="J28" s="297">
        <v>5.6167599449794983</v>
      </c>
      <c r="K28" s="297">
        <v>4.2495354558988483</v>
      </c>
      <c r="L28" s="297">
        <v>2.7085745755507382</v>
      </c>
      <c r="M28" s="297">
        <v>2.943303680397702</v>
      </c>
      <c r="N28" s="297">
        <v>4.0055791635836986</v>
      </c>
      <c r="O28" s="297">
        <v>2.900540703287052</v>
      </c>
      <c r="P28" s="297">
        <v>4.5538614020291632</v>
      </c>
      <c r="Q28" s="297">
        <v>5.8329172365414594</v>
      </c>
      <c r="R28" s="297">
        <v>4.4635492635632854</v>
      </c>
      <c r="S28" s="297">
        <v>5.7496257179105923</v>
      </c>
      <c r="T28" s="297">
        <v>5.7875279730107909</v>
      </c>
      <c r="U28" s="297">
        <v>6.4793598102311192</v>
      </c>
      <c r="V28" s="297">
        <v>13.58097959063741</v>
      </c>
      <c r="W28" s="297">
        <v>12.188439102575749</v>
      </c>
      <c r="DA28" s="122" t="s">
        <v>1716</v>
      </c>
    </row>
    <row r="29" spans="1:105" ht="12" customHeight="1" x14ac:dyDescent="0.25">
      <c r="A29" s="18" t="s">
        <v>70</v>
      </c>
      <c r="B29" s="297">
        <v>254.70136225507801</v>
      </c>
      <c r="C29" s="297">
        <v>288.9233282606105</v>
      </c>
      <c r="D29" s="297">
        <v>311.60060892021062</v>
      </c>
      <c r="E29" s="297">
        <v>263.60705121335678</v>
      </c>
      <c r="F29" s="297">
        <v>93.836989818900605</v>
      </c>
      <c r="G29" s="297">
        <v>72.970523063756744</v>
      </c>
      <c r="H29" s="297">
        <v>41.851409653854382</v>
      </c>
      <c r="I29" s="297">
        <v>38.669197897482903</v>
      </c>
      <c r="J29" s="297">
        <v>26.29671895478732</v>
      </c>
      <c r="K29" s="297">
        <v>17.91251553622428</v>
      </c>
      <c r="L29" s="297">
        <v>10.239782946309781</v>
      </c>
      <c r="M29" s="297">
        <v>7.9996713139006612</v>
      </c>
      <c r="N29" s="297">
        <v>7.5763078825928973</v>
      </c>
      <c r="O29" s="297">
        <v>6.220019513808948</v>
      </c>
      <c r="P29" s="297">
        <v>7.9278500430993821</v>
      </c>
      <c r="Q29" s="297">
        <v>5.9036145533139504</v>
      </c>
      <c r="R29" s="297">
        <v>4.9307376832712508</v>
      </c>
      <c r="S29" s="297">
        <v>4.1085465725761026</v>
      </c>
      <c r="T29" s="297">
        <v>4.2969956066418176</v>
      </c>
      <c r="U29" s="297">
        <v>4.495369251643786</v>
      </c>
      <c r="V29" s="297">
        <v>3.1824057109685469</v>
      </c>
      <c r="W29" s="297">
        <v>2.452827251131886</v>
      </c>
      <c r="DA29" s="122" t="s">
        <v>1717</v>
      </c>
    </row>
    <row r="30" spans="1:105" ht="12" customHeight="1" x14ac:dyDescent="0.25">
      <c r="A30" s="18" t="s">
        <v>34</v>
      </c>
      <c r="B30" s="297">
        <v>0.19291716538135831</v>
      </c>
      <c r="C30" s="297">
        <v>30.960264715466291</v>
      </c>
      <c r="D30" s="297">
        <v>23.77645877837546</v>
      </c>
      <c r="E30" s="297">
        <v>12.940465589724081</v>
      </c>
      <c r="F30" s="297">
        <v>121.1511221266491</v>
      </c>
      <c r="G30" s="297">
        <v>293.32530033349718</v>
      </c>
      <c r="H30" s="297">
        <v>365.03955686558578</v>
      </c>
      <c r="I30" s="297">
        <v>317.70204802098471</v>
      </c>
      <c r="J30" s="297">
        <v>327.39582766587341</v>
      </c>
      <c r="K30" s="297">
        <v>244.7572153356812</v>
      </c>
      <c r="L30" s="297">
        <v>196.95941819284789</v>
      </c>
      <c r="M30" s="297">
        <v>172.56832127898051</v>
      </c>
      <c r="N30" s="297">
        <v>166.95356782206829</v>
      </c>
      <c r="O30" s="297">
        <v>271.34320083531497</v>
      </c>
      <c r="P30" s="297">
        <v>295.7071465692357</v>
      </c>
      <c r="Q30" s="297">
        <v>307.71002302537869</v>
      </c>
      <c r="R30" s="297">
        <v>330.19544505930583</v>
      </c>
      <c r="S30" s="297">
        <v>346.3359234167678</v>
      </c>
      <c r="T30" s="297">
        <v>376.07579328168032</v>
      </c>
      <c r="U30" s="297">
        <v>281.56894203283701</v>
      </c>
      <c r="V30" s="297">
        <v>195.55118273169239</v>
      </c>
      <c r="W30" s="297">
        <v>170.3707979365073</v>
      </c>
      <c r="DA30" s="122" t="s">
        <v>1718</v>
      </c>
    </row>
    <row r="31" spans="1:105" ht="12" customHeight="1" x14ac:dyDescent="0.25">
      <c r="A31" s="18" t="s">
        <v>162</v>
      </c>
      <c r="B31" s="297">
        <v>245.30603337349501</v>
      </c>
      <c r="C31" s="297">
        <v>255.93415557298749</v>
      </c>
      <c r="D31" s="297">
        <v>247.407374779675</v>
      </c>
      <c r="E31" s="297">
        <v>249.9368915418095</v>
      </c>
      <c r="F31" s="297">
        <v>184.98104777877461</v>
      </c>
      <c r="G31" s="297">
        <v>174.0937668654808</v>
      </c>
      <c r="H31" s="297">
        <v>166.01194700764611</v>
      </c>
      <c r="I31" s="297">
        <v>169.94178935291319</v>
      </c>
      <c r="J31" s="297">
        <v>168.25686388834211</v>
      </c>
      <c r="K31" s="297">
        <v>137.58894577661869</v>
      </c>
      <c r="L31" s="297">
        <v>116.39391775069571</v>
      </c>
      <c r="M31" s="297">
        <v>116.691256164225</v>
      </c>
      <c r="N31" s="297">
        <v>92.848371826319152</v>
      </c>
      <c r="O31" s="297">
        <v>83.492847241065732</v>
      </c>
      <c r="P31" s="297">
        <v>82.349377367809353</v>
      </c>
      <c r="Q31" s="297">
        <v>74.557307549967447</v>
      </c>
      <c r="R31" s="297">
        <v>79.544242541984332</v>
      </c>
      <c r="S31" s="297">
        <v>86.02894837916007</v>
      </c>
      <c r="T31" s="297">
        <v>101.913906786664</v>
      </c>
      <c r="U31" s="297">
        <v>110.9662215426174</v>
      </c>
      <c r="V31" s="297">
        <v>102.52296410251969</v>
      </c>
      <c r="W31" s="297">
        <v>116.5960468030306</v>
      </c>
      <c r="DA31" s="122" t="s">
        <v>1719</v>
      </c>
    </row>
    <row r="32" spans="1:105" ht="12" customHeight="1" x14ac:dyDescent="0.25">
      <c r="A32" s="18" t="s">
        <v>73</v>
      </c>
      <c r="B32" s="297">
        <v>5.3200857089321616</v>
      </c>
      <c r="C32" s="297">
        <v>18.385970415378289</v>
      </c>
      <c r="D32" s="297">
        <v>15.720486471209719</v>
      </c>
      <c r="E32" s="297">
        <v>13.06249158778793</v>
      </c>
      <c r="F32" s="297">
        <v>15.37867166039991</v>
      </c>
      <c r="G32" s="297">
        <v>14.27623195704599</v>
      </c>
      <c r="H32" s="297">
        <v>15.701664346393439</v>
      </c>
      <c r="I32" s="297">
        <v>21.15948772646534</v>
      </c>
      <c r="J32" s="297">
        <v>28.70767922726759</v>
      </c>
      <c r="K32" s="297">
        <v>30.833459959310499</v>
      </c>
      <c r="L32" s="297">
        <v>25.830548054865751</v>
      </c>
      <c r="M32" s="297">
        <v>15.534261781703171</v>
      </c>
      <c r="N32" s="297">
        <v>28.632290925060271</v>
      </c>
      <c r="O32" s="297">
        <v>32.166631318705527</v>
      </c>
      <c r="P32" s="297">
        <v>38.344857494226687</v>
      </c>
      <c r="Q32" s="297">
        <v>33.985045013333469</v>
      </c>
      <c r="R32" s="297">
        <v>37.925476170379333</v>
      </c>
      <c r="S32" s="297">
        <v>39.155258889821759</v>
      </c>
      <c r="T32" s="297">
        <v>74.449540665352004</v>
      </c>
      <c r="U32" s="297">
        <v>105.36752321283829</v>
      </c>
      <c r="V32" s="297">
        <v>148.84318823688039</v>
      </c>
      <c r="W32" s="297">
        <v>168.06678024496031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1.165580655248571</v>
      </c>
      <c r="C33" s="263">
        <f t="shared" si="1"/>
        <v>1.31799131547307</v>
      </c>
      <c r="D33" s="263">
        <f t="shared" si="1"/>
        <v>1.4166146772011521</v>
      </c>
      <c r="E33" s="263">
        <f t="shared" si="1"/>
        <v>1.412724998856048</v>
      </c>
      <c r="F33" s="263">
        <f t="shared" si="1"/>
        <v>1.4305403492750151</v>
      </c>
      <c r="G33" s="263">
        <f t="shared" si="1"/>
        <v>1.461636907603691</v>
      </c>
      <c r="H33" s="263">
        <f t="shared" si="1"/>
        <v>1.475490256428575</v>
      </c>
      <c r="I33" s="263">
        <f t="shared" si="1"/>
        <v>1.463041203073129</v>
      </c>
      <c r="J33" s="263">
        <f t="shared" si="1"/>
        <v>1.4978877518630589</v>
      </c>
      <c r="K33" s="263">
        <f t="shared" si="1"/>
        <v>1.195533364625555</v>
      </c>
      <c r="L33" s="263">
        <f t="shared" si="1"/>
        <v>1.1006603559648129</v>
      </c>
      <c r="M33" s="263">
        <f t="shared" si="1"/>
        <v>1.0533424060740959</v>
      </c>
      <c r="N33" s="263">
        <f t="shared" si="1"/>
        <v>0.95398323433809762</v>
      </c>
      <c r="O33" s="263">
        <f t="shared" si="1"/>
        <v>1.103666137986886</v>
      </c>
      <c r="P33" s="263">
        <f t="shared" si="1"/>
        <v>1.1238332123443151</v>
      </c>
      <c r="Q33" s="263">
        <f t="shared" si="1"/>
        <v>1.030511353284812</v>
      </c>
      <c r="R33" s="263">
        <f t="shared" si="1"/>
        <v>1.039548905229241</v>
      </c>
      <c r="S33" s="263">
        <f t="shared" si="1"/>
        <v>1.090213584764975</v>
      </c>
      <c r="T33" s="263">
        <f t="shared" si="1"/>
        <v>1.2545771568610871</v>
      </c>
      <c r="U33" s="263">
        <f t="shared" si="1"/>
        <v>1.2421744356354201</v>
      </c>
      <c r="V33" s="263">
        <f t="shared" si="1"/>
        <v>1.2560782911744359</v>
      </c>
      <c r="W33" s="263">
        <f t="shared" si="1"/>
        <v>1.2932865213431879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1.165580655248571</v>
      </c>
      <c r="C35" s="264">
        <v>1.31799131547307</v>
      </c>
      <c r="D35" s="264">
        <v>1.4166146772011521</v>
      </c>
      <c r="E35" s="264">
        <v>1.412724998856048</v>
      </c>
      <c r="F35" s="264">
        <v>1.4305403492750151</v>
      </c>
      <c r="G35" s="264">
        <v>1.461636907603691</v>
      </c>
      <c r="H35" s="264">
        <v>1.475490256428575</v>
      </c>
      <c r="I35" s="264">
        <v>1.463041203073129</v>
      </c>
      <c r="J35" s="264">
        <v>1.4978877518630589</v>
      </c>
      <c r="K35" s="264">
        <v>1.195533364625555</v>
      </c>
      <c r="L35" s="264">
        <v>1.1006603559648129</v>
      </c>
      <c r="M35" s="264">
        <v>1.0533424060740959</v>
      </c>
      <c r="N35" s="264">
        <v>0.95398323433809762</v>
      </c>
      <c r="O35" s="264">
        <v>1.103666137986886</v>
      </c>
      <c r="P35" s="264">
        <v>1.1238332123443151</v>
      </c>
      <c r="Q35" s="264">
        <v>1.030511353284812</v>
      </c>
      <c r="R35" s="264">
        <v>1.039548905229241</v>
      </c>
      <c r="S35" s="264">
        <v>1.090213584764975</v>
      </c>
      <c r="T35" s="264">
        <v>1.2545771568610871</v>
      </c>
      <c r="U35" s="264">
        <v>1.2421744356354201</v>
      </c>
      <c r="V35" s="264">
        <v>1.2560782911744359</v>
      </c>
      <c r="W35" s="264">
        <v>1.2932865213431879</v>
      </c>
      <c r="DA35" s="72" t="s">
        <v>1722</v>
      </c>
    </row>
    <row r="36" spans="1:105" ht="12" customHeight="1" x14ac:dyDescent="0.25">
      <c r="A36" s="64" t="s">
        <v>30</v>
      </c>
      <c r="B36" s="231">
        <v>0.11289462110867531</v>
      </c>
      <c r="C36" s="231">
        <v>0.16843481159745971</v>
      </c>
      <c r="D36" s="231">
        <v>0.16532689983532431</v>
      </c>
      <c r="E36" s="231">
        <v>0.35576736987412222</v>
      </c>
      <c r="F36" s="231">
        <v>0.5803140688280255</v>
      </c>
      <c r="G36" s="231">
        <v>0.36176175942323507</v>
      </c>
      <c r="H36" s="231">
        <v>0.30852190169209848</v>
      </c>
      <c r="I36" s="231">
        <v>0.37486726039345608</v>
      </c>
      <c r="J36" s="231">
        <v>0.41802209372543392</v>
      </c>
      <c r="K36" s="231">
        <v>0.37165137962353739</v>
      </c>
      <c r="L36" s="231">
        <v>0.43033675172933028</v>
      </c>
      <c r="M36" s="231">
        <v>0.45312261835948081</v>
      </c>
      <c r="N36" s="231">
        <v>0.3836773973769349</v>
      </c>
      <c r="O36" s="231">
        <v>0.35304345528672831</v>
      </c>
      <c r="P36" s="231">
        <v>0.31446614212940621</v>
      </c>
      <c r="Q36" s="231">
        <v>0.22318912030930221</v>
      </c>
      <c r="R36" s="231">
        <v>0.17769489337246791</v>
      </c>
      <c r="S36" s="231">
        <v>0.18427717746779279</v>
      </c>
      <c r="T36" s="231">
        <v>0.1960014883872564</v>
      </c>
      <c r="U36" s="231">
        <v>0.28420934245307272</v>
      </c>
      <c r="V36" s="231">
        <v>0.38458662617300499</v>
      </c>
      <c r="W36" s="231">
        <v>0.40856297657297408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1.3242502555862821E-2</v>
      </c>
      <c r="C38" s="231">
        <v>1.731936649867916E-2</v>
      </c>
      <c r="D38" s="231">
        <v>1.520218372660315E-2</v>
      </c>
      <c r="E38" s="231">
        <v>2.239867614674157E-2</v>
      </c>
      <c r="F38" s="231">
        <v>1.6236380755236989E-2</v>
      </c>
      <c r="G38" s="231">
        <v>1.49678312562072E-2</v>
      </c>
      <c r="H38" s="231">
        <v>2.2255282928020328E-2</v>
      </c>
      <c r="I38" s="231">
        <v>2.624290511397678E-2</v>
      </c>
      <c r="J38" s="231">
        <v>2.46693741819238E-2</v>
      </c>
      <c r="K38" s="231">
        <v>1.5731664793717601E-2</v>
      </c>
      <c r="L38" s="231">
        <v>1.0376263768169179E-2</v>
      </c>
      <c r="M38" s="231">
        <v>8.5112651812016202E-3</v>
      </c>
      <c r="N38" s="231">
        <v>8.0607979790237629E-3</v>
      </c>
      <c r="O38" s="231">
        <v>8.272140641053154E-3</v>
      </c>
      <c r="P38" s="231">
        <v>5.6231840772201034E-3</v>
      </c>
      <c r="Q38" s="231">
        <v>5.2343604640493714E-3</v>
      </c>
      <c r="R38" s="231">
        <v>5.2990943108219158E-3</v>
      </c>
      <c r="S38" s="231">
        <v>3.7604267291275178E-3</v>
      </c>
      <c r="T38" s="231">
        <v>4.3541980712844403E-3</v>
      </c>
      <c r="U38" s="231">
        <v>4.1340448727207471E-3</v>
      </c>
      <c r="V38" s="231">
        <v>2.3765228897299779E-3</v>
      </c>
      <c r="W38" s="231">
        <v>4.3730320217063934E-3</v>
      </c>
      <c r="DA38" s="73" t="s">
        <v>1725</v>
      </c>
    </row>
    <row r="39" spans="1:105" ht="12" customHeight="1" x14ac:dyDescent="0.25">
      <c r="A39" s="64" t="s">
        <v>160</v>
      </c>
      <c r="B39" s="231">
        <v>5.7129823089480163E-2</v>
      </c>
      <c r="C39" s="231">
        <v>3.2613081630078998E-2</v>
      </c>
      <c r="D39" s="231">
        <v>1.981414787994755E-2</v>
      </c>
      <c r="E39" s="231">
        <v>2.920927282906683E-2</v>
      </c>
      <c r="F39" s="231">
        <v>2.807793295081485E-2</v>
      </c>
      <c r="G39" s="231">
        <v>2.0311813493237699E-2</v>
      </c>
      <c r="H39" s="231">
        <v>1.7710991700756899E-2</v>
      </c>
      <c r="I39" s="231">
        <v>1.47668730782101E-2</v>
      </c>
      <c r="J39" s="231">
        <v>1.002369097931451E-2</v>
      </c>
      <c r="K39" s="231">
        <v>7.8886623077939685E-3</v>
      </c>
      <c r="L39" s="231">
        <v>5.0762650414367012E-3</v>
      </c>
      <c r="M39" s="231">
        <v>5.5159164014562893E-3</v>
      </c>
      <c r="N39" s="231">
        <v>7.5066534119693764E-3</v>
      </c>
      <c r="O39" s="231">
        <v>5.4357274404241238E-3</v>
      </c>
      <c r="P39" s="231">
        <v>8.5341164550269653E-3</v>
      </c>
      <c r="Q39" s="231">
        <v>1.0931386529265929E-2</v>
      </c>
      <c r="R39" s="231">
        <v>8.3649404150893166E-3</v>
      </c>
      <c r="S39" s="231">
        <v>1.077567100113226E-2</v>
      </c>
      <c r="T39" s="231">
        <v>1.084636176597974E-2</v>
      </c>
      <c r="U39" s="231">
        <v>1.21448002361097E-2</v>
      </c>
      <c r="V39" s="231">
        <v>2.5455953824100229E-2</v>
      </c>
      <c r="W39" s="231">
        <v>2.284579995959362E-2</v>
      </c>
      <c r="DA39" s="73" t="s">
        <v>1726</v>
      </c>
    </row>
    <row r="40" spans="1:105" ht="12" customHeight="1" x14ac:dyDescent="0.25">
      <c r="A40" s="64" t="s">
        <v>70</v>
      </c>
      <c r="B40" s="231">
        <v>0.31326179596045389</v>
      </c>
      <c r="C40" s="231">
        <v>0.42099081991351522</v>
      </c>
      <c r="D40" s="231">
        <v>0.44511573709483188</v>
      </c>
      <c r="E40" s="231">
        <v>0.43962302441950257</v>
      </c>
      <c r="F40" s="231">
        <v>0.16693957972834761</v>
      </c>
      <c r="G40" s="231">
        <v>0.1297135073259536</v>
      </c>
      <c r="H40" s="231">
        <v>7.3436006559397707E-2</v>
      </c>
      <c r="I40" s="231">
        <v>6.8076265437036404E-2</v>
      </c>
      <c r="J40" s="231">
        <v>4.6929223814928908E-2</v>
      </c>
      <c r="K40" s="231">
        <v>3.3252054869253443E-2</v>
      </c>
      <c r="L40" s="231">
        <v>1.9190851406291051E-2</v>
      </c>
      <c r="M40" s="231">
        <v>1.4991833326774409E-2</v>
      </c>
      <c r="N40" s="231">
        <v>1.4198375589240329E-2</v>
      </c>
      <c r="O40" s="231">
        <v>1.165656138280325E-2</v>
      </c>
      <c r="P40" s="231">
        <v>1.4857104670698401E-2</v>
      </c>
      <c r="Q40" s="231">
        <v>1.1063879356590931E-2</v>
      </c>
      <c r="R40" s="231">
        <v>9.2404775857840779E-3</v>
      </c>
      <c r="S40" s="231">
        <v>7.7000396775389049E-3</v>
      </c>
      <c r="T40" s="231">
        <v>8.0529664951609556E-3</v>
      </c>
      <c r="U40" s="231">
        <v>8.426042564044044E-3</v>
      </c>
      <c r="V40" s="231">
        <v>5.9650463567308852E-3</v>
      </c>
      <c r="W40" s="231">
        <v>4.5975370794572781E-3</v>
      </c>
      <c r="DA40" s="73" t="s">
        <v>1727</v>
      </c>
    </row>
    <row r="41" spans="1:105" ht="12" customHeight="1" x14ac:dyDescent="0.25">
      <c r="A41" s="64" t="s">
        <v>34</v>
      </c>
      <c r="B41" s="231">
        <v>2.3727229867911431E-4</v>
      </c>
      <c r="C41" s="231">
        <v>4.5112270115990401E-2</v>
      </c>
      <c r="D41" s="231">
        <v>3.3964233931749063E-2</v>
      </c>
      <c r="E41" s="231">
        <v>2.158108667338543E-2</v>
      </c>
      <c r="F41" s="231">
        <v>0.2155324616707473</v>
      </c>
      <c r="G41" s="231">
        <v>0.52141949784918828</v>
      </c>
      <c r="H41" s="231">
        <v>0.64052913663212685</v>
      </c>
      <c r="I41" s="231">
        <v>0.55930741072791879</v>
      </c>
      <c r="J41" s="231">
        <v>0.58427182870312289</v>
      </c>
      <c r="K41" s="231">
        <v>0.45435719720823059</v>
      </c>
      <c r="L41" s="231">
        <v>0.36913076648471871</v>
      </c>
      <c r="M41" s="231">
        <v>0.32340272600953263</v>
      </c>
      <c r="N41" s="231">
        <v>0.31287924126575639</v>
      </c>
      <c r="O41" s="231">
        <v>0.50850783817015366</v>
      </c>
      <c r="P41" s="231">
        <v>0.55416689323945789</v>
      </c>
      <c r="Q41" s="231">
        <v>0.57667494055070645</v>
      </c>
      <c r="R41" s="231">
        <v>0.61880469110136249</v>
      </c>
      <c r="S41" s="231">
        <v>0.6490860709396985</v>
      </c>
      <c r="T41" s="231">
        <v>0.70480075852469837</v>
      </c>
      <c r="U41" s="231">
        <v>0.5277679668725761</v>
      </c>
      <c r="V41" s="231">
        <v>0.36653776295326218</v>
      </c>
      <c r="W41" s="231">
        <v>0.31934008414508569</v>
      </c>
      <c r="DA41" s="73" t="s">
        <v>1728</v>
      </c>
    </row>
    <row r="42" spans="1:105" ht="12" customHeight="1" x14ac:dyDescent="0.25">
      <c r="A42" s="64" t="s">
        <v>162</v>
      </c>
      <c r="B42" s="231">
        <v>0.30170631163549649</v>
      </c>
      <c r="C42" s="231">
        <v>0.37292222350892251</v>
      </c>
      <c r="D42" s="231">
        <v>0.353416883135653</v>
      </c>
      <c r="E42" s="231">
        <v>0.41682501157636731</v>
      </c>
      <c r="F42" s="231">
        <v>0.3290883310887926</v>
      </c>
      <c r="G42" s="231">
        <v>0.30947171755884911</v>
      </c>
      <c r="H42" s="231">
        <v>0.29129853761733709</v>
      </c>
      <c r="I42" s="231">
        <v>0.29917875181959502</v>
      </c>
      <c r="J42" s="231">
        <v>0.30027183381280881</v>
      </c>
      <c r="K42" s="231">
        <v>0.25541444277408459</v>
      </c>
      <c r="L42" s="231">
        <v>0.21813923125730361</v>
      </c>
      <c r="M42" s="231">
        <v>0.21868596776796539</v>
      </c>
      <c r="N42" s="231">
        <v>0.17400243977259661</v>
      </c>
      <c r="O42" s="231">
        <v>0.1564688819271107</v>
      </c>
      <c r="P42" s="231">
        <v>0.15432599159532909</v>
      </c>
      <c r="Q42" s="231">
        <v>0.1397267806757537</v>
      </c>
      <c r="R42" s="231">
        <v>0.14907034961140581</v>
      </c>
      <c r="S42" s="231">
        <v>0.1612313026601839</v>
      </c>
      <c r="T42" s="231">
        <v>0.19099607071401281</v>
      </c>
      <c r="U42" s="231">
        <v>0.20799317109430751</v>
      </c>
      <c r="V42" s="231">
        <v>0.19216727502505121</v>
      </c>
      <c r="W42" s="231">
        <v>0.21854561842775541</v>
      </c>
      <c r="DA42" s="73" t="s">
        <v>1729</v>
      </c>
    </row>
    <row r="43" spans="1:105" ht="12" customHeight="1" x14ac:dyDescent="0.25">
      <c r="A43" s="64" t="s">
        <v>36</v>
      </c>
      <c r="B43" s="231">
        <v>0.3605650593017613</v>
      </c>
      <c r="C43" s="231">
        <v>0.23380850409690049</v>
      </c>
      <c r="D43" s="231">
        <v>0.36131816589437782</v>
      </c>
      <c r="E43" s="231">
        <v>0.105535965339625</v>
      </c>
      <c r="F43" s="231">
        <v>6.6992351498970606E-2</v>
      </c>
      <c r="G43" s="231">
        <v>7.8613134480488817E-2</v>
      </c>
      <c r="H43" s="231">
        <v>9.4186937222122707E-2</v>
      </c>
      <c r="I43" s="231">
        <v>8.3350927556823107E-2</v>
      </c>
      <c r="J43" s="231">
        <v>6.2467874036296098E-2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6.5432692981617774E-3</v>
      </c>
      <c r="C44" s="231">
        <v>2.6790238111523909E-2</v>
      </c>
      <c r="D44" s="231">
        <v>2.2456425702664901E-2</v>
      </c>
      <c r="E44" s="231">
        <v>2.1784591997236629E-2</v>
      </c>
      <c r="F44" s="231">
        <v>2.7359242754079749E-2</v>
      </c>
      <c r="G44" s="231">
        <v>2.537764621653189E-2</v>
      </c>
      <c r="H44" s="231">
        <v>2.755146207671445E-2</v>
      </c>
      <c r="I44" s="231">
        <v>3.7250808946112962E-2</v>
      </c>
      <c r="J44" s="231">
        <v>5.1231832609229859E-2</v>
      </c>
      <c r="K44" s="231">
        <v>5.7237963048937343E-2</v>
      </c>
      <c r="L44" s="231">
        <v>4.8410226277563133E-2</v>
      </c>
      <c r="M44" s="231">
        <v>2.9112079027684371E-2</v>
      </c>
      <c r="N44" s="231">
        <v>5.3658328942576217E-2</v>
      </c>
      <c r="O44" s="231">
        <v>6.0281533138612751E-2</v>
      </c>
      <c r="P44" s="231">
        <v>7.1859780177176327E-2</v>
      </c>
      <c r="Q44" s="231">
        <v>6.3690885399143346E-2</v>
      </c>
      <c r="R44" s="231">
        <v>7.1074458832309242E-2</v>
      </c>
      <c r="S44" s="231">
        <v>7.3382896289500635E-2</v>
      </c>
      <c r="T44" s="231">
        <v>0.1395253129026944</v>
      </c>
      <c r="U44" s="231">
        <v>0.19749906754258889</v>
      </c>
      <c r="V44" s="231">
        <v>0.27898910395255633</v>
      </c>
      <c r="W44" s="231">
        <v>0.31502147313661588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1392.71131153177</v>
      </c>
      <c r="C46" s="281">
        <v>1602.9480329381499</v>
      </c>
      <c r="D46" s="281">
        <v>1600.344856846795</v>
      </c>
      <c r="E46" s="281">
        <v>1600.5158643936979</v>
      </c>
      <c r="F46" s="281">
        <v>1691.509173945454</v>
      </c>
      <c r="G46" s="281">
        <v>1734.1935622593171</v>
      </c>
      <c r="H46" s="281">
        <v>1867.005933137367</v>
      </c>
      <c r="I46" s="281">
        <v>1901.7654130833971</v>
      </c>
      <c r="J46" s="281">
        <v>1800.428556184208</v>
      </c>
      <c r="K46" s="281">
        <v>1398.9778652903731</v>
      </c>
      <c r="L46" s="281">
        <v>1340.9945189075279</v>
      </c>
      <c r="M46" s="281">
        <v>1189.4640436787349</v>
      </c>
      <c r="N46" s="281">
        <v>1116.84491363661</v>
      </c>
      <c r="O46" s="281">
        <v>1215.283420025856</v>
      </c>
      <c r="P46" s="281">
        <v>1296.5748159268519</v>
      </c>
      <c r="Q46" s="281">
        <v>1242.6317061</v>
      </c>
      <c r="R46" s="281">
        <v>1140.296146582805</v>
      </c>
      <c r="S46" s="281">
        <v>1369.335092380722</v>
      </c>
      <c r="T46" s="281">
        <v>1299.6647248384741</v>
      </c>
      <c r="U46" s="281">
        <v>1276.85212044781</v>
      </c>
      <c r="V46" s="281">
        <v>1316.6200339996501</v>
      </c>
      <c r="W46" s="281">
        <v>1327.835559471077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290.49193201589969</v>
      </c>
      <c r="C48" s="225">
        <f t="shared" si="2"/>
        <v>394.92830799629195</v>
      </c>
      <c r="D48" s="225">
        <f t="shared" si="2"/>
        <v>363.32742317505517</v>
      </c>
      <c r="E48" s="225">
        <f t="shared" si="2"/>
        <v>266.13061603829868</v>
      </c>
      <c r="F48" s="225">
        <f t="shared" si="2"/>
        <v>508.23591323861831</v>
      </c>
      <c r="G48" s="225">
        <f t="shared" si="2"/>
        <v>612.4294973415507</v>
      </c>
      <c r="H48" s="225">
        <f t="shared" si="2"/>
        <v>591.57157615355459</v>
      </c>
      <c r="I48" s="225">
        <f t="shared" si="2"/>
        <v>667.2428455724297</v>
      </c>
      <c r="J48" s="225">
        <f t="shared" si="2"/>
        <v>639.41507246154322</v>
      </c>
      <c r="K48" s="225">
        <f t="shared" si="2"/>
        <v>470.7355541113115</v>
      </c>
      <c r="L48" s="225">
        <f t="shared" si="2"/>
        <v>463.55084592328433</v>
      </c>
      <c r="M48" s="225">
        <f t="shared" si="2"/>
        <v>368.41412257008517</v>
      </c>
      <c r="N48" s="225">
        <f t="shared" si="2"/>
        <v>364.29734108173858</v>
      </c>
      <c r="O48" s="225">
        <f t="shared" si="2"/>
        <v>356.64865689225451</v>
      </c>
      <c r="P48" s="225">
        <f t="shared" si="2"/>
        <v>329.80006932600816</v>
      </c>
      <c r="Q48" s="225">
        <f t="shared" si="2"/>
        <v>347.99904876407703</v>
      </c>
      <c r="R48" s="225">
        <f t="shared" si="2"/>
        <v>315.87376133412675</v>
      </c>
      <c r="S48" s="225">
        <f t="shared" si="2"/>
        <v>440.92320547485332</v>
      </c>
      <c r="T48" s="225">
        <f t="shared" si="2"/>
        <v>347.65576725536084</v>
      </c>
      <c r="U48" s="225">
        <f t="shared" si="2"/>
        <v>306.32964785723794</v>
      </c>
      <c r="V48" s="225">
        <f t="shared" si="2"/>
        <v>332.70141878740367</v>
      </c>
      <c r="W48" s="225">
        <f t="shared" si="2"/>
        <v>371.76130896612023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1.883169955591766</v>
      </c>
      <c r="C53" s="262">
        <v>2.4607142480355391</v>
      </c>
      <c r="D53" s="262">
        <v>2.1405978897022861</v>
      </c>
      <c r="E53" s="262">
        <v>1.3456606045987569</v>
      </c>
      <c r="F53" s="262">
        <v>2.6388848702340342</v>
      </c>
      <c r="G53" s="262">
        <v>3.024414084517375</v>
      </c>
      <c r="H53" s="262">
        <v>2.7088881933657039</v>
      </c>
      <c r="I53" s="262">
        <v>3.1704613749790269</v>
      </c>
      <c r="J53" s="262">
        <v>2.9096726740127661</v>
      </c>
      <c r="K53" s="262">
        <v>2.0804334547747541</v>
      </c>
      <c r="L53" s="262">
        <v>1.8550026312912899</v>
      </c>
      <c r="M53" s="262">
        <v>1.456746439140614</v>
      </c>
      <c r="N53" s="262">
        <v>1.371205448548704</v>
      </c>
      <c r="O53" s="262">
        <v>1.204232002607404</v>
      </c>
      <c r="P53" s="262">
        <v>1.0383991291728469</v>
      </c>
      <c r="Q53" s="262">
        <v>1.0329933176138939</v>
      </c>
      <c r="R53" s="262">
        <v>0.91175744347227083</v>
      </c>
      <c r="S53" s="262">
        <v>1.3781118075097349</v>
      </c>
      <c r="T53" s="262">
        <v>1.029993109943514</v>
      </c>
      <c r="U53" s="262">
        <v>0.90745835312113099</v>
      </c>
      <c r="V53" s="262">
        <v>0.94838324496872173</v>
      </c>
      <c r="W53" s="262">
        <v>1.1408284686895069</v>
      </c>
      <c r="DA53" s="68" t="s">
        <v>1738</v>
      </c>
    </row>
    <row r="54" spans="1:105" ht="12" customHeight="1" x14ac:dyDescent="0.25">
      <c r="A54" s="37" t="s">
        <v>160</v>
      </c>
      <c r="B54" s="228">
        <v>0.29981698050793698</v>
      </c>
      <c r="C54" s="228">
        <v>0.19789022958672969</v>
      </c>
      <c r="D54" s="228">
        <v>0.11364039860954619</v>
      </c>
      <c r="E54" s="228">
        <v>8.8122749997675415E-2</v>
      </c>
      <c r="F54" s="228">
        <v>0.20745081468034271</v>
      </c>
      <c r="G54" s="228">
        <v>0.18627775200010069</v>
      </c>
      <c r="H54" s="228">
        <v>0.15526089572982321</v>
      </c>
      <c r="I54" s="228">
        <v>0.14912710039811131</v>
      </c>
      <c r="J54" s="228">
        <v>9.3993169108058217E-2</v>
      </c>
      <c r="K54" s="228">
        <v>6.2330586543792019E-2</v>
      </c>
      <c r="L54" s="228">
        <v>4.2185624050019029E-2</v>
      </c>
      <c r="M54" s="228">
        <v>3.5839536345496373E-2</v>
      </c>
      <c r="N54" s="228">
        <v>5.6708806585202942E-2</v>
      </c>
      <c r="O54" s="228">
        <v>4.0430454492807917E-2</v>
      </c>
      <c r="P54" s="228">
        <v>5.4413687926693523E-2</v>
      </c>
      <c r="Q54" s="228">
        <v>7.4951457637339569E-2</v>
      </c>
      <c r="R54" s="228">
        <v>4.8444009512582507E-2</v>
      </c>
      <c r="S54" s="228">
        <v>8.633417078624156E-2</v>
      </c>
      <c r="T54" s="228">
        <v>5.5348509972110473E-2</v>
      </c>
      <c r="U54" s="228">
        <v>5.0063604904868289E-2</v>
      </c>
      <c r="V54" s="228">
        <v>0.1109348492766298</v>
      </c>
      <c r="W54" s="228">
        <v>0.10797044550302839</v>
      </c>
      <c r="DA54" s="69" t="s">
        <v>1739</v>
      </c>
    </row>
    <row r="55" spans="1:105" ht="12" customHeight="1" x14ac:dyDescent="0.25">
      <c r="A55" s="37" t="s">
        <v>162</v>
      </c>
      <c r="B55" s="228">
        <v>1.5833529750838291</v>
      </c>
      <c r="C55" s="228">
        <v>2.2628240184488089</v>
      </c>
      <c r="D55" s="228">
        <v>2.0269574910927401</v>
      </c>
      <c r="E55" s="228">
        <v>1.257537854601082</v>
      </c>
      <c r="F55" s="228">
        <v>2.4314340555536909</v>
      </c>
      <c r="G55" s="228">
        <v>2.8381363325172742</v>
      </c>
      <c r="H55" s="228">
        <v>2.5536272976358809</v>
      </c>
      <c r="I55" s="228">
        <v>3.0213342745809162</v>
      </c>
      <c r="J55" s="228">
        <v>2.8156795049047081</v>
      </c>
      <c r="K55" s="228">
        <v>2.018102868230963</v>
      </c>
      <c r="L55" s="228">
        <v>1.812817007241271</v>
      </c>
      <c r="M55" s="228">
        <v>1.4209069027951171</v>
      </c>
      <c r="N55" s="228">
        <v>1.3144966419635009</v>
      </c>
      <c r="O55" s="228">
        <v>1.163801548114596</v>
      </c>
      <c r="P55" s="228">
        <v>0.98398544124615361</v>
      </c>
      <c r="Q55" s="228">
        <v>0.95804185997655433</v>
      </c>
      <c r="R55" s="228">
        <v>0.86331343395968829</v>
      </c>
      <c r="S55" s="228">
        <v>1.291777636723493</v>
      </c>
      <c r="T55" s="228">
        <v>0.97464459997140385</v>
      </c>
      <c r="U55" s="228">
        <v>0.85739474821626271</v>
      </c>
      <c r="V55" s="228">
        <v>0.83744839569209195</v>
      </c>
      <c r="W55" s="228">
        <v>1.032858023186479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50.819987161115847</v>
      </c>
      <c r="C60" s="263">
        <f t="shared" si="3"/>
        <v>67.840979460131948</v>
      </c>
      <c r="D60" s="263">
        <f t="shared" si="3"/>
        <v>62.603804798869746</v>
      </c>
      <c r="E60" s="263">
        <f t="shared" si="3"/>
        <v>44.556374092385049</v>
      </c>
      <c r="F60" s="263">
        <f t="shared" si="3"/>
        <v>86.485189883348184</v>
      </c>
      <c r="G60" s="263">
        <f t="shared" si="3"/>
        <v>96.880231462350238</v>
      </c>
      <c r="H60" s="263">
        <f t="shared" si="3"/>
        <v>90.944096439945781</v>
      </c>
      <c r="I60" s="263">
        <f t="shared" si="3"/>
        <v>105.4002753580001</v>
      </c>
      <c r="J60" s="263">
        <f t="shared" si="3"/>
        <v>100.22492098171543</v>
      </c>
      <c r="K60" s="263">
        <f t="shared" si="3"/>
        <v>74.689048685985625</v>
      </c>
      <c r="L60" s="263">
        <f t="shared" si="3"/>
        <v>74.477823275859961</v>
      </c>
      <c r="M60" s="263">
        <f t="shared" si="3"/>
        <v>57.832545773205666</v>
      </c>
      <c r="N60" s="263">
        <f t="shared" si="3"/>
        <v>57.452899650460111</v>
      </c>
      <c r="O60" s="263">
        <f t="shared" si="3"/>
        <v>54.789929339717105</v>
      </c>
      <c r="P60" s="263">
        <f t="shared" si="3"/>
        <v>49.558933873475908</v>
      </c>
      <c r="Q60" s="263">
        <f t="shared" si="3"/>
        <v>50.873495295765792</v>
      </c>
      <c r="R60" s="263">
        <f t="shared" si="3"/>
        <v>44.773819961114583</v>
      </c>
      <c r="S60" s="263">
        <f t="shared" si="3"/>
        <v>64.561515559538037</v>
      </c>
      <c r="T60" s="263">
        <f t="shared" si="3"/>
        <v>49.190797942338847</v>
      </c>
      <c r="U60" s="263">
        <f t="shared" si="3"/>
        <v>45.792600593055738</v>
      </c>
      <c r="V60" s="263">
        <f t="shared" si="3"/>
        <v>51.410970403598775</v>
      </c>
      <c r="W60" s="263">
        <f t="shared" si="3"/>
        <v>57.795631704446571</v>
      </c>
      <c r="DA60" s="70"/>
    </row>
    <row r="61" spans="1:105" ht="12" customHeight="1" x14ac:dyDescent="0.25">
      <c r="A61" s="60" t="s">
        <v>1501</v>
      </c>
      <c r="B61" s="264">
        <v>42.814022414140503</v>
      </c>
      <c r="C61" s="264">
        <v>56.995108767406919</v>
      </c>
      <c r="D61" s="264">
        <v>51.956785692867768</v>
      </c>
      <c r="E61" s="264">
        <v>37.41050153292958</v>
      </c>
      <c r="F61" s="264">
        <v>71.703081617078197</v>
      </c>
      <c r="G61" s="264">
        <v>79.024711109180444</v>
      </c>
      <c r="H61" s="264">
        <v>73.639724312350694</v>
      </c>
      <c r="I61" s="264">
        <v>85.821033701703698</v>
      </c>
      <c r="J61" s="264">
        <v>81.600986032815072</v>
      </c>
      <c r="K61" s="264">
        <v>60.942612408943788</v>
      </c>
      <c r="L61" s="264">
        <v>60.990355300005177</v>
      </c>
      <c r="M61" s="264">
        <v>47.54839298289447</v>
      </c>
      <c r="N61" s="264">
        <v>47.027477633792927</v>
      </c>
      <c r="O61" s="264">
        <v>44.495093799376967</v>
      </c>
      <c r="P61" s="264">
        <v>40.073360297794352</v>
      </c>
      <c r="Q61" s="264">
        <v>40.958973523289522</v>
      </c>
      <c r="R61" s="264">
        <v>35.615846350815168</v>
      </c>
      <c r="S61" s="264">
        <v>51.273943312962793</v>
      </c>
      <c r="T61" s="264">
        <v>38.981067292124287</v>
      </c>
      <c r="U61" s="264">
        <v>36.691771082770892</v>
      </c>
      <c r="V61" s="264">
        <v>41.498906492875371</v>
      </c>
      <c r="W61" s="264">
        <v>46.597045336194711</v>
      </c>
      <c r="DA61" s="72" t="s">
        <v>1745</v>
      </c>
    </row>
    <row r="62" spans="1:105" ht="12" customHeight="1" x14ac:dyDescent="0.25">
      <c r="A62" s="59" t="s">
        <v>30</v>
      </c>
      <c r="B62" s="232">
        <v>6.0551999216807104</v>
      </c>
      <c r="C62" s="232">
        <v>9.483500150456976</v>
      </c>
      <c r="D62" s="232">
        <v>8.5995214416573038</v>
      </c>
      <c r="E62" s="232">
        <v>10.53108860902959</v>
      </c>
      <c r="F62" s="232">
        <v>37.130302384045791</v>
      </c>
      <c r="G62" s="232">
        <v>34.187046352484472</v>
      </c>
      <c r="H62" s="232">
        <v>31.854660727965989</v>
      </c>
      <c r="I62" s="232">
        <v>41.080550269763933</v>
      </c>
      <c r="J62" s="232">
        <v>42.643234787930773</v>
      </c>
      <c r="K62" s="232">
        <v>33.116158499382358</v>
      </c>
      <c r="L62" s="232">
        <v>38.421384022224622</v>
      </c>
      <c r="M62" s="232">
        <v>30.74258533099778</v>
      </c>
      <c r="N62" s="232">
        <v>30.714977274476851</v>
      </c>
      <c r="O62" s="232">
        <v>29.368824067268509</v>
      </c>
      <c r="P62" s="232">
        <v>25.31448269473179</v>
      </c>
      <c r="Q62" s="232">
        <v>23.431249697722169</v>
      </c>
      <c r="R62" s="232">
        <v>18.09923198627439</v>
      </c>
      <c r="S62" s="232">
        <v>25.69342174107334</v>
      </c>
      <c r="T62" s="232">
        <v>18.623588040244229</v>
      </c>
      <c r="U62" s="232">
        <v>20.174104894330078</v>
      </c>
      <c r="V62" s="232">
        <v>26.140180504995829</v>
      </c>
      <c r="W62" s="232">
        <v>28.892254172183769</v>
      </c>
      <c r="DA62" s="71" t="s">
        <v>1746</v>
      </c>
    </row>
    <row r="63" spans="1:105" ht="12" customHeight="1" x14ac:dyDescent="0.25">
      <c r="A63" s="59" t="s">
        <v>33</v>
      </c>
      <c r="B63" s="297">
        <v>0.71027299309440028</v>
      </c>
      <c r="C63" s="297">
        <v>0.97514411206501705</v>
      </c>
      <c r="D63" s="297">
        <v>0.79074551719746833</v>
      </c>
      <c r="E63" s="297">
        <v>0.66302438953227494</v>
      </c>
      <c r="F63" s="297">
        <v>1.038854233332585</v>
      </c>
      <c r="G63" s="297">
        <v>1.4144832272154619</v>
      </c>
      <c r="H63" s="297">
        <v>2.2978416870530309</v>
      </c>
      <c r="I63" s="297">
        <v>2.8758792689119779</v>
      </c>
      <c r="J63" s="297">
        <v>2.5165701313434861</v>
      </c>
      <c r="K63" s="297">
        <v>1.401776862218626</v>
      </c>
      <c r="L63" s="297">
        <v>0.92641498396464217</v>
      </c>
      <c r="M63" s="297">
        <v>0.57745582653800942</v>
      </c>
      <c r="N63" s="297">
        <v>0.64530052703789431</v>
      </c>
      <c r="O63" s="297">
        <v>0.68813920640302761</v>
      </c>
      <c r="P63" s="297">
        <v>0.45266557171519561</v>
      </c>
      <c r="Q63" s="297">
        <v>0.54952323335051889</v>
      </c>
      <c r="R63" s="297">
        <v>0.5397427884867565</v>
      </c>
      <c r="S63" s="297">
        <v>0.52430925633623193</v>
      </c>
      <c r="T63" s="297">
        <v>0.41372538439611001</v>
      </c>
      <c r="U63" s="297">
        <v>0.29344797106346532</v>
      </c>
      <c r="V63" s="297">
        <v>0.16153119501313659</v>
      </c>
      <c r="W63" s="297">
        <v>0.30924670104480878</v>
      </c>
      <c r="DA63" s="122" t="s">
        <v>1747</v>
      </c>
    </row>
    <row r="64" spans="1:105" ht="12" customHeight="1" x14ac:dyDescent="0.25">
      <c r="A64" s="59" t="s">
        <v>160</v>
      </c>
      <c r="B64" s="297">
        <v>3.0642071065905698</v>
      </c>
      <c r="C64" s="297">
        <v>1.83623659273523</v>
      </c>
      <c r="D64" s="297">
        <v>1.03063802509754</v>
      </c>
      <c r="E64" s="297">
        <v>0.8646252197807246</v>
      </c>
      <c r="F64" s="297">
        <v>1.7965136411188289</v>
      </c>
      <c r="G64" s="297">
        <v>1.919497822277942</v>
      </c>
      <c r="H64" s="297">
        <v>1.828646941073492</v>
      </c>
      <c r="I64" s="297">
        <v>1.6182562093577371</v>
      </c>
      <c r="J64" s="297">
        <v>1.022535924030193</v>
      </c>
      <c r="K64" s="297">
        <v>0.70292270029411064</v>
      </c>
      <c r="L64" s="297">
        <v>0.45321978141970609</v>
      </c>
      <c r="M64" s="297">
        <v>0.3742332070386532</v>
      </c>
      <c r="N64" s="297">
        <v>0.6009389412363495</v>
      </c>
      <c r="O64" s="297">
        <v>0.45218490949162538</v>
      </c>
      <c r="P64" s="297">
        <v>0.68699524169029447</v>
      </c>
      <c r="Q64" s="297">
        <v>1.1476188756628709</v>
      </c>
      <c r="R64" s="297">
        <v>0.85201659007000941</v>
      </c>
      <c r="S64" s="297">
        <v>1.5024316270718561</v>
      </c>
      <c r="T64" s="297">
        <v>1.030595098675771</v>
      </c>
      <c r="U64" s="297">
        <v>0.86207748052623157</v>
      </c>
      <c r="V64" s="297">
        <v>1.730229765164742</v>
      </c>
      <c r="W64" s="297">
        <v>1.6155811883300899</v>
      </c>
      <c r="DA64" s="122" t="s">
        <v>1748</v>
      </c>
    </row>
    <row r="65" spans="1:105" ht="12" customHeight="1" x14ac:dyDescent="0.25">
      <c r="A65" s="59" t="s">
        <v>70</v>
      </c>
      <c r="B65" s="297">
        <v>16.802065357386041</v>
      </c>
      <c r="C65" s="297">
        <v>23.703333450643051</v>
      </c>
      <c r="D65" s="297">
        <v>23.152810153573359</v>
      </c>
      <c r="E65" s="297">
        <v>13.01330424532595</v>
      </c>
      <c r="F65" s="297">
        <v>10.681314495265131</v>
      </c>
      <c r="G65" s="297">
        <v>12.25812726741977</v>
      </c>
      <c r="H65" s="297">
        <v>7.5822139735832259</v>
      </c>
      <c r="I65" s="297">
        <v>7.4602685802133779</v>
      </c>
      <c r="J65" s="297">
        <v>4.7873400463608196</v>
      </c>
      <c r="K65" s="297">
        <v>2.9629388718960001</v>
      </c>
      <c r="L65" s="297">
        <v>1.713400188646502</v>
      </c>
      <c r="M65" s="297">
        <v>1.017136855770058</v>
      </c>
      <c r="N65" s="297">
        <v>1.136639235304143</v>
      </c>
      <c r="O65" s="297">
        <v>0.96968091421728719</v>
      </c>
      <c r="P65" s="297">
        <v>1.1959949536489189</v>
      </c>
      <c r="Q65" s="297">
        <v>1.161528480736393</v>
      </c>
      <c r="R65" s="297">
        <v>0.94119501306382392</v>
      </c>
      <c r="S65" s="297">
        <v>1.073602111648271</v>
      </c>
      <c r="T65" s="297">
        <v>0.76517342670096811</v>
      </c>
      <c r="U65" s="297">
        <v>0.59810794769768016</v>
      </c>
      <c r="V65" s="297">
        <v>0.40544152571615849</v>
      </c>
      <c r="W65" s="297">
        <v>0.32512297364759768</v>
      </c>
      <c r="DA65" s="122" t="s">
        <v>1749</v>
      </c>
    </row>
    <row r="66" spans="1:105" ht="12" customHeight="1" x14ac:dyDescent="0.25">
      <c r="A66" s="59" t="s">
        <v>162</v>
      </c>
      <c r="B66" s="297">
        <v>16.182277035388768</v>
      </c>
      <c r="C66" s="297">
        <v>20.996894461506638</v>
      </c>
      <c r="D66" s="297">
        <v>18.383070555342101</v>
      </c>
      <c r="E66" s="297">
        <v>12.33845906926104</v>
      </c>
      <c r="F66" s="297">
        <v>21.056096863315862</v>
      </c>
      <c r="G66" s="297">
        <v>29.24555643978281</v>
      </c>
      <c r="H66" s="297">
        <v>30.076360982674959</v>
      </c>
      <c r="I66" s="297">
        <v>32.78607937345668</v>
      </c>
      <c r="J66" s="297">
        <v>30.631305143149799</v>
      </c>
      <c r="K66" s="297">
        <v>22.758815475152701</v>
      </c>
      <c r="L66" s="297">
        <v>19.475936323749711</v>
      </c>
      <c r="M66" s="297">
        <v>14.83698176254997</v>
      </c>
      <c r="N66" s="297">
        <v>13.929621655737691</v>
      </c>
      <c r="O66" s="297">
        <v>13.01626470199651</v>
      </c>
      <c r="P66" s="297">
        <v>12.42322183600816</v>
      </c>
      <c r="Q66" s="297">
        <v>14.669053235817559</v>
      </c>
      <c r="R66" s="297">
        <v>15.183659972920189</v>
      </c>
      <c r="S66" s="297">
        <v>22.48017857683309</v>
      </c>
      <c r="T66" s="297">
        <v>18.147985342107219</v>
      </c>
      <c r="U66" s="297">
        <v>14.764032789153431</v>
      </c>
      <c r="V66" s="297">
        <v>13.0615235019855</v>
      </c>
      <c r="W66" s="297">
        <v>15.454840300988449</v>
      </c>
      <c r="DA66" s="122" t="s">
        <v>1750</v>
      </c>
    </row>
    <row r="67" spans="1:105" ht="12" customHeight="1" x14ac:dyDescent="0.25">
      <c r="A67" s="60" t="s">
        <v>1508</v>
      </c>
      <c r="B67" s="264">
        <v>8.0059647469753408</v>
      </c>
      <c r="C67" s="264">
        <v>10.845870692725031</v>
      </c>
      <c r="D67" s="264">
        <v>10.647019106001981</v>
      </c>
      <c r="E67" s="264">
        <v>7.1458725594554684</v>
      </c>
      <c r="F67" s="264">
        <v>14.78210826626999</v>
      </c>
      <c r="G67" s="264">
        <v>17.855520353169791</v>
      </c>
      <c r="H67" s="264">
        <v>17.30437212759508</v>
      </c>
      <c r="I67" s="264">
        <v>19.579241656296411</v>
      </c>
      <c r="J67" s="264">
        <v>18.623934948900359</v>
      </c>
      <c r="K67" s="264">
        <v>13.746436277041839</v>
      </c>
      <c r="L67" s="264">
        <v>13.487467975854781</v>
      </c>
      <c r="M67" s="264">
        <v>10.2841527903112</v>
      </c>
      <c r="N67" s="264">
        <v>10.425422016667181</v>
      </c>
      <c r="O67" s="264">
        <v>10.29483554034014</v>
      </c>
      <c r="P67" s="264">
        <v>9.4855735756815545</v>
      </c>
      <c r="Q67" s="264">
        <v>9.914521772476272</v>
      </c>
      <c r="R67" s="264">
        <v>9.1579736102994111</v>
      </c>
      <c r="S67" s="264">
        <v>13.287572246575239</v>
      </c>
      <c r="T67" s="264">
        <v>10.20973065021456</v>
      </c>
      <c r="U67" s="264">
        <v>9.1008295102848447</v>
      </c>
      <c r="V67" s="264">
        <v>9.9120639107234023</v>
      </c>
      <c r="W67" s="264">
        <v>11.19858636825186</v>
      </c>
      <c r="DA67" s="72" t="s">
        <v>1751</v>
      </c>
    </row>
    <row r="68" spans="1:105" ht="12" customHeight="1" x14ac:dyDescent="0.25">
      <c r="A68" s="147" t="s">
        <v>30</v>
      </c>
      <c r="B68" s="231">
        <v>0.77543355978779738</v>
      </c>
      <c r="C68" s="231">
        <v>1.3860654203808951</v>
      </c>
      <c r="D68" s="231">
        <v>1.2425670082428699</v>
      </c>
      <c r="E68" s="231">
        <v>1.79954930222919</v>
      </c>
      <c r="F68" s="231">
        <v>5.996521103513726</v>
      </c>
      <c r="G68" s="231">
        <v>4.4193222166031276</v>
      </c>
      <c r="H68" s="231">
        <v>3.618307727301362</v>
      </c>
      <c r="I68" s="231">
        <v>5.0166848786352354</v>
      </c>
      <c r="J68" s="231">
        <v>5.1974630749616768</v>
      </c>
      <c r="K68" s="231">
        <v>4.2733077624059117</v>
      </c>
      <c r="L68" s="231">
        <v>5.2733371619394127</v>
      </c>
      <c r="M68" s="231">
        <v>4.4239956666350864</v>
      </c>
      <c r="N68" s="231">
        <v>4.1929445318673544</v>
      </c>
      <c r="O68" s="231">
        <v>3.2931374676401299</v>
      </c>
      <c r="P68" s="231">
        <v>2.6542121156990071</v>
      </c>
      <c r="Q68" s="231">
        <v>2.1472964714390939</v>
      </c>
      <c r="R68" s="231">
        <v>1.5654147063251169</v>
      </c>
      <c r="S68" s="231">
        <v>2.2459785341292768</v>
      </c>
      <c r="T68" s="231">
        <v>1.595057260951404</v>
      </c>
      <c r="U68" s="231">
        <v>2.082268558016541</v>
      </c>
      <c r="V68" s="231">
        <v>3.0348802655223368</v>
      </c>
      <c r="W68" s="231">
        <v>3.5377526205644219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9.0958105856140045E-2</v>
      </c>
      <c r="C70" s="231">
        <v>0.14252264587734759</v>
      </c>
      <c r="D70" s="231">
        <v>0.1142568569950748</v>
      </c>
      <c r="E70" s="231">
        <v>0.11329741129712941</v>
      </c>
      <c r="F70" s="231">
        <v>0.16777432268717871</v>
      </c>
      <c r="G70" s="231">
        <v>0.18284870493327959</v>
      </c>
      <c r="H70" s="231">
        <v>0.26100727938627372</v>
      </c>
      <c r="I70" s="231">
        <v>0.35119734147646259</v>
      </c>
      <c r="J70" s="231">
        <v>0.30672580066348931</v>
      </c>
      <c r="K70" s="231">
        <v>0.18088522998800041</v>
      </c>
      <c r="L70" s="231">
        <v>0.12715050971335071</v>
      </c>
      <c r="M70" s="231">
        <v>8.3098478763966158E-2</v>
      </c>
      <c r="N70" s="231">
        <v>8.8090878012891102E-2</v>
      </c>
      <c r="O70" s="231">
        <v>7.7161312225761156E-2</v>
      </c>
      <c r="P70" s="231">
        <v>4.7461781435349203E-2</v>
      </c>
      <c r="Q70" s="231">
        <v>5.0359640017923667E-2</v>
      </c>
      <c r="R70" s="231">
        <v>4.6682715563336821E-2</v>
      </c>
      <c r="S70" s="231">
        <v>4.5832250248474239E-2</v>
      </c>
      <c r="T70" s="231">
        <v>3.543440055669702E-2</v>
      </c>
      <c r="U70" s="231">
        <v>3.028820791602671E-2</v>
      </c>
      <c r="V70" s="231">
        <v>1.875380454690883E-2</v>
      </c>
      <c r="W70" s="231">
        <v>3.786614642465206E-2</v>
      </c>
      <c r="DA70" s="73" t="s">
        <v>1754</v>
      </c>
    </row>
    <row r="71" spans="1:105" ht="12" customHeight="1" x14ac:dyDescent="0.25">
      <c r="A71" s="147" t="s">
        <v>160</v>
      </c>
      <c r="B71" s="231">
        <v>0.39240471913784092</v>
      </c>
      <c r="C71" s="231">
        <v>0.26837602198020721</v>
      </c>
      <c r="D71" s="231">
        <v>0.1489195435019447</v>
      </c>
      <c r="E71" s="231">
        <v>0.14774690145632891</v>
      </c>
      <c r="F71" s="231">
        <v>0.29013585319865942</v>
      </c>
      <c r="G71" s="231">
        <v>0.24813139114890981</v>
      </c>
      <c r="H71" s="231">
        <v>0.2077123788539782</v>
      </c>
      <c r="I71" s="231">
        <v>0.1976186151824198</v>
      </c>
      <c r="J71" s="231">
        <v>0.12462921104364549</v>
      </c>
      <c r="K71" s="231">
        <v>9.0705117007885167E-2</v>
      </c>
      <c r="L71" s="231">
        <v>6.2204441008791467E-2</v>
      </c>
      <c r="M71" s="231">
        <v>5.3853833970840551E-2</v>
      </c>
      <c r="N71" s="231">
        <v>8.2035015853223578E-2</v>
      </c>
      <c r="O71" s="231">
        <v>5.0703666729644083E-2</v>
      </c>
      <c r="P71" s="231">
        <v>7.2031141853095129E-2</v>
      </c>
      <c r="Q71" s="231">
        <v>0.10517057323269211</v>
      </c>
      <c r="R71" s="231">
        <v>7.3691485977970289E-2</v>
      </c>
      <c r="S71" s="231">
        <v>0.13133436322364081</v>
      </c>
      <c r="T71" s="231">
        <v>8.8267534252339477E-2</v>
      </c>
      <c r="U71" s="231">
        <v>8.8979255420566075E-2</v>
      </c>
      <c r="V71" s="231">
        <v>0.20088002713348749</v>
      </c>
      <c r="W71" s="231">
        <v>0.19782210653026949</v>
      </c>
      <c r="DA71" s="73" t="s">
        <v>1755</v>
      </c>
    </row>
    <row r="72" spans="1:105" ht="12" customHeight="1" x14ac:dyDescent="0.25">
      <c r="A72" s="147" t="s">
        <v>70</v>
      </c>
      <c r="B72" s="231">
        <v>2.1516854142528041</v>
      </c>
      <c r="C72" s="231">
        <v>3.464371837660694</v>
      </c>
      <c r="D72" s="231">
        <v>3.3454091881880839</v>
      </c>
      <c r="E72" s="231">
        <v>2.2237095749335238</v>
      </c>
      <c r="F72" s="231">
        <v>1.7250257517871921</v>
      </c>
      <c r="G72" s="231">
        <v>1.5845947499620689</v>
      </c>
      <c r="H72" s="231">
        <v>0.86124864568351445</v>
      </c>
      <c r="I72" s="231">
        <v>0.91103493821649495</v>
      </c>
      <c r="J72" s="231">
        <v>0.58349286216176077</v>
      </c>
      <c r="K72" s="231">
        <v>0.38233751300119972</v>
      </c>
      <c r="L72" s="231">
        <v>0.235164274218679</v>
      </c>
      <c r="M72" s="231">
        <v>0.14637054736461649</v>
      </c>
      <c r="N72" s="231">
        <v>0.1551642126831291</v>
      </c>
      <c r="O72" s="231">
        <v>0.1087306915302544</v>
      </c>
      <c r="P72" s="231">
        <v>0.1253995325352022</v>
      </c>
      <c r="Q72" s="231">
        <v>0.1064452831298935</v>
      </c>
      <c r="R72" s="231">
        <v>8.1404587558593519E-2</v>
      </c>
      <c r="S72" s="231">
        <v>9.3848430203564981E-2</v>
      </c>
      <c r="T72" s="231">
        <v>6.5534924178361542E-2</v>
      </c>
      <c r="U72" s="231">
        <v>6.1733662054107102E-2</v>
      </c>
      <c r="V72" s="231">
        <v>4.70718434780538E-2</v>
      </c>
      <c r="W72" s="231">
        <v>3.9810138910340007E-2</v>
      </c>
      <c r="DA72" s="73" t="s">
        <v>1756</v>
      </c>
    </row>
    <row r="73" spans="1:105" ht="12" customHeight="1" x14ac:dyDescent="0.25">
      <c r="A73" s="147" t="s">
        <v>34</v>
      </c>
      <c r="B73" s="231">
        <v>1.6297402072563451E-3</v>
      </c>
      <c r="C73" s="231">
        <v>0.37123298354791989</v>
      </c>
      <c r="D73" s="231">
        <v>0.25526902510039801</v>
      </c>
      <c r="E73" s="231">
        <v>0.1091618646144515</v>
      </c>
      <c r="F73" s="231">
        <v>2.2271473747156598</v>
      </c>
      <c r="G73" s="231">
        <v>6.3697190512584738</v>
      </c>
      <c r="H73" s="231">
        <v>7.5120486160838764</v>
      </c>
      <c r="I73" s="231">
        <v>7.4849668839107766</v>
      </c>
      <c r="J73" s="231">
        <v>7.2645233374181597</v>
      </c>
      <c r="K73" s="231">
        <v>5.2242726495504161</v>
      </c>
      <c r="L73" s="231">
        <v>4.5233203548075576</v>
      </c>
      <c r="M73" s="231">
        <v>3.157494683501072</v>
      </c>
      <c r="N73" s="231">
        <v>3.41924052021034</v>
      </c>
      <c r="O73" s="231">
        <v>4.7432863841273667</v>
      </c>
      <c r="P73" s="231">
        <v>4.6773763057460256</v>
      </c>
      <c r="Q73" s="231">
        <v>5.5481739580129128</v>
      </c>
      <c r="R73" s="231">
        <v>5.4514001241587309</v>
      </c>
      <c r="S73" s="231">
        <v>7.9110902509219878</v>
      </c>
      <c r="T73" s="231">
        <v>5.7356583190210602</v>
      </c>
      <c r="U73" s="231">
        <v>3.866708370181513</v>
      </c>
      <c r="V73" s="231">
        <v>2.8924516549755199</v>
      </c>
      <c r="W73" s="231">
        <v>2.76517032701262</v>
      </c>
      <c r="DA73" s="73" t="s">
        <v>1757</v>
      </c>
    </row>
    <row r="74" spans="1:105" ht="12" customHeight="1" x14ac:dyDescent="0.25">
      <c r="A74" s="147" t="s">
        <v>162</v>
      </c>
      <c r="B74" s="231">
        <v>2.0723148449805251</v>
      </c>
      <c r="C74" s="231">
        <v>3.0688109755636082</v>
      </c>
      <c r="D74" s="231">
        <v>2.6562172252537399</v>
      </c>
      <c r="E74" s="231">
        <v>2.1083922311349839</v>
      </c>
      <c r="F74" s="231">
        <v>3.400546752691024</v>
      </c>
      <c r="G74" s="231">
        <v>3.780541202029295</v>
      </c>
      <c r="H74" s="231">
        <v>3.4163141865509621</v>
      </c>
      <c r="I74" s="231">
        <v>4.0037786140273113</v>
      </c>
      <c r="J74" s="231">
        <v>3.7334193386394872</v>
      </c>
      <c r="K74" s="231">
        <v>2.936796634638275</v>
      </c>
      <c r="L74" s="231">
        <v>2.6730733781007729</v>
      </c>
      <c r="M74" s="231">
        <v>2.1351081022220102</v>
      </c>
      <c r="N74" s="231">
        <v>1.901552146058076</v>
      </c>
      <c r="O74" s="231">
        <v>1.4595187359455311</v>
      </c>
      <c r="P74" s="231">
        <v>1.302569217423176</v>
      </c>
      <c r="Q74" s="231">
        <v>1.344307566134016</v>
      </c>
      <c r="R74" s="231">
        <v>1.313244928595555</v>
      </c>
      <c r="S74" s="231">
        <v>1.9650943745747571</v>
      </c>
      <c r="T74" s="231">
        <v>1.5543232447482851</v>
      </c>
      <c r="U74" s="231">
        <v>1.5238684158433049</v>
      </c>
      <c r="V74" s="231">
        <v>1.5164455312868279</v>
      </c>
      <c r="W74" s="231">
        <v>1.892389615894549</v>
      </c>
      <c r="DA74" s="73" t="s">
        <v>1758</v>
      </c>
    </row>
    <row r="75" spans="1:105" ht="12" customHeight="1" x14ac:dyDescent="0.25">
      <c r="A75" s="147" t="s">
        <v>36</v>
      </c>
      <c r="B75" s="231">
        <v>2.4765949406953438</v>
      </c>
      <c r="C75" s="231">
        <v>1.9240314959012079</v>
      </c>
      <c r="D75" s="231">
        <v>2.71560183410184</v>
      </c>
      <c r="E75" s="231">
        <v>0.53382403466119666</v>
      </c>
      <c r="F75" s="231">
        <v>0.6922476484998602</v>
      </c>
      <c r="G75" s="231">
        <v>0.96034686551814641</v>
      </c>
      <c r="H75" s="231">
        <v>1.104613062776227</v>
      </c>
      <c r="I75" s="231">
        <v>1.115449072441417</v>
      </c>
      <c r="J75" s="231">
        <v>0.77669212596274795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4.4943422057633277E-2</v>
      </c>
      <c r="C76" s="231">
        <v>0.22045931181315079</v>
      </c>
      <c r="D76" s="231">
        <v>0.16877842461802831</v>
      </c>
      <c r="E76" s="231">
        <v>0.1101912391286627</v>
      </c>
      <c r="F76" s="231">
        <v>0.28270945917668772</v>
      </c>
      <c r="G76" s="231">
        <v>0.31001617171649137</v>
      </c>
      <c r="H76" s="231">
        <v>0.32312023095888831</v>
      </c>
      <c r="I76" s="231">
        <v>0.49851131240629742</v>
      </c>
      <c r="J76" s="231">
        <v>0.63698919804938692</v>
      </c>
      <c r="K76" s="231">
        <v>0.65813137045014769</v>
      </c>
      <c r="L76" s="231">
        <v>0.59321785606620858</v>
      </c>
      <c r="M76" s="231">
        <v>0.2842314778536128</v>
      </c>
      <c r="N76" s="231">
        <v>0.58639471198216608</v>
      </c>
      <c r="O76" s="231">
        <v>0.56229728214145558</v>
      </c>
      <c r="P76" s="231">
        <v>0.60652348098969855</v>
      </c>
      <c r="Q76" s="231">
        <v>0.61276828050973853</v>
      </c>
      <c r="R76" s="231">
        <v>0.62613506212010694</v>
      </c>
      <c r="S76" s="231">
        <v>0.89439404327353234</v>
      </c>
      <c r="T76" s="231">
        <v>1.1354549665064131</v>
      </c>
      <c r="U76" s="231">
        <v>1.446983040852786</v>
      </c>
      <c r="V76" s="231">
        <v>2.2015807837802668</v>
      </c>
      <c r="W76" s="231">
        <v>2.7277754129150051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204.9987021912905</v>
      </c>
      <c r="C79" s="263">
        <f t="shared" si="4"/>
        <v>279.20038666668728</v>
      </c>
      <c r="D79" s="263">
        <f t="shared" si="4"/>
        <v>253.1790628429132</v>
      </c>
      <c r="E79" s="263">
        <f t="shared" si="4"/>
        <v>180.78577946856399</v>
      </c>
      <c r="F79" s="263">
        <f t="shared" si="4"/>
        <v>361.13791753260358</v>
      </c>
      <c r="G79" s="263">
        <f t="shared" si="4"/>
        <v>433.38767190347352</v>
      </c>
      <c r="H79" s="263">
        <f t="shared" si="4"/>
        <v>420.97977798094672</v>
      </c>
      <c r="I79" s="263">
        <f t="shared" si="4"/>
        <v>478.23570150344011</v>
      </c>
      <c r="J79" s="263">
        <f t="shared" si="4"/>
        <v>456.01693029866391</v>
      </c>
      <c r="K79" s="263">
        <f t="shared" si="4"/>
        <v>337.66018606793432</v>
      </c>
      <c r="L79" s="263">
        <f t="shared" si="4"/>
        <v>328.15465960888628</v>
      </c>
      <c r="M79" s="263">
        <f t="shared" si="4"/>
        <v>250.22895311186551</v>
      </c>
      <c r="N79" s="263">
        <f t="shared" si="4"/>
        <v>253.66715571533621</v>
      </c>
      <c r="O79" s="263">
        <f t="shared" si="4"/>
        <v>250.49112658188201</v>
      </c>
      <c r="P79" s="263">
        <f t="shared" si="4"/>
        <v>230.80035974014251</v>
      </c>
      <c r="Q79" s="263">
        <f t="shared" si="4"/>
        <v>241.23147630275889</v>
      </c>
      <c r="R79" s="263">
        <f t="shared" si="4"/>
        <v>222.82735696343931</v>
      </c>
      <c r="S79" s="263">
        <f t="shared" si="4"/>
        <v>323.29019317635448</v>
      </c>
      <c r="T79" s="263">
        <f t="shared" si="4"/>
        <v>248.41335648058549</v>
      </c>
      <c r="U79" s="263">
        <f t="shared" si="4"/>
        <v>221.39833031120341</v>
      </c>
      <c r="V79" s="263">
        <f t="shared" si="4"/>
        <v>241.13344803263021</v>
      </c>
      <c r="W79" s="263">
        <f t="shared" si="4"/>
        <v>272.43102631192579</v>
      </c>
      <c r="DA79" s="70"/>
    </row>
    <row r="80" spans="1:105" ht="12" customHeight="1" x14ac:dyDescent="0.25">
      <c r="A80" s="60" t="s">
        <v>1523</v>
      </c>
      <c r="B80" s="264">
        <v>204.9987021912905</v>
      </c>
      <c r="C80" s="264">
        <v>279.20038666668728</v>
      </c>
      <c r="D80" s="264">
        <v>253.1790628429132</v>
      </c>
      <c r="E80" s="264">
        <v>180.78577946856399</v>
      </c>
      <c r="F80" s="264">
        <v>361.13791753260358</v>
      </c>
      <c r="G80" s="264">
        <v>433.38767190347352</v>
      </c>
      <c r="H80" s="264">
        <v>420.97977798094672</v>
      </c>
      <c r="I80" s="264">
        <v>478.23570150344011</v>
      </c>
      <c r="J80" s="264">
        <v>456.01693029866391</v>
      </c>
      <c r="K80" s="264">
        <v>337.66018606793432</v>
      </c>
      <c r="L80" s="264">
        <v>328.15465960888628</v>
      </c>
      <c r="M80" s="264">
        <v>250.22895311186551</v>
      </c>
      <c r="N80" s="264">
        <v>253.66715571533621</v>
      </c>
      <c r="O80" s="264">
        <v>250.49112658188201</v>
      </c>
      <c r="P80" s="264">
        <v>230.80035974014251</v>
      </c>
      <c r="Q80" s="264">
        <v>241.23147630275889</v>
      </c>
      <c r="R80" s="264">
        <v>222.82735696343931</v>
      </c>
      <c r="S80" s="264">
        <v>323.29019317635448</v>
      </c>
      <c r="T80" s="264">
        <v>248.41335648058549</v>
      </c>
      <c r="U80" s="264">
        <v>221.39833031120341</v>
      </c>
      <c r="V80" s="264">
        <v>241.13344803263021</v>
      </c>
      <c r="W80" s="264">
        <v>272.43102631192579</v>
      </c>
      <c r="DA80" s="72" t="s">
        <v>1763</v>
      </c>
    </row>
    <row r="81" spans="1:105" ht="12" customHeight="1" x14ac:dyDescent="0.25">
      <c r="A81" s="59" t="s">
        <v>30</v>
      </c>
      <c r="B81" s="232">
        <v>28.748822914960119</v>
      </c>
      <c r="C81" s="232">
        <v>43.37558577086201</v>
      </c>
      <c r="D81" s="232">
        <v>39.664027232687111</v>
      </c>
      <c r="E81" s="232">
        <v>49.203045330907798</v>
      </c>
      <c r="F81" s="232">
        <v>153.69713033442221</v>
      </c>
      <c r="G81" s="232">
        <v>113.3625392035642</v>
      </c>
      <c r="H81" s="232">
        <v>94.02821224755688</v>
      </c>
      <c r="I81" s="232">
        <v>129.9385162208591</v>
      </c>
      <c r="J81" s="232">
        <v>132.8009698920296</v>
      </c>
      <c r="K81" s="232">
        <v>104.9672704328018</v>
      </c>
      <c r="L81" s="232">
        <v>128.3020774897854</v>
      </c>
      <c r="M81" s="232">
        <v>107.6424890610778</v>
      </c>
      <c r="N81" s="232">
        <v>102.0210320283017</v>
      </c>
      <c r="O81" s="232">
        <v>80.12772142166024</v>
      </c>
      <c r="P81" s="232">
        <v>64.581557060555468</v>
      </c>
      <c r="Q81" s="232">
        <v>52.246140535286962</v>
      </c>
      <c r="R81" s="232">
        <v>38.088908791987663</v>
      </c>
      <c r="S81" s="232">
        <v>54.645259547374927</v>
      </c>
      <c r="T81" s="232">
        <v>38.809400712578103</v>
      </c>
      <c r="U81" s="232">
        <v>50.65590795689458</v>
      </c>
      <c r="V81" s="232">
        <v>73.830349499650893</v>
      </c>
      <c r="W81" s="232">
        <v>86.063860702136353</v>
      </c>
      <c r="DA81" s="71" t="s">
        <v>1764</v>
      </c>
    </row>
    <row r="82" spans="1:105" ht="12" customHeight="1" x14ac:dyDescent="0.25">
      <c r="A82" s="59" t="s">
        <v>33</v>
      </c>
      <c r="B82" s="297">
        <v>3.3722276330856289</v>
      </c>
      <c r="C82" s="297">
        <v>4.4601092846283201</v>
      </c>
      <c r="D82" s="297">
        <v>3.647197340111652</v>
      </c>
      <c r="E82" s="297">
        <v>3.0977632327281408</v>
      </c>
      <c r="F82" s="297">
        <v>4.3002320004695518</v>
      </c>
      <c r="G82" s="297">
        <v>4.6903557752465419</v>
      </c>
      <c r="H82" s="297">
        <v>6.7827420202852933</v>
      </c>
      <c r="I82" s="297">
        <v>9.096457632111921</v>
      </c>
      <c r="J82" s="297">
        <v>7.83718580229087</v>
      </c>
      <c r="K82" s="297">
        <v>4.4431690646030422</v>
      </c>
      <c r="L82" s="297">
        <v>3.093614925260773</v>
      </c>
      <c r="M82" s="297">
        <v>2.0219113591822291</v>
      </c>
      <c r="N82" s="297">
        <v>2.1433916472899068</v>
      </c>
      <c r="O82" s="297">
        <v>1.8774679743284819</v>
      </c>
      <c r="P82" s="297">
        <v>1.154826974013486</v>
      </c>
      <c r="Q82" s="297">
        <v>1.225306735552715</v>
      </c>
      <c r="R82" s="297">
        <v>1.1358611159520771</v>
      </c>
      <c r="S82" s="297">
        <v>1.1151109293388981</v>
      </c>
      <c r="T82" s="297">
        <v>0.86215578830981676</v>
      </c>
      <c r="U82" s="297">
        <v>0.73682939045816742</v>
      </c>
      <c r="V82" s="297">
        <v>0.45622885353209019</v>
      </c>
      <c r="W82" s="297">
        <v>0.92117994126395952</v>
      </c>
      <c r="DA82" s="122" t="s">
        <v>1765</v>
      </c>
    </row>
    <row r="83" spans="1:105" ht="12" customHeight="1" x14ac:dyDescent="0.25">
      <c r="A83" s="59" t="s">
        <v>160</v>
      </c>
      <c r="B83" s="297">
        <v>14.54821452991488</v>
      </c>
      <c r="C83" s="297">
        <v>8.3985697854335424</v>
      </c>
      <c r="D83" s="297">
        <v>4.7536662326913666</v>
      </c>
      <c r="E83" s="297">
        <v>4.0396767573145747</v>
      </c>
      <c r="F83" s="297">
        <v>7.4364864684013812</v>
      </c>
      <c r="G83" s="297">
        <v>6.3649589638598831</v>
      </c>
      <c r="H83" s="297">
        <v>5.3977784968260458</v>
      </c>
      <c r="I83" s="297">
        <v>5.118573371786157</v>
      </c>
      <c r="J83" s="297">
        <v>3.1844151396105111</v>
      </c>
      <c r="K83" s="297">
        <v>2.228032492854005</v>
      </c>
      <c r="L83" s="297">
        <v>1.513455097868905</v>
      </c>
      <c r="M83" s="297">
        <v>1.310345029906528</v>
      </c>
      <c r="N83" s="297">
        <v>1.996042856325752</v>
      </c>
      <c r="O83" s="297">
        <v>1.2337077703837891</v>
      </c>
      <c r="P83" s="297">
        <v>1.7526418744786409</v>
      </c>
      <c r="Q83" s="297">
        <v>2.5589184457651508</v>
      </c>
      <c r="R83" s="297">
        <v>1.7930253732891701</v>
      </c>
      <c r="S83" s="297">
        <v>3.195400248394348</v>
      </c>
      <c r="T83" s="297">
        <v>2.147640834327778</v>
      </c>
      <c r="U83" s="297">
        <v>2.1646223083494318</v>
      </c>
      <c r="V83" s="297">
        <v>4.8868625162094004</v>
      </c>
      <c r="W83" s="297">
        <v>4.8124716582099598</v>
      </c>
      <c r="DA83" s="122" t="s">
        <v>1766</v>
      </c>
    </row>
    <row r="84" spans="1:105" ht="12" customHeight="1" x14ac:dyDescent="0.25">
      <c r="A84" s="59" t="s">
        <v>70</v>
      </c>
      <c r="B84" s="297">
        <v>79.772692530852595</v>
      </c>
      <c r="C84" s="297">
        <v>108.4141885202762</v>
      </c>
      <c r="D84" s="297">
        <v>106.7889299044049</v>
      </c>
      <c r="E84" s="297">
        <v>60.800380896868077</v>
      </c>
      <c r="F84" s="297">
        <v>44.214220749980178</v>
      </c>
      <c r="G84" s="297">
        <v>40.647338134672353</v>
      </c>
      <c r="H84" s="297">
        <v>22.38108987890007</v>
      </c>
      <c r="I84" s="297">
        <v>23.596963126258341</v>
      </c>
      <c r="J84" s="297">
        <v>14.9088924543691</v>
      </c>
      <c r="K84" s="297">
        <v>9.391536335591848</v>
      </c>
      <c r="L84" s="297">
        <v>5.7216263643073244</v>
      </c>
      <c r="M84" s="297">
        <v>3.5614162469430188</v>
      </c>
      <c r="N84" s="297">
        <v>3.7753929229160881</v>
      </c>
      <c r="O84" s="297">
        <v>2.6456054891519551</v>
      </c>
      <c r="P84" s="297">
        <v>3.0511868354034468</v>
      </c>
      <c r="Q84" s="297">
        <v>2.5899335726080102</v>
      </c>
      <c r="R84" s="297">
        <v>1.9806968072041899</v>
      </c>
      <c r="S84" s="297">
        <v>2.2833574536257442</v>
      </c>
      <c r="T84" s="297">
        <v>1.594532807925285</v>
      </c>
      <c r="U84" s="297">
        <v>1.501811421401698</v>
      </c>
      <c r="V84" s="297">
        <v>1.1451294125369491</v>
      </c>
      <c r="W84" s="297">
        <v>0.96847196997216078</v>
      </c>
      <c r="DA84" s="122" t="s">
        <v>1767</v>
      </c>
    </row>
    <row r="85" spans="1:105" ht="12" customHeight="1" x14ac:dyDescent="0.25">
      <c r="A85" s="59" t="s">
        <v>34</v>
      </c>
      <c r="B85" s="297">
        <v>6.042182727895444E-2</v>
      </c>
      <c r="C85" s="297">
        <v>11.61737958546777</v>
      </c>
      <c r="D85" s="297">
        <v>8.1484519515463099</v>
      </c>
      <c r="E85" s="297">
        <v>2.9846896477789389</v>
      </c>
      <c r="F85" s="297">
        <v>57.084125014595728</v>
      </c>
      <c r="G85" s="297">
        <v>163.393273962043</v>
      </c>
      <c r="H85" s="297">
        <v>195.2140489205745</v>
      </c>
      <c r="I85" s="297">
        <v>193.87015815954959</v>
      </c>
      <c r="J85" s="297">
        <v>185.61666164786149</v>
      </c>
      <c r="K85" s="297">
        <v>128.32626866811651</v>
      </c>
      <c r="L85" s="297">
        <v>110.05391478898029</v>
      </c>
      <c r="M85" s="297">
        <v>76.826609368650338</v>
      </c>
      <c r="N85" s="297">
        <v>83.195578661635693</v>
      </c>
      <c r="O85" s="297">
        <v>115.4123487844769</v>
      </c>
      <c r="P85" s="297">
        <v>113.80863006258799</v>
      </c>
      <c r="Q85" s="297">
        <v>134.99331842625989</v>
      </c>
      <c r="R85" s="297">
        <v>132.64081478137621</v>
      </c>
      <c r="S85" s="297">
        <v>192.4789455888257</v>
      </c>
      <c r="T85" s="297">
        <v>139.55452729047971</v>
      </c>
      <c r="U85" s="297">
        <v>94.066455809449309</v>
      </c>
      <c r="V85" s="297">
        <v>70.365450335462185</v>
      </c>
      <c r="W85" s="297">
        <v>67.269043193790864</v>
      </c>
      <c r="DA85" s="122" t="s">
        <v>1768</v>
      </c>
    </row>
    <row r="86" spans="1:105" ht="12" customHeight="1" x14ac:dyDescent="0.25">
      <c r="A86" s="59" t="s">
        <v>162</v>
      </c>
      <c r="B86" s="297">
        <v>76.830067193237895</v>
      </c>
      <c r="C86" s="297">
        <v>96.035491346824443</v>
      </c>
      <c r="D86" s="297">
        <v>84.789207873290195</v>
      </c>
      <c r="E86" s="297">
        <v>57.647388929751187</v>
      </c>
      <c r="F86" s="297">
        <v>87.159582770482302</v>
      </c>
      <c r="G86" s="297">
        <v>96.976805315443457</v>
      </c>
      <c r="H86" s="297">
        <v>88.779048010086186</v>
      </c>
      <c r="I86" s="297">
        <v>103.7029562289443</v>
      </c>
      <c r="J86" s="297">
        <v>95.393021948239465</v>
      </c>
      <c r="K86" s="297">
        <v>72.137918374655214</v>
      </c>
      <c r="L86" s="297">
        <v>65.036779777387622</v>
      </c>
      <c r="M86" s="297">
        <v>51.950401369280733</v>
      </c>
      <c r="N86" s="297">
        <v>46.267798422336462</v>
      </c>
      <c r="O86" s="297">
        <v>35.512611250735993</v>
      </c>
      <c r="P86" s="297">
        <v>31.69375489727344</v>
      </c>
      <c r="Q86" s="297">
        <v>32.70851647970936</v>
      </c>
      <c r="R86" s="297">
        <v>31.953236484050191</v>
      </c>
      <c r="S86" s="297">
        <v>47.81127268224509</v>
      </c>
      <c r="T86" s="297">
        <v>37.81829976832951</v>
      </c>
      <c r="U86" s="297">
        <v>37.071557323473748</v>
      </c>
      <c r="V86" s="297">
        <v>36.890978811917243</v>
      </c>
      <c r="W86" s="297">
        <v>46.036671798304987</v>
      </c>
      <c r="DA86" s="122" t="s">
        <v>1769</v>
      </c>
    </row>
    <row r="87" spans="1:105" ht="12" customHeight="1" x14ac:dyDescent="0.25">
      <c r="A87" s="59" t="s">
        <v>73</v>
      </c>
      <c r="B87" s="297">
        <v>1.666255561960454</v>
      </c>
      <c r="C87" s="297">
        <v>6.8990623731949956</v>
      </c>
      <c r="D87" s="297">
        <v>5.3875823081816643</v>
      </c>
      <c r="E87" s="297">
        <v>3.0128346732152931</v>
      </c>
      <c r="F87" s="297">
        <v>7.2461401942523658</v>
      </c>
      <c r="G87" s="297">
        <v>7.9524005486440688</v>
      </c>
      <c r="H87" s="297">
        <v>8.3968584067176746</v>
      </c>
      <c r="I87" s="297">
        <v>12.912076763930489</v>
      </c>
      <c r="J87" s="297">
        <v>16.275783414262818</v>
      </c>
      <c r="K87" s="297">
        <v>16.165990699311859</v>
      </c>
      <c r="L87" s="297">
        <v>14.433191165296011</v>
      </c>
      <c r="M87" s="297">
        <v>6.9157806768247809</v>
      </c>
      <c r="N87" s="297">
        <v>14.26791917653059</v>
      </c>
      <c r="O87" s="297">
        <v>13.68166389114457</v>
      </c>
      <c r="P87" s="297">
        <v>14.75776203583005</v>
      </c>
      <c r="Q87" s="297">
        <v>14.909342107576791</v>
      </c>
      <c r="R87" s="297">
        <v>15.23481360957982</v>
      </c>
      <c r="S87" s="297">
        <v>21.760846726549818</v>
      </c>
      <c r="T87" s="297">
        <v>27.626799278635339</v>
      </c>
      <c r="U87" s="297">
        <v>35.201146101176413</v>
      </c>
      <c r="V87" s="297">
        <v>53.558448603321381</v>
      </c>
      <c r="W87" s="297">
        <v>66.359327048247593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22.810269181016039</v>
      </c>
      <c r="C89" s="263">
        <f t="shared" si="5"/>
        <v>30.36560686613867</v>
      </c>
      <c r="D89" s="263">
        <f t="shared" si="5"/>
        <v>27.68131094926623</v>
      </c>
      <c r="E89" s="263">
        <f t="shared" si="5"/>
        <v>19.931404760536989</v>
      </c>
      <c r="F89" s="263">
        <f t="shared" si="5"/>
        <v>38.201656853753747</v>
      </c>
      <c r="G89" s="263">
        <f t="shared" si="5"/>
        <v>42.102442861268869</v>
      </c>
      <c r="H89" s="263">
        <f t="shared" si="5"/>
        <v>39.23345294988566</v>
      </c>
      <c r="I89" s="263">
        <f t="shared" si="5"/>
        <v>45.72335813703782</v>
      </c>
      <c r="J89" s="263">
        <f t="shared" si="5"/>
        <v>43.47501944199675</v>
      </c>
      <c r="K89" s="263">
        <f t="shared" si="5"/>
        <v>32.468740736287671</v>
      </c>
      <c r="L89" s="263">
        <f t="shared" si="5"/>
        <v>32.49417698673048</v>
      </c>
      <c r="M89" s="263">
        <f t="shared" si="5"/>
        <v>25.33262660007254</v>
      </c>
      <c r="N89" s="263">
        <f t="shared" si="5"/>
        <v>25.05509557954397</v>
      </c>
      <c r="O89" s="263">
        <f t="shared" si="5"/>
        <v>23.70590310297808</v>
      </c>
      <c r="P89" s="263">
        <f t="shared" si="5"/>
        <v>21.350111104688679</v>
      </c>
      <c r="Q89" s="263">
        <f t="shared" si="5"/>
        <v>21.82194427813841</v>
      </c>
      <c r="R89" s="263">
        <f t="shared" si="5"/>
        <v>18.97525615587762</v>
      </c>
      <c r="S89" s="263">
        <f t="shared" si="5"/>
        <v>27.317509147530021</v>
      </c>
      <c r="T89" s="263">
        <f t="shared" si="5"/>
        <v>20.768163974310031</v>
      </c>
      <c r="U89" s="263">
        <f t="shared" si="5"/>
        <v>19.54848266837455</v>
      </c>
      <c r="V89" s="263">
        <f t="shared" si="5"/>
        <v>22.109607424030798</v>
      </c>
      <c r="W89" s="263">
        <f t="shared" si="5"/>
        <v>24.825771726778019</v>
      </c>
      <c r="DA89" s="70"/>
    </row>
    <row r="90" spans="1:105" ht="12" customHeight="1" x14ac:dyDescent="0.25">
      <c r="A90" s="60" t="s">
        <v>1535</v>
      </c>
      <c r="B90" s="264">
        <v>22.810269181016039</v>
      </c>
      <c r="C90" s="264">
        <v>30.36560686613867</v>
      </c>
      <c r="D90" s="264">
        <v>27.68131094926623</v>
      </c>
      <c r="E90" s="264">
        <v>19.931404760536989</v>
      </c>
      <c r="F90" s="264">
        <v>38.201656853753747</v>
      </c>
      <c r="G90" s="264">
        <v>42.102442861268869</v>
      </c>
      <c r="H90" s="264">
        <v>39.23345294988566</v>
      </c>
      <c r="I90" s="264">
        <v>45.72335813703782</v>
      </c>
      <c r="J90" s="264">
        <v>43.47501944199675</v>
      </c>
      <c r="K90" s="264">
        <v>32.468740736287671</v>
      </c>
      <c r="L90" s="264">
        <v>32.49417698673048</v>
      </c>
      <c r="M90" s="264">
        <v>25.33262660007254</v>
      </c>
      <c r="N90" s="264">
        <v>25.05509557954397</v>
      </c>
      <c r="O90" s="264">
        <v>23.70590310297808</v>
      </c>
      <c r="P90" s="264">
        <v>21.350111104688679</v>
      </c>
      <c r="Q90" s="264">
        <v>21.82194427813841</v>
      </c>
      <c r="R90" s="264">
        <v>18.97525615587762</v>
      </c>
      <c r="S90" s="264">
        <v>27.317509147530021</v>
      </c>
      <c r="T90" s="264">
        <v>20.768163974310031</v>
      </c>
      <c r="U90" s="264">
        <v>19.54848266837455</v>
      </c>
      <c r="V90" s="264">
        <v>22.109607424030798</v>
      </c>
      <c r="W90" s="264">
        <v>24.825771726778019</v>
      </c>
      <c r="DA90" s="72" t="s">
        <v>1772</v>
      </c>
    </row>
    <row r="91" spans="1:105" ht="12" customHeight="1" x14ac:dyDescent="0.25">
      <c r="A91" s="59" t="s">
        <v>30</v>
      </c>
      <c r="B91" s="232">
        <v>3.2260631533837398</v>
      </c>
      <c r="C91" s="232">
        <v>5.052578081023376</v>
      </c>
      <c r="D91" s="232">
        <v>4.5816157382898934</v>
      </c>
      <c r="E91" s="232">
        <v>5.6107077166792596</v>
      </c>
      <c r="F91" s="232">
        <v>19.78212147319466</v>
      </c>
      <c r="G91" s="232">
        <v>18.21402628935159</v>
      </c>
      <c r="H91" s="232">
        <v>16.971387991679588</v>
      </c>
      <c r="I91" s="232">
        <v>21.886717409856988</v>
      </c>
      <c r="J91" s="232">
        <v>22.71927769021551</v>
      </c>
      <c r="K91" s="232">
        <v>17.643483303325791</v>
      </c>
      <c r="L91" s="232">
        <v>20.469978349071852</v>
      </c>
      <c r="M91" s="232">
        <v>16.37890128465969</v>
      </c>
      <c r="N91" s="232">
        <v>16.364192384040269</v>
      </c>
      <c r="O91" s="232">
        <v>15.64699471645628</v>
      </c>
      <c r="P91" s="232">
        <v>13.486940303331391</v>
      </c>
      <c r="Q91" s="232">
        <v>12.48359959460663</v>
      </c>
      <c r="R91" s="232">
        <v>9.6428303228107826</v>
      </c>
      <c r="S91" s="232">
        <v>13.68882980501467</v>
      </c>
      <c r="T91" s="232">
        <v>9.922194467157027</v>
      </c>
      <c r="U91" s="232">
        <v>10.74827211221659</v>
      </c>
      <c r="V91" s="232">
        <v>13.926852001702381</v>
      </c>
      <c r="W91" s="232">
        <v>15.39308987459631</v>
      </c>
      <c r="DA91" s="71" t="s">
        <v>1773</v>
      </c>
    </row>
    <row r="92" spans="1:105" ht="12" customHeight="1" x14ac:dyDescent="0.25">
      <c r="A92" s="59" t="s">
        <v>33</v>
      </c>
      <c r="B92" s="297">
        <v>0.3784161648670093</v>
      </c>
      <c r="C92" s="297">
        <v>0.51953305090856072</v>
      </c>
      <c r="D92" s="297">
        <v>0.42128996725611922</v>
      </c>
      <c r="E92" s="297">
        <v>0.35324325877437279</v>
      </c>
      <c r="F92" s="297">
        <v>0.55347625301209469</v>
      </c>
      <c r="G92" s="297">
        <v>0.75360223930187531</v>
      </c>
      <c r="H92" s="297">
        <v>1.224234128483298</v>
      </c>
      <c r="I92" s="297">
        <v>1.532198484446063</v>
      </c>
      <c r="J92" s="297">
        <v>1.3407673204256261</v>
      </c>
      <c r="K92" s="297">
        <v>0.74683259726528994</v>
      </c>
      <c r="L92" s="297">
        <v>0.49357135737334518</v>
      </c>
      <c r="M92" s="297">
        <v>0.30765441088589979</v>
      </c>
      <c r="N92" s="297">
        <v>0.34380041618150731</v>
      </c>
      <c r="O92" s="297">
        <v>0.36662382198593813</v>
      </c>
      <c r="P92" s="297">
        <v>0.24116920012616899</v>
      </c>
      <c r="Q92" s="297">
        <v>0.29277260502875979</v>
      </c>
      <c r="R92" s="297">
        <v>0.28756182203120573</v>
      </c>
      <c r="S92" s="297">
        <v>0.27933921170597131</v>
      </c>
      <c r="T92" s="297">
        <v>0.22042281600660149</v>
      </c>
      <c r="U92" s="297">
        <v>0.15634193736419169</v>
      </c>
      <c r="V92" s="297">
        <v>8.6059889531984582E-2</v>
      </c>
      <c r="W92" s="297">
        <v>0.16475911620589781</v>
      </c>
      <c r="DA92" s="122" t="s">
        <v>1774</v>
      </c>
    </row>
    <row r="93" spans="1:105" ht="12" customHeight="1" x14ac:dyDescent="0.25">
      <c r="A93" s="59" t="s">
        <v>160</v>
      </c>
      <c r="B93" s="297">
        <v>1.6325349730425791</v>
      </c>
      <c r="C93" s="297">
        <v>0.97830216827486538</v>
      </c>
      <c r="D93" s="297">
        <v>0.5490988572216271</v>
      </c>
      <c r="E93" s="297">
        <v>0.4606512747884125</v>
      </c>
      <c r="F93" s="297">
        <v>0.95713874638775664</v>
      </c>
      <c r="G93" s="297">
        <v>1.0226617250537291</v>
      </c>
      <c r="H93" s="297">
        <v>0.97425858657820108</v>
      </c>
      <c r="I93" s="297">
        <v>0.86216752498146854</v>
      </c>
      <c r="J93" s="297">
        <v>0.54478225495309207</v>
      </c>
      <c r="K93" s="297">
        <v>0.37450010774646841</v>
      </c>
      <c r="L93" s="297">
        <v>0.2414644695689776</v>
      </c>
      <c r="M93" s="297">
        <v>0.19938234502832469</v>
      </c>
      <c r="N93" s="297">
        <v>0.3201656428906014</v>
      </c>
      <c r="O93" s="297">
        <v>0.24091311499128659</v>
      </c>
      <c r="P93" s="297">
        <v>0.36601434542756639</v>
      </c>
      <c r="Q93" s="297">
        <v>0.61142340744978063</v>
      </c>
      <c r="R93" s="297">
        <v>0.4539337037336969</v>
      </c>
      <c r="S93" s="297">
        <v>0.80045900635260259</v>
      </c>
      <c r="T93" s="297">
        <v>0.54907598706880456</v>
      </c>
      <c r="U93" s="297">
        <v>0.45929390131773318</v>
      </c>
      <c r="V93" s="297">
        <v>0.92182431042449564</v>
      </c>
      <c r="W93" s="297">
        <v>0.86074233887969887</v>
      </c>
      <c r="DA93" s="122" t="s">
        <v>1775</v>
      </c>
    </row>
    <row r="94" spans="1:105" ht="12" customHeight="1" x14ac:dyDescent="0.25">
      <c r="A94" s="59" t="s">
        <v>70</v>
      </c>
      <c r="B94" s="297">
        <v>8.9517315119734739</v>
      </c>
      <c r="C94" s="297">
        <v>12.62855919648363</v>
      </c>
      <c r="D94" s="297">
        <v>12.335253781843759</v>
      </c>
      <c r="E94" s="297">
        <v>6.9331717982262093</v>
      </c>
      <c r="F94" s="297">
        <v>5.6907444128308793</v>
      </c>
      <c r="G94" s="297">
        <v>6.53083188307596</v>
      </c>
      <c r="H94" s="297">
        <v>4.0396190774257272</v>
      </c>
      <c r="I94" s="297">
        <v>3.974649539612984</v>
      </c>
      <c r="J94" s="297">
        <v>2.5505782676117281</v>
      </c>
      <c r="K94" s="297">
        <v>1.578581722153765</v>
      </c>
      <c r="L94" s="297">
        <v>0.91285792163555568</v>
      </c>
      <c r="M94" s="297">
        <v>0.54190576278075908</v>
      </c>
      <c r="N94" s="297">
        <v>0.60557372227722817</v>
      </c>
      <c r="O94" s="297">
        <v>0.51662239205267357</v>
      </c>
      <c r="P94" s="297">
        <v>0.6371970044762334</v>
      </c>
      <c r="Q94" s="297">
        <v>0.6188341065160724</v>
      </c>
      <c r="R94" s="297">
        <v>0.50144579717707249</v>
      </c>
      <c r="S94" s="297">
        <v>0.57198907692251988</v>
      </c>
      <c r="T94" s="297">
        <v>0.40766577978538482</v>
      </c>
      <c r="U94" s="297">
        <v>0.31865735843084858</v>
      </c>
      <c r="V94" s="297">
        <v>0.2160093777054907</v>
      </c>
      <c r="W94" s="297">
        <v>0.17321760786916179</v>
      </c>
      <c r="DA94" s="122" t="s">
        <v>1776</v>
      </c>
    </row>
    <row r="95" spans="1:105" ht="12" customHeight="1" x14ac:dyDescent="0.25">
      <c r="A95" s="59" t="s">
        <v>162</v>
      </c>
      <c r="B95" s="297">
        <v>8.6215233777492344</v>
      </c>
      <c r="C95" s="297">
        <v>11.186634369448241</v>
      </c>
      <c r="D95" s="297">
        <v>9.7940526046548388</v>
      </c>
      <c r="E95" s="297">
        <v>6.5736307120687298</v>
      </c>
      <c r="F95" s="297">
        <v>11.21817596832835</v>
      </c>
      <c r="G95" s="297">
        <v>15.58132072448571</v>
      </c>
      <c r="H95" s="297">
        <v>16.02395316571884</v>
      </c>
      <c r="I95" s="297">
        <v>17.46762517814032</v>
      </c>
      <c r="J95" s="297">
        <v>16.319613908790799</v>
      </c>
      <c r="K95" s="297">
        <v>12.125343005796349</v>
      </c>
      <c r="L95" s="297">
        <v>10.37630488908075</v>
      </c>
      <c r="M95" s="297">
        <v>7.9047827967178597</v>
      </c>
      <c r="N95" s="297">
        <v>7.4213634141543627</v>
      </c>
      <c r="O95" s="297">
        <v>6.9347490574919037</v>
      </c>
      <c r="P95" s="297">
        <v>6.6187902513273222</v>
      </c>
      <c r="Q95" s="297">
        <v>7.8153145645371671</v>
      </c>
      <c r="R95" s="297">
        <v>8.0894845101248638</v>
      </c>
      <c r="S95" s="297">
        <v>11.97689204753426</v>
      </c>
      <c r="T95" s="297">
        <v>9.6688049242922176</v>
      </c>
      <c r="U95" s="297">
        <v>7.8659173590451772</v>
      </c>
      <c r="V95" s="297">
        <v>6.9588618446664539</v>
      </c>
      <c r="W95" s="297">
        <v>8.2339627892269505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9.9798035268855365</v>
      </c>
      <c r="C97" s="281">
        <v>15.060620755298521</v>
      </c>
      <c r="D97" s="281">
        <v>17.722646694303702</v>
      </c>
      <c r="E97" s="281">
        <v>19.511397112213899</v>
      </c>
      <c r="F97" s="281">
        <v>19.772264098678779</v>
      </c>
      <c r="G97" s="281">
        <v>37.034737029940771</v>
      </c>
      <c r="H97" s="281">
        <v>37.705360589410652</v>
      </c>
      <c r="I97" s="281">
        <v>34.713049198972627</v>
      </c>
      <c r="J97" s="281">
        <v>36.788529065154322</v>
      </c>
      <c r="K97" s="281">
        <v>23.837145166329169</v>
      </c>
      <c r="L97" s="281">
        <v>26.569183420516321</v>
      </c>
      <c r="M97" s="281">
        <v>33.563250645800849</v>
      </c>
      <c r="N97" s="281">
        <v>26.750984687849609</v>
      </c>
      <c r="O97" s="281">
        <v>26.457465865069889</v>
      </c>
      <c r="P97" s="281">
        <v>27.05226547852822</v>
      </c>
      <c r="Q97" s="281">
        <v>33.039139569800071</v>
      </c>
      <c r="R97" s="281">
        <v>28.38557081022299</v>
      </c>
      <c r="S97" s="281">
        <v>24.375875783921082</v>
      </c>
      <c r="T97" s="281">
        <v>28.253455748182969</v>
      </c>
      <c r="U97" s="281">
        <v>18.682775931483079</v>
      </c>
      <c r="V97" s="281">
        <v>17.099009682175179</v>
      </c>
      <c r="W97" s="281">
        <v>15.5680507542803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51.484088162125566</v>
      </c>
      <c r="C99" s="225">
        <f t="shared" si="6"/>
        <v>58.509744398424303</v>
      </c>
      <c r="D99" s="225">
        <f t="shared" si="6"/>
        <v>58.873158230156179</v>
      </c>
      <c r="E99" s="225">
        <f t="shared" si="6"/>
        <v>65.087549099813941</v>
      </c>
      <c r="F99" s="225">
        <f t="shared" si="6"/>
        <v>77.785679299808479</v>
      </c>
      <c r="G99" s="225">
        <f t="shared" si="6"/>
        <v>80.306155132036437</v>
      </c>
      <c r="H99" s="225">
        <f t="shared" si="6"/>
        <v>67.692854339028202</v>
      </c>
      <c r="I99" s="225">
        <f t="shared" si="6"/>
        <v>61.428720007531382</v>
      </c>
      <c r="J99" s="225">
        <f t="shared" si="6"/>
        <v>70.82116707928941</v>
      </c>
      <c r="K99" s="225">
        <f t="shared" si="6"/>
        <v>73.875209960570686</v>
      </c>
      <c r="L99" s="225">
        <f t="shared" si="6"/>
        <v>78.340771650151567</v>
      </c>
      <c r="M99" s="225">
        <f t="shared" si="6"/>
        <v>74.560583378115965</v>
      </c>
      <c r="N99" s="225">
        <f t="shared" si="6"/>
        <v>70.785292356388553</v>
      </c>
      <c r="O99" s="225">
        <f t="shared" si="6"/>
        <v>71.019248340622454</v>
      </c>
      <c r="P99" s="225">
        <f t="shared" si="6"/>
        <v>72.090581769787519</v>
      </c>
      <c r="Q99" s="225">
        <f t="shared" si="6"/>
        <v>67.504017570826377</v>
      </c>
      <c r="R99" s="225">
        <f t="shared" si="6"/>
        <v>69.672403913190962</v>
      </c>
      <c r="S99" s="225">
        <f t="shared" si="6"/>
        <v>70.529711996917456</v>
      </c>
      <c r="T99" s="225">
        <f t="shared" si="6"/>
        <v>73.163784336146563</v>
      </c>
      <c r="U99" s="225">
        <f t="shared" si="6"/>
        <v>68.754839089324648</v>
      </c>
      <c r="V99" s="225">
        <f t="shared" si="6"/>
        <v>62.480999102058078</v>
      </c>
      <c r="W99" s="225">
        <f t="shared" si="6"/>
        <v>65.505956472978809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0.2101967533900399</v>
      </c>
      <c r="C104" s="262">
        <v>0.237705472002361</v>
      </c>
      <c r="D104" s="262">
        <v>0.22399728210633729</v>
      </c>
      <c r="E104" s="262">
        <v>0.20480165512075721</v>
      </c>
      <c r="F104" s="262">
        <v>0.25983339307569181</v>
      </c>
      <c r="G104" s="262">
        <v>0.27486624531760012</v>
      </c>
      <c r="H104" s="262">
        <v>0.21371329670350669</v>
      </c>
      <c r="I104" s="262">
        <v>0.1988466426454189</v>
      </c>
      <c r="J104" s="262">
        <v>0.2443126855850819</v>
      </c>
      <c r="K104" s="262">
        <v>0.24327870787153541</v>
      </c>
      <c r="L104" s="262">
        <v>0.22167462695903989</v>
      </c>
      <c r="M104" s="262">
        <v>0.22237870224496251</v>
      </c>
      <c r="N104" s="262">
        <v>0.2073074262799442</v>
      </c>
      <c r="O104" s="262">
        <v>0.1943145381867252</v>
      </c>
      <c r="P104" s="262">
        <v>0.18639207852860731</v>
      </c>
      <c r="Q104" s="262">
        <v>0.1605597253314775</v>
      </c>
      <c r="R104" s="262">
        <v>0.16398353780672481</v>
      </c>
      <c r="S104" s="262">
        <v>0.17947992366384419</v>
      </c>
      <c r="T104" s="262">
        <v>0.1948828624647985</v>
      </c>
      <c r="U104" s="262">
        <v>0.1682877900733841</v>
      </c>
      <c r="V104" s="262">
        <v>0.14569130873631209</v>
      </c>
      <c r="W104" s="262">
        <v>0.15517478907006299</v>
      </c>
      <c r="DA104" s="68" t="s">
        <v>1784</v>
      </c>
    </row>
    <row r="105" spans="1:105" ht="12" customHeight="1" x14ac:dyDescent="0.25">
      <c r="A105" s="37" t="s">
        <v>160</v>
      </c>
      <c r="B105" s="228">
        <v>3.3465145154235279E-2</v>
      </c>
      <c r="C105" s="228">
        <v>1.911623442913872E-2</v>
      </c>
      <c r="D105" s="228">
        <v>1.1891603064954639E-2</v>
      </c>
      <c r="E105" s="228">
        <v>1.341176593238976E-2</v>
      </c>
      <c r="F105" s="228">
        <v>2.0426298124150279E-2</v>
      </c>
      <c r="G105" s="228">
        <v>1.6929383625272101E-2</v>
      </c>
      <c r="H105" s="228">
        <v>1.224905404247535E-2</v>
      </c>
      <c r="I105" s="228">
        <v>9.3530309107793166E-3</v>
      </c>
      <c r="J105" s="228">
        <v>7.8922016818382835E-3</v>
      </c>
      <c r="K105" s="228">
        <v>7.2887236649875854E-3</v>
      </c>
      <c r="L105" s="228">
        <v>5.0412232934745702E-3</v>
      </c>
      <c r="M105" s="228">
        <v>5.4710616531689644E-3</v>
      </c>
      <c r="N105" s="228">
        <v>8.5735924933994356E-3</v>
      </c>
      <c r="O105" s="228">
        <v>6.5238467973273203E-3</v>
      </c>
      <c r="P105" s="228">
        <v>9.7672273677101209E-3</v>
      </c>
      <c r="Q105" s="228">
        <v>1.1649819264313171E-2</v>
      </c>
      <c r="R105" s="228">
        <v>8.7128656007045922E-3</v>
      </c>
      <c r="S105" s="228">
        <v>1.1243826732967361E-2</v>
      </c>
      <c r="T105" s="228">
        <v>1.0472376904655091E-2</v>
      </c>
      <c r="U105" s="228">
        <v>9.28427558528706E-3</v>
      </c>
      <c r="V105" s="228">
        <v>1.704189046076067E-2</v>
      </c>
      <c r="W105" s="228">
        <v>1.4686073819650701E-2</v>
      </c>
      <c r="DA105" s="69" t="s">
        <v>1785</v>
      </c>
    </row>
    <row r="106" spans="1:105" ht="12" customHeight="1" x14ac:dyDescent="0.25">
      <c r="A106" s="37" t="s">
        <v>162</v>
      </c>
      <c r="B106" s="228">
        <v>0.17673160823580461</v>
      </c>
      <c r="C106" s="228">
        <v>0.21858923757322229</v>
      </c>
      <c r="D106" s="228">
        <v>0.21210567904138261</v>
      </c>
      <c r="E106" s="228">
        <v>0.19138988918836741</v>
      </c>
      <c r="F106" s="228">
        <v>0.23940709495154161</v>
      </c>
      <c r="G106" s="228">
        <v>0.25793686169232788</v>
      </c>
      <c r="H106" s="228">
        <v>0.20146424266103141</v>
      </c>
      <c r="I106" s="228">
        <v>0.18949361173463961</v>
      </c>
      <c r="J106" s="228">
        <v>0.23642048390324361</v>
      </c>
      <c r="K106" s="228">
        <v>0.23598998420654779</v>
      </c>
      <c r="L106" s="228">
        <v>0.2166334036655653</v>
      </c>
      <c r="M106" s="228">
        <v>0.21690764059179349</v>
      </c>
      <c r="N106" s="228">
        <v>0.1987338337865448</v>
      </c>
      <c r="O106" s="228">
        <v>0.18779069138939791</v>
      </c>
      <c r="P106" s="228">
        <v>0.17662485116089721</v>
      </c>
      <c r="Q106" s="228">
        <v>0.14890990606716431</v>
      </c>
      <c r="R106" s="228">
        <v>0.15527067220602031</v>
      </c>
      <c r="S106" s="228">
        <v>0.1682360969308769</v>
      </c>
      <c r="T106" s="228">
        <v>0.18441048556014339</v>
      </c>
      <c r="U106" s="228">
        <v>0.15900351448809699</v>
      </c>
      <c r="V106" s="228">
        <v>0.1286494182755514</v>
      </c>
      <c r="W106" s="228">
        <v>0.14048871525041229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25.394866169437719</v>
      </c>
      <c r="C110" s="263">
        <f t="shared" si="7"/>
        <v>29.25761976676765</v>
      </c>
      <c r="D110" s="263">
        <f t="shared" si="7"/>
        <v>28.891716237797461</v>
      </c>
      <c r="E110" s="263">
        <f t="shared" si="7"/>
        <v>30.25623353358527</v>
      </c>
      <c r="F110" s="263">
        <f t="shared" si="7"/>
        <v>37.517660726594059</v>
      </c>
      <c r="G110" s="263">
        <f t="shared" si="7"/>
        <v>38.165106997081672</v>
      </c>
      <c r="H110" s="263">
        <f t="shared" si="7"/>
        <v>30.872800507011011</v>
      </c>
      <c r="I110" s="263">
        <f t="shared" si="7"/>
        <v>28.603089602201521</v>
      </c>
      <c r="J110" s="263">
        <f t="shared" si="7"/>
        <v>36.41000161193886</v>
      </c>
      <c r="K110" s="263">
        <f t="shared" si="7"/>
        <v>37.869951411729438</v>
      </c>
      <c r="L110" s="263">
        <f t="shared" si="7"/>
        <v>38.730760879770443</v>
      </c>
      <c r="M110" s="263">
        <f t="shared" si="7"/>
        <v>38.571673242992283</v>
      </c>
      <c r="N110" s="263">
        <f t="shared" si="7"/>
        <v>37.782215819621868</v>
      </c>
      <c r="O110" s="263">
        <f t="shared" si="7"/>
        <v>38.153173391043282</v>
      </c>
      <c r="P110" s="263">
        <f t="shared" si="7"/>
        <v>38.224543412674571</v>
      </c>
      <c r="Q110" s="263">
        <f t="shared" si="7"/>
        <v>33.830746267614423</v>
      </c>
      <c r="R110" s="263">
        <f t="shared" si="7"/>
        <v>34.039848033052976</v>
      </c>
      <c r="S110" s="263">
        <f t="shared" si="7"/>
        <v>35.485550797262817</v>
      </c>
      <c r="T110" s="263">
        <f t="shared" si="7"/>
        <v>39.193718181287977</v>
      </c>
      <c r="U110" s="263">
        <f t="shared" si="7"/>
        <v>36.159131386632559</v>
      </c>
      <c r="V110" s="263">
        <f t="shared" si="7"/>
        <v>33.877381451989919</v>
      </c>
      <c r="W110" s="263">
        <f t="shared" si="7"/>
        <v>33.680815803558559</v>
      </c>
      <c r="DA110" s="70"/>
    </row>
    <row r="111" spans="1:105" ht="12" customHeight="1" x14ac:dyDescent="0.25">
      <c r="A111" s="60" t="s">
        <v>1556</v>
      </c>
      <c r="B111" s="264">
        <v>25.394866169437719</v>
      </c>
      <c r="C111" s="264">
        <v>29.25761976676765</v>
      </c>
      <c r="D111" s="264">
        <v>28.891716237797461</v>
      </c>
      <c r="E111" s="264">
        <v>30.25623353358527</v>
      </c>
      <c r="F111" s="264">
        <v>37.517660726594059</v>
      </c>
      <c r="G111" s="264">
        <v>38.165106997081672</v>
      </c>
      <c r="H111" s="264">
        <v>30.872800507011011</v>
      </c>
      <c r="I111" s="264">
        <v>28.603089602201521</v>
      </c>
      <c r="J111" s="264">
        <v>36.41000161193886</v>
      </c>
      <c r="K111" s="264">
        <v>37.869951411729438</v>
      </c>
      <c r="L111" s="264">
        <v>38.730760879770443</v>
      </c>
      <c r="M111" s="264">
        <v>38.571673242992283</v>
      </c>
      <c r="N111" s="264">
        <v>37.782215819621868</v>
      </c>
      <c r="O111" s="264">
        <v>38.153173391043282</v>
      </c>
      <c r="P111" s="264">
        <v>38.224543412674571</v>
      </c>
      <c r="Q111" s="264">
        <v>33.830746267614423</v>
      </c>
      <c r="R111" s="264">
        <v>34.039848033052976</v>
      </c>
      <c r="S111" s="264">
        <v>35.485550797262817</v>
      </c>
      <c r="T111" s="264">
        <v>39.193718181287977</v>
      </c>
      <c r="U111" s="264">
        <v>36.159131386632559</v>
      </c>
      <c r="V111" s="264">
        <v>33.877381451989919</v>
      </c>
      <c r="W111" s="264">
        <v>33.680815803558559</v>
      </c>
      <c r="DA111" s="72" t="s">
        <v>1790</v>
      </c>
    </row>
    <row r="112" spans="1:105" ht="12" customHeight="1" x14ac:dyDescent="0.25">
      <c r="A112" s="59" t="s">
        <v>30</v>
      </c>
      <c r="B112" s="232">
        <v>3.591603474040419</v>
      </c>
      <c r="C112" s="232">
        <v>4.8682184745443333</v>
      </c>
      <c r="D112" s="232">
        <v>4.7819535015485712</v>
      </c>
      <c r="E112" s="232">
        <v>8.5171559658779952</v>
      </c>
      <c r="F112" s="232">
        <v>19.427924938566139</v>
      </c>
      <c r="G112" s="232">
        <v>16.510687146380281</v>
      </c>
      <c r="H112" s="232">
        <v>13.35478364505598</v>
      </c>
      <c r="I112" s="232">
        <v>13.69163956190468</v>
      </c>
      <c r="J112" s="232">
        <v>19.02722409190579</v>
      </c>
      <c r="K112" s="232">
        <v>20.57849612516268</v>
      </c>
      <c r="L112" s="232">
        <v>24.398766492093031</v>
      </c>
      <c r="M112" s="232">
        <v>24.938654739785701</v>
      </c>
      <c r="N112" s="232">
        <v>24.6766349944563</v>
      </c>
      <c r="O112" s="232">
        <v>25.18286267654144</v>
      </c>
      <c r="P112" s="232">
        <v>24.146578563501031</v>
      </c>
      <c r="Q112" s="232">
        <v>19.353430886299531</v>
      </c>
      <c r="R112" s="232">
        <v>17.298342436095179</v>
      </c>
      <c r="S112" s="232">
        <v>17.781843241181971</v>
      </c>
      <c r="T112" s="232">
        <v>18.72518409266879</v>
      </c>
      <c r="U112" s="232">
        <v>19.881245520588251</v>
      </c>
      <c r="V112" s="232">
        <v>21.339378336237591</v>
      </c>
      <c r="W112" s="232">
        <v>20.883613626185031</v>
      </c>
      <c r="DA112" s="71" t="s">
        <v>1791</v>
      </c>
    </row>
    <row r="113" spans="1:105" ht="12" customHeight="1" x14ac:dyDescent="0.25">
      <c r="A113" s="59" t="s">
        <v>33</v>
      </c>
      <c r="B113" s="297">
        <v>0.42129392629646861</v>
      </c>
      <c r="C113" s="297">
        <v>0.50057621198743729</v>
      </c>
      <c r="D113" s="297">
        <v>0.43971147934803378</v>
      </c>
      <c r="E113" s="297">
        <v>0.53622966670183503</v>
      </c>
      <c r="F113" s="297">
        <v>0.5435663264614109</v>
      </c>
      <c r="G113" s="297">
        <v>0.68312687201945466</v>
      </c>
      <c r="H113" s="297">
        <v>0.96334972276890796</v>
      </c>
      <c r="I113" s="297">
        <v>0.95849500834164514</v>
      </c>
      <c r="J113" s="297">
        <v>1.1228825409281951</v>
      </c>
      <c r="K113" s="297">
        <v>0.8710690199180765</v>
      </c>
      <c r="L113" s="297">
        <v>0.58830215110040318</v>
      </c>
      <c r="M113" s="297">
        <v>0.46843722902473273</v>
      </c>
      <c r="N113" s="297">
        <v>0.5184391127867316</v>
      </c>
      <c r="O113" s="297">
        <v>0.59005818882973671</v>
      </c>
      <c r="P113" s="297">
        <v>0.43178147948833229</v>
      </c>
      <c r="Q113" s="297">
        <v>0.45388786574618739</v>
      </c>
      <c r="R113" s="297">
        <v>0.51585921379080013</v>
      </c>
      <c r="S113" s="297">
        <v>0.36286272416443421</v>
      </c>
      <c r="T113" s="297">
        <v>0.41598235366280828</v>
      </c>
      <c r="U113" s="297">
        <v>0.28918810479026041</v>
      </c>
      <c r="V113" s="297">
        <v>0.1318650145828611</v>
      </c>
      <c r="W113" s="297">
        <v>0.22352664424535659</v>
      </c>
      <c r="DA113" s="122" t="s">
        <v>1792</v>
      </c>
    </row>
    <row r="114" spans="1:105" ht="12" customHeight="1" x14ac:dyDescent="0.25">
      <c r="A114" s="59" t="s">
        <v>160</v>
      </c>
      <c r="B114" s="297">
        <v>1.8175150336168131</v>
      </c>
      <c r="C114" s="297">
        <v>0.94260565851915301</v>
      </c>
      <c r="D114" s="297">
        <v>0.57310899756236588</v>
      </c>
      <c r="E114" s="297">
        <v>0.69927698097514679</v>
      </c>
      <c r="F114" s="297">
        <v>0.94000129085304007</v>
      </c>
      <c r="G114" s="297">
        <v>0.92702445525792532</v>
      </c>
      <c r="H114" s="297">
        <v>0.76664399190382693</v>
      </c>
      <c r="I114" s="297">
        <v>0.53934478948905329</v>
      </c>
      <c r="J114" s="297">
        <v>0.45625103877093848</v>
      </c>
      <c r="K114" s="297">
        <v>0.4367986119090782</v>
      </c>
      <c r="L114" s="297">
        <v>0.28780857061422921</v>
      </c>
      <c r="M114" s="297">
        <v>0.30358125844053091</v>
      </c>
      <c r="N114" s="297">
        <v>0.48279869375540663</v>
      </c>
      <c r="O114" s="297">
        <v>0.38773464181097561</v>
      </c>
      <c r="P114" s="297">
        <v>0.6553001606340676</v>
      </c>
      <c r="Q114" s="297">
        <v>0.94789492154630084</v>
      </c>
      <c r="R114" s="297">
        <v>0.8143149249339493</v>
      </c>
      <c r="S114" s="297">
        <v>1.039799367418536</v>
      </c>
      <c r="T114" s="297">
        <v>1.036217237301652</v>
      </c>
      <c r="U114" s="297">
        <v>0.84956304816919537</v>
      </c>
      <c r="V114" s="297">
        <v>1.412462609445774</v>
      </c>
      <c r="W114" s="297">
        <v>1.167758428184573</v>
      </c>
      <c r="DA114" s="122" t="s">
        <v>1793</v>
      </c>
    </row>
    <row r="115" spans="1:105" ht="12" customHeight="1" x14ac:dyDescent="0.25">
      <c r="A115" s="59" t="s">
        <v>70</v>
      </c>
      <c r="B115" s="297">
        <v>9.9660386261684124</v>
      </c>
      <c r="C115" s="297">
        <v>12.167765485525379</v>
      </c>
      <c r="D115" s="297">
        <v>12.874630563538931</v>
      </c>
      <c r="E115" s="297">
        <v>10.52468040140027</v>
      </c>
      <c r="F115" s="297">
        <v>5.5888523102466037</v>
      </c>
      <c r="G115" s="297">
        <v>5.9200816071135351</v>
      </c>
      <c r="H115" s="297">
        <v>3.1787758793747418</v>
      </c>
      <c r="I115" s="297">
        <v>2.4864152929923971</v>
      </c>
      <c r="J115" s="297">
        <v>2.1360901047788921</v>
      </c>
      <c r="K115" s="297">
        <v>1.841180525076388</v>
      </c>
      <c r="L115" s="297">
        <v>1.088062082462006</v>
      </c>
      <c r="M115" s="297">
        <v>0.82511033460754823</v>
      </c>
      <c r="N115" s="297">
        <v>0.91318418631179032</v>
      </c>
      <c r="O115" s="297">
        <v>0.8314715375346744</v>
      </c>
      <c r="P115" s="297">
        <v>1.140816759247639</v>
      </c>
      <c r="Q115" s="297">
        <v>0.95938379149216246</v>
      </c>
      <c r="R115" s="297">
        <v>0.89954720992967796</v>
      </c>
      <c r="S115" s="297">
        <v>0.74301603909040081</v>
      </c>
      <c r="T115" s="297">
        <v>0.76934762768764198</v>
      </c>
      <c r="U115" s="297">
        <v>0.58942545497196919</v>
      </c>
      <c r="V115" s="297">
        <v>0.33097973859916507</v>
      </c>
      <c r="W115" s="297">
        <v>0.23500217470707591</v>
      </c>
      <c r="DA115" s="122" t="s">
        <v>1794</v>
      </c>
    </row>
    <row r="116" spans="1:105" ht="12" customHeight="1" x14ac:dyDescent="0.25">
      <c r="A116" s="59" t="s">
        <v>162</v>
      </c>
      <c r="B116" s="297">
        <v>9.5984151093156065</v>
      </c>
      <c r="C116" s="297">
        <v>10.778453936191349</v>
      </c>
      <c r="D116" s="297">
        <v>10.22231169579957</v>
      </c>
      <c r="E116" s="297">
        <v>9.9788905186300294</v>
      </c>
      <c r="F116" s="297">
        <v>11.01731586046686</v>
      </c>
      <c r="G116" s="297">
        <v>14.12418691631048</v>
      </c>
      <c r="H116" s="297">
        <v>12.609247267907559</v>
      </c>
      <c r="I116" s="297">
        <v>10.927194949473741</v>
      </c>
      <c r="J116" s="297">
        <v>13.667553835555051</v>
      </c>
      <c r="K116" s="297">
        <v>14.14240712966321</v>
      </c>
      <c r="L116" s="297">
        <v>12.367821583500779</v>
      </c>
      <c r="M116" s="297">
        <v>12.035889681133771</v>
      </c>
      <c r="N116" s="297">
        <v>11.19115883231164</v>
      </c>
      <c r="O116" s="297">
        <v>11.16104634632646</v>
      </c>
      <c r="P116" s="297">
        <v>11.850066449803499</v>
      </c>
      <c r="Q116" s="297">
        <v>12.116148802530249</v>
      </c>
      <c r="R116" s="297">
        <v>14.511784248303369</v>
      </c>
      <c r="S116" s="297">
        <v>15.558029425407479</v>
      </c>
      <c r="T116" s="297">
        <v>18.246986869967081</v>
      </c>
      <c r="U116" s="297">
        <v>14.54970925811288</v>
      </c>
      <c r="V116" s="297">
        <v>10.66269575312452</v>
      </c>
      <c r="W116" s="297">
        <v>11.17091493023652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2.1236572592978078</v>
      </c>
      <c r="C119" s="263">
        <f t="shared" si="8"/>
        <v>2.4466817896542929</v>
      </c>
      <c r="D119" s="263">
        <f t="shared" si="8"/>
        <v>2.4160829402523851</v>
      </c>
      <c r="E119" s="263">
        <f t="shared" si="8"/>
        <v>2.5301913211079068</v>
      </c>
      <c r="F119" s="263">
        <f t="shared" si="8"/>
        <v>3.137431480138722</v>
      </c>
      <c r="G119" s="263">
        <f t="shared" si="8"/>
        <v>3.191574469637168</v>
      </c>
      <c r="H119" s="263">
        <f t="shared" si="8"/>
        <v>2.5817520153136768</v>
      </c>
      <c r="I119" s="263">
        <f t="shared" si="8"/>
        <v>2.391946406284442</v>
      </c>
      <c r="J119" s="263">
        <f t="shared" si="8"/>
        <v>3.044802981765462</v>
      </c>
      <c r="K119" s="263">
        <f t="shared" si="8"/>
        <v>3.1668919492697269</v>
      </c>
      <c r="L119" s="263">
        <f t="shared" si="8"/>
        <v>3.238877533422071</v>
      </c>
      <c r="M119" s="263">
        <f t="shared" si="8"/>
        <v>3.2255737572787231</v>
      </c>
      <c r="N119" s="263">
        <f t="shared" si="8"/>
        <v>3.159555020386744</v>
      </c>
      <c r="O119" s="263">
        <f t="shared" si="8"/>
        <v>3.1905765163924471</v>
      </c>
      <c r="P119" s="263">
        <f t="shared" si="8"/>
        <v>3.1965448669843441</v>
      </c>
      <c r="Q119" s="263">
        <f t="shared" si="8"/>
        <v>2.829111577880481</v>
      </c>
      <c r="R119" s="263">
        <f t="shared" si="8"/>
        <v>2.8465978083312629</v>
      </c>
      <c r="S119" s="263">
        <f t="shared" si="8"/>
        <v>2.967495360990787</v>
      </c>
      <c r="T119" s="263">
        <f t="shared" si="8"/>
        <v>3.2775925487937938</v>
      </c>
      <c r="U119" s="263">
        <f t="shared" si="8"/>
        <v>3.0238238448186978</v>
      </c>
      <c r="V119" s="263">
        <f t="shared" si="8"/>
        <v>2.8330114664318469</v>
      </c>
      <c r="W119" s="263">
        <f t="shared" si="8"/>
        <v>2.8165735744801981</v>
      </c>
      <c r="DA119" s="70"/>
    </row>
    <row r="120" spans="1:105" ht="12" customHeight="1" x14ac:dyDescent="0.25">
      <c r="A120" s="60" t="s">
        <v>1568</v>
      </c>
      <c r="B120" s="264">
        <v>2.1236572592978078</v>
      </c>
      <c r="C120" s="264">
        <v>2.4466817896542929</v>
      </c>
      <c r="D120" s="264">
        <v>2.4160829402523851</v>
      </c>
      <c r="E120" s="264">
        <v>2.5301913211079068</v>
      </c>
      <c r="F120" s="264">
        <v>3.137431480138722</v>
      </c>
      <c r="G120" s="264">
        <v>3.191574469637168</v>
      </c>
      <c r="H120" s="264">
        <v>2.5817520153136768</v>
      </c>
      <c r="I120" s="264">
        <v>2.391946406284442</v>
      </c>
      <c r="J120" s="264">
        <v>3.044802981765462</v>
      </c>
      <c r="K120" s="264">
        <v>3.1668919492697269</v>
      </c>
      <c r="L120" s="264">
        <v>3.238877533422071</v>
      </c>
      <c r="M120" s="264">
        <v>3.2255737572787231</v>
      </c>
      <c r="N120" s="264">
        <v>3.159555020386744</v>
      </c>
      <c r="O120" s="264">
        <v>3.1905765163924471</v>
      </c>
      <c r="P120" s="264">
        <v>3.1965448669843441</v>
      </c>
      <c r="Q120" s="264">
        <v>2.829111577880481</v>
      </c>
      <c r="R120" s="264">
        <v>2.8465978083312629</v>
      </c>
      <c r="S120" s="264">
        <v>2.967495360990787</v>
      </c>
      <c r="T120" s="264">
        <v>3.2775925487937938</v>
      </c>
      <c r="U120" s="264">
        <v>3.0238238448186978</v>
      </c>
      <c r="V120" s="264">
        <v>2.8330114664318469</v>
      </c>
      <c r="W120" s="264">
        <v>2.8165735744801981</v>
      </c>
      <c r="DA120" s="72" t="s">
        <v>1798</v>
      </c>
    </row>
    <row r="121" spans="1:105" ht="12" customHeight="1" x14ac:dyDescent="0.25">
      <c r="A121" s="59" t="s">
        <v>30</v>
      </c>
      <c r="B121" s="232">
        <v>0.30034947769657971</v>
      </c>
      <c r="C121" s="232">
        <v>0.40710698904000858</v>
      </c>
      <c r="D121" s="232">
        <v>0.39989304135061099</v>
      </c>
      <c r="E121" s="232">
        <v>0.7122510500676098</v>
      </c>
      <c r="F121" s="232">
        <v>1.624669078923223</v>
      </c>
      <c r="G121" s="232">
        <v>1.3807137387714701</v>
      </c>
      <c r="H121" s="232">
        <v>1.11679986990074</v>
      </c>
      <c r="I121" s="232">
        <v>1.14496959949806</v>
      </c>
      <c r="J121" s="232">
        <v>1.5911602879676261</v>
      </c>
      <c r="K121" s="232">
        <v>1.720886118873417</v>
      </c>
      <c r="L121" s="232">
        <v>2.0403579697223782</v>
      </c>
      <c r="M121" s="232">
        <v>2.0855063705358439</v>
      </c>
      <c r="N121" s="232">
        <v>2.0635948498948018</v>
      </c>
      <c r="O121" s="232">
        <v>2.1059283705656608</v>
      </c>
      <c r="P121" s="232">
        <v>2.0192686392376911</v>
      </c>
      <c r="Q121" s="232">
        <v>1.6184394798454029</v>
      </c>
      <c r="R121" s="232">
        <v>1.4465817714150311</v>
      </c>
      <c r="S121" s="232">
        <v>1.487014746637189</v>
      </c>
      <c r="T121" s="232">
        <v>1.565902055350914</v>
      </c>
      <c r="U121" s="232">
        <v>1.6625782192343841</v>
      </c>
      <c r="V121" s="232">
        <v>1.7845152406115921</v>
      </c>
      <c r="W121" s="232">
        <v>1.746401708979765</v>
      </c>
      <c r="DA121" s="71" t="s">
        <v>1799</v>
      </c>
    </row>
    <row r="122" spans="1:105" ht="12" customHeight="1" x14ac:dyDescent="0.25">
      <c r="A122" s="59" t="s">
        <v>33</v>
      </c>
      <c r="B122" s="297">
        <v>3.523089662722096E-2</v>
      </c>
      <c r="C122" s="297">
        <v>4.186091390779937E-2</v>
      </c>
      <c r="D122" s="297">
        <v>3.677107289653047E-2</v>
      </c>
      <c r="E122" s="297">
        <v>4.4842450310397131E-2</v>
      </c>
      <c r="F122" s="297">
        <v>4.5455981827100783E-2</v>
      </c>
      <c r="G122" s="297">
        <v>5.7126796066027087E-2</v>
      </c>
      <c r="H122" s="297">
        <v>8.0560559695440959E-2</v>
      </c>
      <c r="I122" s="297">
        <v>8.0154581988510498E-2</v>
      </c>
      <c r="J122" s="297">
        <v>9.3901564334714777E-2</v>
      </c>
      <c r="K122" s="297">
        <v>7.2843543854730575E-2</v>
      </c>
      <c r="L122" s="297">
        <v>4.9197035554708307E-2</v>
      </c>
      <c r="M122" s="297">
        <v>3.9173276807457559E-2</v>
      </c>
      <c r="N122" s="297">
        <v>4.3354707129682597E-2</v>
      </c>
      <c r="O122" s="297">
        <v>4.9343885010287969E-2</v>
      </c>
      <c r="P122" s="297">
        <v>3.61079230434884E-2</v>
      </c>
      <c r="Q122" s="297">
        <v>3.7956579671174613E-2</v>
      </c>
      <c r="R122" s="297">
        <v>4.3138961900138599E-2</v>
      </c>
      <c r="S122" s="297">
        <v>3.034456071392011E-2</v>
      </c>
      <c r="T122" s="297">
        <v>3.4786713944528362E-2</v>
      </c>
      <c r="U122" s="297">
        <v>2.4183487085256399E-2</v>
      </c>
      <c r="V122" s="297">
        <v>1.102727195323135E-2</v>
      </c>
      <c r="W122" s="297">
        <v>1.8692517516371712E-2</v>
      </c>
      <c r="DA122" s="122" t="s">
        <v>1800</v>
      </c>
    </row>
    <row r="123" spans="1:105" ht="12" customHeight="1" x14ac:dyDescent="0.25">
      <c r="A123" s="59" t="s">
        <v>160</v>
      </c>
      <c r="B123" s="297">
        <v>0.15199052317386971</v>
      </c>
      <c r="C123" s="297">
        <v>7.8825827866676704E-2</v>
      </c>
      <c r="D123" s="297">
        <v>4.7926501164512962E-2</v>
      </c>
      <c r="E123" s="297">
        <v>5.8477356289237982E-2</v>
      </c>
      <c r="F123" s="297">
        <v>7.8608036433435086E-2</v>
      </c>
      <c r="G123" s="297">
        <v>7.752284264149277E-2</v>
      </c>
      <c r="H123" s="297">
        <v>6.4110953286416153E-2</v>
      </c>
      <c r="I123" s="297">
        <v>4.5102953873461443E-2</v>
      </c>
      <c r="J123" s="297">
        <v>3.8154201092587298E-2</v>
      </c>
      <c r="K123" s="297">
        <v>3.6527483029159757E-2</v>
      </c>
      <c r="L123" s="297">
        <v>2.4068122910945289E-2</v>
      </c>
      <c r="M123" s="297">
        <v>2.5387121120168981E-2</v>
      </c>
      <c r="N123" s="297">
        <v>4.0374260842023939E-2</v>
      </c>
      <c r="O123" s="297">
        <v>3.2424486164612278E-2</v>
      </c>
      <c r="P123" s="297">
        <v>5.4799774642024422E-2</v>
      </c>
      <c r="Q123" s="297">
        <v>7.9268144898355208E-2</v>
      </c>
      <c r="R123" s="297">
        <v>6.8097456791158195E-2</v>
      </c>
      <c r="S123" s="297">
        <v>8.6953696077719314E-2</v>
      </c>
      <c r="T123" s="297">
        <v>8.6654138813833187E-2</v>
      </c>
      <c r="U123" s="297">
        <v>7.1045097164047458E-2</v>
      </c>
      <c r="V123" s="297">
        <v>0.1181178295653391</v>
      </c>
      <c r="W123" s="297">
        <v>9.765433086254674E-2</v>
      </c>
      <c r="DA123" s="122" t="s">
        <v>1801</v>
      </c>
    </row>
    <row r="124" spans="1:105" ht="12" customHeight="1" x14ac:dyDescent="0.25">
      <c r="A124" s="59" t="s">
        <v>70</v>
      </c>
      <c r="B124" s="297">
        <v>0.83341452298638019</v>
      </c>
      <c r="C124" s="297">
        <v>1.017534935225116</v>
      </c>
      <c r="D124" s="297">
        <v>1.076646849588113</v>
      </c>
      <c r="E124" s="297">
        <v>0.88013119608883206</v>
      </c>
      <c r="F124" s="297">
        <v>0.46737032204101259</v>
      </c>
      <c r="G124" s="297">
        <v>0.49506952297754347</v>
      </c>
      <c r="H124" s="297">
        <v>0.2658265819112372</v>
      </c>
      <c r="I124" s="297">
        <v>0.2079276122725596</v>
      </c>
      <c r="J124" s="297">
        <v>0.17863150871758859</v>
      </c>
      <c r="K124" s="297">
        <v>0.1539695606847451</v>
      </c>
      <c r="L124" s="297">
        <v>9.0989687623082655E-2</v>
      </c>
      <c r="M124" s="297">
        <v>6.9000227846042622E-2</v>
      </c>
      <c r="N124" s="297">
        <v>7.6365443841987915E-2</v>
      </c>
      <c r="O124" s="297">
        <v>6.9532186340484956E-2</v>
      </c>
      <c r="P124" s="297">
        <v>9.5401321516729642E-2</v>
      </c>
      <c r="Q124" s="297">
        <v>8.0228906884611303E-2</v>
      </c>
      <c r="R124" s="297">
        <v>7.5225045475817404E-2</v>
      </c>
      <c r="S124" s="297">
        <v>6.2135054961936463E-2</v>
      </c>
      <c r="T124" s="297">
        <v>6.4337046061250555E-2</v>
      </c>
      <c r="U124" s="297">
        <v>4.9290972353009672E-2</v>
      </c>
      <c r="V124" s="297">
        <v>2.76783315126315E-2</v>
      </c>
      <c r="W124" s="297">
        <v>1.9652163982185819E-2</v>
      </c>
      <c r="DA124" s="122" t="s">
        <v>1802</v>
      </c>
    </row>
    <row r="125" spans="1:105" ht="12" customHeight="1" x14ac:dyDescent="0.25">
      <c r="A125" s="59" t="s">
        <v>162</v>
      </c>
      <c r="B125" s="297">
        <v>0.80267183881375703</v>
      </c>
      <c r="C125" s="297">
        <v>0.90135312361469277</v>
      </c>
      <c r="D125" s="297">
        <v>0.85484547525261811</v>
      </c>
      <c r="E125" s="297">
        <v>0.83448926835183013</v>
      </c>
      <c r="F125" s="297">
        <v>0.92132806091395036</v>
      </c>
      <c r="G125" s="297">
        <v>1.181141569180634</v>
      </c>
      <c r="H125" s="297">
        <v>1.054454050519843</v>
      </c>
      <c r="I125" s="297">
        <v>0.9137916586518503</v>
      </c>
      <c r="J125" s="297">
        <v>1.142955419652945</v>
      </c>
      <c r="K125" s="297">
        <v>1.1826652428276749</v>
      </c>
      <c r="L125" s="297">
        <v>1.0342647176109561</v>
      </c>
      <c r="M125" s="297">
        <v>1.0065067609692091</v>
      </c>
      <c r="N125" s="297">
        <v>0.93586575867824751</v>
      </c>
      <c r="O125" s="297">
        <v>0.93334758831139986</v>
      </c>
      <c r="P125" s="297">
        <v>0.99096720854441112</v>
      </c>
      <c r="Q125" s="297">
        <v>1.0132184665809369</v>
      </c>
      <c r="R125" s="297">
        <v>1.2135545727491179</v>
      </c>
      <c r="S125" s="297">
        <v>1.301047302600022</v>
      </c>
      <c r="T125" s="297">
        <v>1.525912594623269</v>
      </c>
      <c r="U125" s="297">
        <v>1.2167260689820001</v>
      </c>
      <c r="V125" s="297">
        <v>0.89167279278905365</v>
      </c>
      <c r="W125" s="297">
        <v>0.9341728531393283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23.755367979999999</v>
      </c>
      <c r="C128" s="281">
        <v>26.56773737</v>
      </c>
      <c r="D128" s="281">
        <v>27.341361769999999</v>
      </c>
      <c r="E128" s="281">
        <v>32.09632259</v>
      </c>
      <c r="F128" s="281">
        <v>36.870753700000002</v>
      </c>
      <c r="G128" s="281">
        <v>38.674607420000001</v>
      </c>
      <c r="H128" s="281">
        <v>34.024588520000002</v>
      </c>
      <c r="I128" s="281">
        <v>30.2348373564</v>
      </c>
      <c r="J128" s="281">
        <v>31.122049799999999</v>
      </c>
      <c r="K128" s="281">
        <v>32.595087891699997</v>
      </c>
      <c r="L128" s="281">
        <v>36.149458610000003</v>
      </c>
      <c r="M128" s="281">
        <v>32.540957675599998</v>
      </c>
      <c r="N128" s="281">
        <v>29.636214090100001</v>
      </c>
      <c r="O128" s="281">
        <v>29.481183895000001</v>
      </c>
      <c r="P128" s="281">
        <v>30.4831014116</v>
      </c>
      <c r="Q128" s="281">
        <v>30.683599999999998</v>
      </c>
      <c r="R128" s="281">
        <v>32.621974534000003</v>
      </c>
      <c r="S128" s="281">
        <v>31.897185915000001</v>
      </c>
      <c r="T128" s="281">
        <v>30.4975907436</v>
      </c>
      <c r="U128" s="281">
        <v>29.403596067799999</v>
      </c>
      <c r="V128" s="281">
        <v>25.6249148749</v>
      </c>
      <c r="W128" s="281">
        <v>28.853392305869999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0.99999999999999989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0.99999999999999989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1.1193228113797473E-3</v>
      </c>
      <c r="C137" s="270">
        <f t="shared" si="14"/>
        <v>1.0654341488506431E-3</v>
      </c>
      <c r="D137" s="270">
        <f t="shared" si="14"/>
        <v>1.0184403819239122E-3</v>
      </c>
      <c r="E137" s="270">
        <f t="shared" si="14"/>
        <v>9.3126732322568607E-4</v>
      </c>
      <c r="F137" s="270">
        <f t="shared" si="14"/>
        <v>8.6977846523618528E-4</v>
      </c>
      <c r="G137" s="270">
        <f t="shared" si="14"/>
        <v>8.2533411221025459E-4</v>
      </c>
      <c r="H137" s="270">
        <f t="shared" si="14"/>
        <v>7.305487082832345E-4</v>
      </c>
      <c r="I137" s="270">
        <f t="shared" si="14"/>
        <v>7.4119824024291702E-4</v>
      </c>
      <c r="J137" s="270">
        <f t="shared" si="14"/>
        <v>7.5259966358313468E-4</v>
      </c>
      <c r="K137" s="270">
        <f t="shared" si="14"/>
        <v>7.4106496345908318E-4</v>
      </c>
      <c r="L137" s="270">
        <f t="shared" si="14"/>
        <v>6.5816908532484778E-4</v>
      </c>
      <c r="M137" s="270">
        <f t="shared" si="14"/>
        <v>7.1211206971542331E-4</v>
      </c>
      <c r="N137" s="270">
        <f t="shared" si="14"/>
        <v>6.4603722466256418E-4</v>
      </c>
      <c r="O137" s="270">
        <f t="shared" si="14"/>
        <v>5.9766242754311874E-4</v>
      </c>
      <c r="P137" s="270">
        <f t="shared" si="14"/>
        <v>5.428888227692343E-4</v>
      </c>
      <c r="Q137" s="270">
        <f t="shared" si="14"/>
        <v>5.0206454382862589E-4</v>
      </c>
      <c r="R137" s="270">
        <f t="shared" si="14"/>
        <v>5.0996822949167769E-4</v>
      </c>
      <c r="S137" s="270">
        <f t="shared" si="14"/>
        <v>4.8650134423093864E-4</v>
      </c>
      <c r="T137" s="270">
        <f t="shared" si="14"/>
        <v>5.3563550479865786E-4</v>
      </c>
      <c r="U137" s="270">
        <f t="shared" si="14"/>
        <v>5.3200531637431336E-4</v>
      </c>
      <c r="V137" s="270">
        <f t="shared" si="14"/>
        <v>5.0434429374030909E-4</v>
      </c>
      <c r="W137" s="270">
        <f t="shared" si="14"/>
        <v>5.4392253811920541E-4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5.5011883899537289E-2</v>
      </c>
      <c r="C139" s="271">
        <f t="shared" si="16"/>
        <v>5.4578426686927368E-2</v>
      </c>
      <c r="D139" s="271">
        <f t="shared" si="16"/>
        <v>5.4383590161686327E-2</v>
      </c>
      <c r="E139" s="271">
        <f t="shared" si="16"/>
        <v>5.648623917243567E-2</v>
      </c>
      <c r="F139" s="271">
        <f t="shared" si="16"/>
        <v>5.374039637134783E-2</v>
      </c>
      <c r="G139" s="271">
        <f t="shared" si="16"/>
        <v>5.3395500921970741E-2</v>
      </c>
      <c r="H139" s="271">
        <f t="shared" si="16"/>
        <v>5.1257674617764384E-2</v>
      </c>
      <c r="I139" s="271">
        <f t="shared" si="16"/>
        <v>5.0476992999061908E-2</v>
      </c>
      <c r="J139" s="271">
        <f t="shared" si="16"/>
        <v>5.3252551308109089E-2</v>
      </c>
      <c r="K139" s="271">
        <f t="shared" si="16"/>
        <v>5.4302756505316407E-2</v>
      </c>
      <c r="L139" s="271">
        <f t="shared" si="16"/>
        <v>5.256674586906103E-2</v>
      </c>
      <c r="M139" s="271">
        <f t="shared" si="16"/>
        <v>5.5225735533814255E-2</v>
      </c>
      <c r="N139" s="271">
        <f t="shared" si="16"/>
        <v>5.3958369785028319E-2</v>
      </c>
      <c r="O139" s="271">
        <f t="shared" si="16"/>
        <v>5.6127759218651596E-2</v>
      </c>
      <c r="P139" s="271">
        <f t="shared" si="16"/>
        <v>5.4478185574254268E-2</v>
      </c>
      <c r="Q139" s="271">
        <f t="shared" si="16"/>
        <v>5.2934106046658491E-2</v>
      </c>
      <c r="R139" s="271">
        <f t="shared" si="16"/>
        <v>5.6269347688975235E-2</v>
      </c>
      <c r="S139" s="271">
        <f t="shared" si="16"/>
        <v>5.1526624147774411E-2</v>
      </c>
      <c r="T139" s="271">
        <f t="shared" si="16"/>
        <v>5.8324301766646922E-2</v>
      </c>
      <c r="U139" s="271">
        <f t="shared" si="16"/>
        <v>5.8600750648236562E-2</v>
      </c>
      <c r="V139" s="271">
        <f t="shared" si="16"/>
        <v>5.7894894028160789E-2</v>
      </c>
      <c r="W139" s="271">
        <f t="shared" si="16"/>
        <v>5.8642548983965648E-2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0.3015948935483907</v>
      </c>
      <c r="C140" s="271">
        <f t="shared" si="17"/>
        <v>0.29921852552337258</v>
      </c>
      <c r="D140" s="271">
        <f t="shared" si="17"/>
        <v>0.29815036175721765</v>
      </c>
      <c r="E140" s="271">
        <f t="shared" si="17"/>
        <v>0.30967783836072116</v>
      </c>
      <c r="F140" s="271">
        <f t="shared" si="17"/>
        <v>0.29462414253007074</v>
      </c>
      <c r="G140" s="271">
        <f t="shared" si="17"/>
        <v>0.29273330187952723</v>
      </c>
      <c r="H140" s="271">
        <f t="shared" si="17"/>
        <v>0.28101297072672543</v>
      </c>
      <c r="I140" s="271">
        <f t="shared" si="17"/>
        <v>0.27673299387449246</v>
      </c>
      <c r="J140" s="271">
        <f t="shared" si="17"/>
        <v>0.29194960078588517</v>
      </c>
      <c r="K140" s="271">
        <f t="shared" si="17"/>
        <v>0.2977072026384982</v>
      </c>
      <c r="L140" s="271">
        <f t="shared" si="17"/>
        <v>0.28818976920545192</v>
      </c>
      <c r="M140" s="271">
        <f t="shared" si="17"/>
        <v>0.30276730496757975</v>
      </c>
      <c r="N140" s="271">
        <f t="shared" si="17"/>
        <v>0.29581915102342449</v>
      </c>
      <c r="O140" s="271">
        <f t="shared" si="17"/>
        <v>0.30771252258098569</v>
      </c>
      <c r="P140" s="271">
        <f t="shared" si="17"/>
        <v>0.29866896776307067</v>
      </c>
      <c r="Q140" s="271">
        <f t="shared" si="17"/>
        <v>0.29020376955960742</v>
      </c>
      <c r="R140" s="271">
        <f t="shared" si="17"/>
        <v>0.30848876139718279</v>
      </c>
      <c r="S140" s="271">
        <f t="shared" si="17"/>
        <v>0.28248744858720742</v>
      </c>
      <c r="T140" s="271">
        <f t="shared" si="17"/>
        <v>0.31975475725789576</v>
      </c>
      <c r="U140" s="271">
        <f t="shared" si="17"/>
        <v>0.32127034925556053</v>
      </c>
      <c r="V140" s="271">
        <f t="shared" si="17"/>
        <v>0.31740058990354597</v>
      </c>
      <c r="W140" s="271">
        <f t="shared" si="17"/>
        <v>0.32149950273515671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5.3707901831574897E-4</v>
      </c>
      <c r="C141" s="271">
        <f t="shared" si="18"/>
        <v>5.3001544582311508E-4</v>
      </c>
      <c r="D141" s="271">
        <f t="shared" si="18"/>
        <v>5.7172505731263026E-4</v>
      </c>
      <c r="E141" s="271">
        <f t="shared" si="18"/>
        <v>5.5815236342888531E-4</v>
      </c>
      <c r="F141" s="271">
        <f t="shared" si="18"/>
        <v>5.4989941996743069E-4</v>
      </c>
      <c r="G141" s="271">
        <f t="shared" si="18"/>
        <v>5.4994559766420137E-4</v>
      </c>
      <c r="H141" s="271">
        <f t="shared" si="18"/>
        <v>5.2671127842260097E-4</v>
      </c>
      <c r="I141" s="271">
        <f t="shared" si="18"/>
        <v>5.1661433730697368E-4</v>
      </c>
      <c r="J141" s="271">
        <f t="shared" si="18"/>
        <v>5.4368832301864825E-4</v>
      </c>
      <c r="K141" s="271">
        <f t="shared" si="18"/>
        <v>5.5265136921097964E-4</v>
      </c>
      <c r="L141" s="271">
        <f t="shared" si="18"/>
        <v>5.4010979203697506E-4</v>
      </c>
      <c r="M141" s="271">
        <f t="shared" si="18"/>
        <v>5.6740293379096182E-4</v>
      </c>
      <c r="N141" s="271">
        <f t="shared" si="18"/>
        <v>5.5437971605812547E-4</v>
      </c>
      <c r="O141" s="271">
        <f t="shared" si="18"/>
        <v>5.7666537858271137E-4</v>
      </c>
      <c r="P141" s="271">
        <f t="shared" si="18"/>
        <v>5.5971746335032951E-4</v>
      </c>
      <c r="Q141" s="271">
        <f t="shared" si="18"/>
        <v>5.4386672202931421E-4</v>
      </c>
      <c r="R141" s="271">
        <f t="shared" si="18"/>
        <v>5.7812515454396852E-4</v>
      </c>
      <c r="S141" s="271">
        <f t="shared" si="18"/>
        <v>5.2942434121280467E-4</v>
      </c>
      <c r="T141" s="271">
        <f t="shared" si="18"/>
        <v>5.992499370690654E-4</v>
      </c>
      <c r="U141" s="271">
        <f t="shared" si="18"/>
        <v>6.0218359957923105E-4</v>
      </c>
      <c r="V141" s="271">
        <f t="shared" si="18"/>
        <v>5.9493018941703785E-4</v>
      </c>
      <c r="W141" s="271">
        <f t="shared" si="18"/>
        <v>6.0261312090766647E-4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5.3707901831574897E-4</v>
      </c>
      <c r="C143" s="329">
        <f t="shared" si="20"/>
        <v>5.3001544582311508E-4</v>
      </c>
      <c r="D143" s="329">
        <f t="shared" si="20"/>
        <v>5.7172505731263026E-4</v>
      </c>
      <c r="E143" s="329">
        <f t="shared" si="20"/>
        <v>5.5815236342888531E-4</v>
      </c>
      <c r="F143" s="329">
        <f t="shared" si="20"/>
        <v>5.4989941996743069E-4</v>
      </c>
      <c r="G143" s="329">
        <f t="shared" si="20"/>
        <v>5.4994559766420137E-4</v>
      </c>
      <c r="H143" s="329">
        <f t="shared" si="20"/>
        <v>5.2671127842260097E-4</v>
      </c>
      <c r="I143" s="329">
        <f t="shared" si="20"/>
        <v>5.1661433730697368E-4</v>
      </c>
      <c r="J143" s="329">
        <f t="shared" si="20"/>
        <v>5.4368832301864825E-4</v>
      </c>
      <c r="K143" s="329">
        <f t="shared" si="20"/>
        <v>5.5265136921097964E-4</v>
      </c>
      <c r="L143" s="329">
        <f t="shared" si="20"/>
        <v>5.4010979203697506E-4</v>
      </c>
      <c r="M143" s="329">
        <f t="shared" si="20"/>
        <v>5.6740293379096182E-4</v>
      </c>
      <c r="N143" s="329">
        <f t="shared" si="20"/>
        <v>5.5437971605812547E-4</v>
      </c>
      <c r="O143" s="329">
        <f t="shared" si="20"/>
        <v>5.7666537858271137E-4</v>
      </c>
      <c r="P143" s="329">
        <f t="shared" si="20"/>
        <v>5.5971746335032951E-4</v>
      </c>
      <c r="Q143" s="329">
        <f t="shared" si="20"/>
        <v>5.4386672202931421E-4</v>
      </c>
      <c r="R143" s="329">
        <f t="shared" si="20"/>
        <v>5.7812515454396852E-4</v>
      </c>
      <c r="S143" s="329">
        <f t="shared" si="20"/>
        <v>5.2942434121280467E-4</v>
      </c>
      <c r="T143" s="329">
        <f t="shared" si="20"/>
        <v>5.992499370690654E-4</v>
      </c>
      <c r="U143" s="329">
        <f t="shared" si="20"/>
        <v>6.0218359957923105E-4</v>
      </c>
      <c r="V143" s="329">
        <f t="shared" si="20"/>
        <v>5.9493018941703785E-4</v>
      </c>
      <c r="W143" s="329">
        <f t="shared" si="20"/>
        <v>6.0261312090766647E-4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0.64173682072237648</v>
      </c>
      <c r="C144" s="312">
        <f t="shared" si="21"/>
        <v>0.64460759819502633</v>
      </c>
      <c r="D144" s="312">
        <f t="shared" si="21"/>
        <v>0.64587588264185947</v>
      </c>
      <c r="E144" s="312">
        <f t="shared" si="21"/>
        <v>0.63234650278018856</v>
      </c>
      <c r="F144" s="312">
        <f t="shared" si="21"/>
        <v>0.65021578321337781</v>
      </c>
      <c r="G144" s="312">
        <f t="shared" si="21"/>
        <v>0.65249591748862745</v>
      </c>
      <c r="H144" s="312">
        <f t="shared" si="21"/>
        <v>0.66647209466880442</v>
      </c>
      <c r="I144" s="312">
        <f t="shared" si="21"/>
        <v>0.67153220054889584</v>
      </c>
      <c r="J144" s="312">
        <f t="shared" si="21"/>
        <v>0.65350155991940406</v>
      </c>
      <c r="K144" s="312">
        <f t="shared" si="21"/>
        <v>0.64669632452351533</v>
      </c>
      <c r="L144" s="312">
        <f t="shared" si="21"/>
        <v>0.65804520604812533</v>
      </c>
      <c r="M144" s="312">
        <f t="shared" si="21"/>
        <v>0.64072744449509966</v>
      </c>
      <c r="N144" s="312">
        <f t="shared" si="21"/>
        <v>0.64902206225082648</v>
      </c>
      <c r="O144" s="312">
        <f t="shared" si="21"/>
        <v>0.63498539039423685</v>
      </c>
      <c r="P144" s="312">
        <f t="shared" si="21"/>
        <v>0.64575024037655548</v>
      </c>
      <c r="Q144" s="312">
        <f t="shared" si="21"/>
        <v>0.65581619312787609</v>
      </c>
      <c r="R144" s="312">
        <f t="shared" si="21"/>
        <v>0.63415379752980627</v>
      </c>
      <c r="S144" s="312">
        <f t="shared" si="21"/>
        <v>0.66497000157957431</v>
      </c>
      <c r="T144" s="312">
        <f t="shared" si="21"/>
        <v>0.62078605553358956</v>
      </c>
      <c r="U144" s="312">
        <f t="shared" si="21"/>
        <v>0.61899471118024929</v>
      </c>
      <c r="V144" s="312">
        <f t="shared" si="21"/>
        <v>0.62360524158513586</v>
      </c>
      <c r="W144" s="312">
        <f t="shared" si="21"/>
        <v>0.61871141262185081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1</v>
      </c>
      <c r="D146" s="234">
        <f t="shared" si="22"/>
        <v>0.99999999999999989</v>
      </c>
      <c r="E146" s="234">
        <f t="shared" si="22"/>
        <v>1</v>
      </c>
      <c r="F146" s="234">
        <f t="shared" si="22"/>
        <v>1</v>
      </c>
      <c r="G146" s="234">
        <f t="shared" si="22"/>
        <v>1.0000000000000002</v>
      </c>
      <c r="H146" s="234">
        <f t="shared" si="22"/>
        <v>0.99999999999999978</v>
      </c>
      <c r="I146" s="234">
        <f t="shared" si="22"/>
        <v>1</v>
      </c>
      <c r="J146" s="234">
        <f t="shared" si="22"/>
        <v>1</v>
      </c>
      <c r="K146" s="234">
        <f t="shared" si="22"/>
        <v>1</v>
      </c>
      <c r="L146" s="234">
        <f t="shared" si="22"/>
        <v>1</v>
      </c>
      <c r="M146" s="234">
        <f t="shared" si="22"/>
        <v>0.99999999999999989</v>
      </c>
      <c r="N146" s="234">
        <f t="shared" si="22"/>
        <v>1</v>
      </c>
      <c r="O146" s="234">
        <f t="shared" si="22"/>
        <v>0.99999999999999989</v>
      </c>
      <c r="P146" s="234">
        <f t="shared" si="22"/>
        <v>1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0.99999999999999978</v>
      </c>
      <c r="V146" s="234">
        <f t="shared" si="22"/>
        <v>1</v>
      </c>
      <c r="W146" s="234">
        <f t="shared" si="22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6.4826927981211308E-3</v>
      </c>
      <c r="C151" s="270">
        <f t="shared" si="27"/>
        <v>6.2307872041895843E-3</v>
      </c>
      <c r="D151" s="270">
        <f t="shared" si="27"/>
        <v>5.8916496613329473E-3</v>
      </c>
      <c r="E151" s="270">
        <f t="shared" si="27"/>
        <v>5.056391574297877E-3</v>
      </c>
      <c r="F151" s="270">
        <f t="shared" si="27"/>
        <v>5.1922439983005881E-3</v>
      </c>
      <c r="G151" s="270">
        <f t="shared" si="27"/>
        <v>4.9383873533946805E-3</v>
      </c>
      <c r="H151" s="270">
        <f t="shared" si="27"/>
        <v>4.5791385228125909E-3</v>
      </c>
      <c r="I151" s="270">
        <f t="shared" si="27"/>
        <v>4.7515854175387649E-3</v>
      </c>
      <c r="J151" s="270">
        <f t="shared" si="27"/>
        <v>4.5505224999020715E-3</v>
      </c>
      <c r="K151" s="270">
        <f t="shared" si="27"/>
        <v>4.4195375441788039E-3</v>
      </c>
      <c r="L151" s="270">
        <f t="shared" si="27"/>
        <v>4.0017241853945078E-3</v>
      </c>
      <c r="M151" s="270">
        <f t="shared" si="27"/>
        <v>3.954100426384958E-3</v>
      </c>
      <c r="N151" s="270">
        <f t="shared" si="27"/>
        <v>3.7639732545866758E-3</v>
      </c>
      <c r="O151" s="270">
        <f t="shared" si="27"/>
        <v>3.3765219056221176E-3</v>
      </c>
      <c r="P151" s="270">
        <f t="shared" si="27"/>
        <v>3.1485715915553279E-3</v>
      </c>
      <c r="Q151" s="270">
        <f t="shared" si="27"/>
        <v>2.9683797162164166E-3</v>
      </c>
      <c r="R151" s="270">
        <f t="shared" si="27"/>
        <v>2.8864614763232164E-3</v>
      </c>
      <c r="S151" s="270">
        <f t="shared" si="27"/>
        <v>3.1255143535155383E-3</v>
      </c>
      <c r="T151" s="270">
        <f t="shared" si="27"/>
        <v>2.9626809245104839E-3</v>
      </c>
      <c r="U151" s="270">
        <f t="shared" si="27"/>
        <v>2.9623588819063422E-3</v>
      </c>
      <c r="V151" s="270">
        <f t="shared" si="27"/>
        <v>2.8505536538596457E-3</v>
      </c>
      <c r="W151" s="270">
        <f t="shared" si="27"/>
        <v>3.0687122117742335E-3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0.1749445735323702</v>
      </c>
      <c r="C153" s="271">
        <f t="shared" si="29"/>
        <v>0.17178049303259599</v>
      </c>
      <c r="D153" s="271">
        <f t="shared" si="29"/>
        <v>0.17230685273295912</v>
      </c>
      <c r="E153" s="271">
        <f t="shared" si="29"/>
        <v>0.16742295477185146</v>
      </c>
      <c r="F153" s="271">
        <f t="shared" si="29"/>
        <v>0.17016741168927021</v>
      </c>
      <c r="G153" s="271">
        <f t="shared" si="29"/>
        <v>0.15819001514931982</v>
      </c>
      <c r="H153" s="271">
        <f t="shared" si="29"/>
        <v>0.15373303942571331</v>
      </c>
      <c r="I153" s="271">
        <f t="shared" si="29"/>
        <v>0.15796388984519855</v>
      </c>
      <c r="J153" s="271">
        <f t="shared" si="29"/>
        <v>0.15674469573555966</v>
      </c>
      <c r="K153" s="271">
        <f t="shared" si="29"/>
        <v>0.15866455812327368</v>
      </c>
      <c r="L153" s="271">
        <f t="shared" si="29"/>
        <v>0.16066807758168933</v>
      </c>
      <c r="M153" s="271">
        <f t="shared" si="29"/>
        <v>0.156977005576663</v>
      </c>
      <c r="N153" s="271">
        <f t="shared" si="29"/>
        <v>0.15770880863379461</v>
      </c>
      <c r="O153" s="271">
        <f t="shared" si="29"/>
        <v>0.15362438153319455</v>
      </c>
      <c r="P153" s="271">
        <f t="shared" si="29"/>
        <v>0.15026962842899461</v>
      </c>
      <c r="Q153" s="271">
        <f t="shared" si="29"/>
        <v>0.14618860447016635</v>
      </c>
      <c r="R153" s="271">
        <f t="shared" si="29"/>
        <v>0.14174592967775337</v>
      </c>
      <c r="S153" s="271">
        <f t="shared" si="29"/>
        <v>0.14642349224965004</v>
      </c>
      <c r="T153" s="271">
        <f t="shared" si="29"/>
        <v>0.14149282875611588</v>
      </c>
      <c r="U153" s="271">
        <f t="shared" si="29"/>
        <v>0.14948798104712654</v>
      </c>
      <c r="V153" s="271">
        <f t="shared" si="29"/>
        <v>0.15452585261276089</v>
      </c>
      <c r="W153" s="271">
        <f t="shared" si="29"/>
        <v>0.1554643539027179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0.14738454908894727</v>
      </c>
      <c r="C154" s="320">
        <f t="shared" si="30"/>
        <v>0.14431760806556834</v>
      </c>
      <c r="D154" s="320">
        <f t="shared" si="30"/>
        <v>0.14300265374638241</v>
      </c>
      <c r="E154" s="320">
        <f t="shared" si="30"/>
        <v>0.14057195707068088</v>
      </c>
      <c r="F154" s="320">
        <f t="shared" si="30"/>
        <v>0.14108228039251799</v>
      </c>
      <c r="G154" s="320">
        <f t="shared" si="30"/>
        <v>0.12903478923241432</v>
      </c>
      <c r="H154" s="320">
        <f t="shared" si="30"/>
        <v>0.12448151209556421</v>
      </c>
      <c r="I154" s="320">
        <f t="shared" si="30"/>
        <v>0.1286203880209125</v>
      </c>
      <c r="J154" s="320">
        <f t="shared" si="30"/>
        <v>0.12761817721730803</v>
      </c>
      <c r="K154" s="320">
        <f t="shared" si="30"/>
        <v>0.12946252280432829</v>
      </c>
      <c r="L154" s="320">
        <f t="shared" si="30"/>
        <v>0.13157209362551528</v>
      </c>
      <c r="M154" s="320">
        <f t="shared" si="30"/>
        <v>0.12906235149508719</v>
      </c>
      <c r="N154" s="320">
        <f t="shared" si="30"/>
        <v>0.1290909164863798</v>
      </c>
      <c r="O154" s="320">
        <f t="shared" si="30"/>
        <v>0.12475889910001589</v>
      </c>
      <c r="P154" s="320">
        <f t="shared" si="30"/>
        <v>0.12150804085544852</v>
      </c>
      <c r="Q154" s="320">
        <f t="shared" si="30"/>
        <v>0.11769852150100935</v>
      </c>
      <c r="R154" s="320">
        <f t="shared" si="30"/>
        <v>0.11275341832885333</v>
      </c>
      <c r="S154" s="320">
        <f t="shared" si="30"/>
        <v>0.11628769517300228</v>
      </c>
      <c r="T154" s="320">
        <f t="shared" si="30"/>
        <v>0.1121254728488132</v>
      </c>
      <c r="U154" s="320">
        <f t="shared" si="30"/>
        <v>0.11977871335480642</v>
      </c>
      <c r="V154" s="320">
        <f t="shared" si="30"/>
        <v>0.12473318161409221</v>
      </c>
      <c r="W154" s="320">
        <f t="shared" si="30"/>
        <v>0.12534129887207074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2.7560024443422905E-2</v>
      </c>
      <c r="C155" s="320">
        <f t="shared" si="31"/>
        <v>2.7462884967027649E-2</v>
      </c>
      <c r="D155" s="320">
        <f t="shared" si="31"/>
        <v>2.9304198986576713E-2</v>
      </c>
      <c r="E155" s="320">
        <f t="shared" si="31"/>
        <v>2.6850997701170581E-2</v>
      </c>
      <c r="F155" s="320">
        <f t="shared" si="31"/>
        <v>2.9085131296752234E-2</v>
      </c>
      <c r="G155" s="320">
        <f t="shared" si="31"/>
        <v>2.9155225916905506E-2</v>
      </c>
      <c r="H155" s="320">
        <f t="shared" si="31"/>
        <v>2.9251527330149098E-2</v>
      </c>
      <c r="I155" s="320">
        <f t="shared" si="31"/>
        <v>2.9343501824286057E-2</v>
      </c>
      <c r="J155" s="320">
        <f t="shared" si="31"/>
        <v>2.912651851825165E-2</v>
      </c>
      <c r="K155" s="320">
        <f t="shared" si="31"/>
        <v>2.9202035318945375E-2</v>
      </c>
      <c r="L155" s="320">
        <f t="shared" si="31"/>
        <v>2.9095983956174031E-2</v>
      </c>
      <c r="M155" s="320">
        <f t="shared" si="31"/>
        <v>2.7914654081575813E-2</v>
      </c>
      <c r="N155" s="320">
        <f t="shared" si="31"/>
        <v>2.8617892147414808E-2</v>
      </c>
      <c r="O155" s="320">
        <f t="shared" si="31"/>
        <v>2.8865482433178671E-2</v>
      </c>
      <c r="P155" s="320">
        <f t="shared" si="31"/>
        <v>2.8761587573546087E-2</v>
      </c>
      <c r="Q155" s="320">
        <f t="shared" si="31"/>
        <v>2.8490082969157011E-2</v>
      </c>
      <c r="R155" s="320">
        <f t="shared" si="31"/>
        <v>2.8992511348900036E-2</v>
      </c>
      <c r="S155" s="320">
        <f t="shared" si="31"/>
        <v>3.013579707664775E-2</v>
      </c>
      <c r="T155" s="320">
        <f t="shared" si="31"/>
        <v>2.9367355907302661E-2</v>
      </c>
      <c r="U155" s="320">
        <f t="shared" si="31"/>
        <v>2.970926769232014E-2</v>
      </c>
      <c r="V155" s="320">
        <f t="shared" si="31"/>
        <v>2.9792670998668672E-2</v>
      </c>
      <c r="W155" s="320">
        <f t="shared" si="31"/>
        <v>3.0123055030647158E-2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0.70569499389769685</v>
      </c>
      <c r="C157" s="271">
        <f t="shared" si="33"/>
        <v>0.70696473515215508</v>
      </c>
      <c r="D157" s="271">
        <f t="shared" si="33"/>
        <v>0.69683444379294412</v>
      </c>
      <c r="E157" s="271">
        <f t="shared" si="33"/>
        <v>0.67931221954014953</v>
      </c>
      <c r="F157" s="271">
        <f t="shared" si="33"/>
        <v>0.71057142583910282</v>
      </c>
      <c r="G157" s="271">
        <f t="shared" si="33"/>
        <v>0.70765316462504435</v>
      </c>
      <c r="H157" s="271">
        <f t="shared" si="33"/>
        <v>0.7116294882154256</v>
      </c>
      <c r="I157" s="271">
        <f t="shared" si="33"/>
        <v>0.71673410164954299</v>
      </c>
      <c r="J157" s="271">
        <f t="shared" si="33"/>
        <v>0.71317826235022075</v>
      </c>
      <c r="K157" s="271">
        <f t="shared" si="33"/>
        <v>0.71730334179960875</v>
      </c>
      <c r="L157" s="271">
        <f t="shared" si="33"/>
        <v>0.70791513486568947</v>
      </c>
      <c r="M157" s="271">
        <f t="shared" si="33"/>
        <v>0.67920564870382583</v>
      </c>
      <c r="N157" s="271">
        <f t="shared" si="33"/>
        <v>0.6963189875668625</v>
      </c>
      <c r="O157" s="271">
        <f t="shared" si="33"/>
        <v>0.70234703465477155</v>
      </c>
      <c r="P157" s="271">
        <f t="shared" si="33"/>
        <v>0.69981901523494161</v>
      </c>
      <c r="Q157" s="271">
        <f t="shared" si="33"/>
        <v>0.69319579222844285</v>
      </c>
      <c r="R157" s="271">
        <f t="shared" si="33"/>
        <v>0.70543167632000847</v>
      </c>
      <c r="S157" s="271">
        <f t="shared" si="33"/>
        <v>0.73321201778932532</v>
      </c>
      <c r="T157" s="271">
        <f t="shared" si="33"/>
        <v>0.71453828723088719</v>
      </c>
      <c r="U157" s="271">
        <f t="shared" si="33"/>
        <v>0.72274535572992926</v>
      </c>
      <c r="V157" s="271">
        <f t="shared" si="33"/>
        <v>0.72477433042362405</v>
      </c>
      <c r="W157" s="271">
        <f t="shared" si="33"/>
        <v>0.73281167174057182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0.70569499389769685</v>
      </c>
      <c r="C158" s="320">
        <f t="shared" si="34"/>
        <v>0.70696473515215508</v>
      </c>
      <c r="D158" s="320">
        <f t="shared" si="34"/>
        <v>0.69683444379294412</v>
      </c>
      <c r="E158" s="320">
        <f t="shared" si="34"/>
        <v>0.67931221954014953</v>
      </c>
      <c r="F158" s="320">
        <f t="shared" si="34"/>
        <v>0.71057142583910282</v>
      </c>
      <c r="G158" s="320">
        <f t="shared" si="34"/>
        <v>0.70765316462504435</v>
      </c>
      <c r="H158" s="320">
        <f t="shared" si="34"/>
        <v>0.7116294882154256</v>
      </c>
      <c r="I158" s="320">
        <f t="shared" si="34"/>
        <v>0.71673410164954299</v>
      </c>
      <c r="J158" s="320">
        <f t="shared" si="34"/>
        <v>0.71317826235022075</v>
      </c>
      <c r="K158" s="320">
        <f t="shared" si="34"/>
        <v>0.71730334179960875</v>
      </c>
      <c r="L158" s="320">
        <f t="shared" si="34"/>
        <v>0.70791513486568947</v>
      </c>
      <c r="M158" s="320">
        <f t="shared" si="34"/>
        <v>0.67920564870382583</v>
      </c>
      <c r="N158" s="320">
        <f t="shared" si="34"/>
        <v>0.6963189875668625</v>
      </c>
      <c r="O158" s="320">
        <f t="shared" si="34"/>
        <v>0.70234703465477155</v>
      </c>
      <c r="P158" s="320">
        <f t="shared" si="34"/>
        <v>0.69981901523494161</v>
      </c>
      <c r="Q158" s="320">
        <f t="shared" si="34"/>
        <v>0.69319579222844285</v>
      </c>
      <c r="R158" s="320">
        <f t="shared" si="34"/>
        <v>0.70543167632000847</v>
      </c>
      <c r="S158" s="320">
        <f t="shared" si="34"/>
        <v>0.73321201778932532</v>
      </c>
      <c r="T158" s="320">
        <f t="shared" si="34"/>
        <v>0.71453828723088719</v>
      </c>
      <c r="U158" s="320">
        <f t="shared" si="34"/>
        <v>0.72274535572992926</v>
      </c>
      <c r="V158" s="320">
        <f t="shared" si="34"/>
        <v>0.72477433042362405</v>
      </c>
      <c r="W158" s="320">
        <f t="shared" si="34"/>
        <v>0.73281167174057182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7.8522900869300388E-2</v>
      </c>
      <c r="C160" s="271">
        <f t="shared" si="36"/>
        <v>7.6888909331928101E-2</v>
      </c>
      <c r="D160" s="271">
        <f t="shared" si="36"/>
        <v>7.6188333672597752E-2</v>
      </c>
      <c r="E160" s="271">
        <f t="shared" si="36"/>
        <v>7.4893317639443152E-2</v>
      </c>
      <c r="F160" s="271">
        <f t="shared" si="36"/>
        <v>7.5165205485622485E-2</v>
      </c>
      <c r="G160" s="271">
        <f t="shared" si="36"/>
        <v>6.874659539429144E-2</v>
      </c>
      <c r="H160" s="271">
        <f t="shared" si="36"/>
        <v>6.6320720148497825E-2</v>
      </c>
      <c r="I160" s="271">
        <f t="shared" si="36"/>
        <v>6.8525812514050433E-2</v>
      </c>
      <c r="J160" s="271">
        <f t="shared" si="36"/>
        <v>6.799185898860946E-2</v>
      </c>
      <c r="K160" s="271">
        <f t="shared" si="36"/>
        <v>6.897448143169152E-2</v>
      </c>
      <c r="L160" s="271">
        <f t="shared" si="36"/>
        <v>7.0098409424773495E-2</v>
      </c>
      <c r="M160" s="271">
        <f t="shared" si="36"/>
        <v>6.8761279897063099E-2</v>
      </c>
      <c r="N160" s="271">
        <f t="shared" si="36"/>
        <v>6.8776498629239999E-2</v>
      </c>
      <c r="O160" s="271">
        <f t="shared" si="36"/>
        <v>6.6468505193725602E-2</v>
      </c>
      <c r="P160" s="271">
        <f t="shared" si="36"/>
        <v>6.4736527036881986E-2</v>
      </c>
      <c r="Q160" s="271">
        <f t="shared" si="36"/>
        <v>6.2706907836786674E-2</v>
      </c>
      <c r="R160" s="271">
        <f t="shared" si="36"/>
        <v>6.0072277215219107E-2</v>
      </c>
      <c r="S160" s="271">
        <f t="shared" si="36"/>
        <v>6.1955253904385374E-2</v>
      </c>
      <c r="T160" s="271">
        <f t="shared" si="36"/>
        <v>5.9737723145709694E-2</v>
      </c>
      <c r="U160" s="271">
        <f t="shared" si="36"/>
        <v>6.3815183431036801E-2</v>
      </c>
      <c r="V160" s="271">
        <f t="shared" si="36"/>
        <v>6.6454803543109758E-2</v>
      </c>
      <c r="W160" s="271">
        <f t="shared" si="36"/>
        <v>6.6778793618462506E-2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7.8522900869300388E-2</v>
      </c>
      <c r="C161" s="320">
        <f t="shared" si="37"/>
        <v>7.6888909331928101E-2</v>
      </c>
      <c r="D161" s="320">
        <f t="shared" si="37"/>
        <v>7.6188333672597752E-2</v>
      </c>
      <c r="E161" s="320">
        <f t="shared" si="37"/>
        <v>7.4893317639443152E-2</v>
      </c>
      <c r="F161" s="320">
        <f t="shared" si="37"/>
        <v>7.5165205485622485E-2</v>
      </c>
      <c r="G161" s="320">
        <f t="shared" si="37"/>
        <v>6.874659539429144E-2</v>
      </c>
      <c r="H161" s="320">
        <f t="shared" si="37"/>
        <v>6.6320720148497825E-2</v>
      </c>
      <c r="I161" s="320">
        <f t="shared" si="37"/>
        <v>6.8525812514050433E-2</v>
      </c>
      <c r="J161" s="320">
        <f t="shared" si="37"/>
        <v>6.799185898860946E-2</v>
      </c>
      <c r="K161" s="320">
        <f t="shared" si="37"/>
        <v>6.897448143169152E-2</v>
      </c>
      <c r="L161" s="320">
        <f t="shared" si="37"/>
        <v>7.0098409424773495E-2</v>
      </c>
      <c r="M161" s="320">
        <f t="shared" si="37"/>
        <v>6.8761279897063099E-2</v>
      </c>
      <c r="N161" s="320">
        <f t="shared" si="37"/>
        <v>6.8776498629239999E-2</v>
      </c>
      <c r="O161" s="320">
        <f t="shared" si="37"/>
        <v>6.6468505193725602E-2</v>
      </c>
      <c r="P161" s="320">
        <f t="shared" si="37"/>
        <v>6.4736527036881986E-2</v>
      </c>
      <c r="Q161" s="320">
        <f t="shared" si="37"/>
        <v>6.2706907836786674E-2</v>
      </c>
      <c r="R161" s="320">
        <f t="shared" si="37"/>
        <v>6.0072277215219107E-2</v>
      </c>
      <c r="S161" s="320">
        <f t="shared" si="37"/>
        <v>6.1955253904385374E-2</v>
      </c>
      <c r="T161" s="320">
        <f t="shared" si="37"/>
        <v>5.9737723145709694E-2</v>
      </c>
      <c r="U161" s="320">
        <f t="shared" si="37"/>
        <v>6.3815183431036801E-2</v>
      </c>
      <c r="V161" s="320">
        <f t="shared" si="37"/>
        <v>6.6454803543109758E-2</v>
      </c>
      <c r="W161" s="320">
        <f t="shared" si="37"/>
        <v>6.6778793618462506E-2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3.4354838902511432E-2</v>
      </c>
      <c r="C163" s="312">
        <f t="shared" si="39"/>
        <v>3.8135075279131236E-2</v>
      </c>
      <c r="D163" s="312">
        <f t="shared" si="39"/>
        <v>4.8778720140166064E-2</v>
      </c>
      <c r="E163" s="312">
        <f t="shared" si="39"/>
        <v>7.3315116474257994E-2</v>
      </c>
      <c r="F163" s="312">
        <f t="shared" si="39"/>
        <v>3.8903712987703884E-2</v>
      </c>
      <c r="G163" s="312">
        <f t="shared" si="39"/>
        <v>6.0471837477949847E-2</v>
      </c>
      <c r="H163" s="312">
        <f t="shared" si="39"/>
        <v>6.3737613687550543E-2</v>
      </c>
      <c r="I163" s="312">
        <f t="shared" si="39"/>
        <v>5.2024610573669312E-2</v>
      </c>
      <c r="J163" s="312">
        <f t="shared" si="39"/>
        <v>5.7534660425707936E-2</v>
      </c>
      <c r="K163" s="312">
        <f t="shared" si="39"/>
        <v>5.0638081101247276E-2</v>
      </c>
      <c r="L163" s="312">
        <f t="shared" si="39"/>
        <v>5.731665394245318E-2</v>
      </c>
      <c r="M163" s="312">
        <f t="shared" si="39"/>
        <v>9.1101965396063106E-2</v>
      </c>
      <c r="N163" s="312">
        <f t="shared" si="39"/>
        <v>7.3431731915516246E-2</v>
      </c>
      <c r="O163" s="312">
        <f t="shared" si="39"/>
        <v>7.4183556712686102E-2</v>
      </c>
      <c r="P163" s="312">
        <f t="shared" si="39"/>
        <v>8.2026257707626463E-2</v>
      </c>
      <c r="Q163" s="312">
        <f t="shared" si="39"/>
        <v>9.494031574838778E-2</v>
      </c>
      <c r="R163" s="312">
        <f t="shared" si="39"/>
        <v>8.98636553106959E-2</v>
      </c>
      <c r="S163" s="312">
        <f t="shared" si="39"/>
        <v>5.5283721703123845E-2</v>
      </c>
      <c r="T163" s="312">
        <f t="shared" si="39"/>
        <v>8.1268479942776792E-2</v>
      </c>
      <c r="U163" s="312">
        <f t="shared" si="39"/>
        <v>6.0989120910000888E-2</v>
      </c>
      <c r="V163" s="312">
        <f t="shared" si="39"/>
        <v>5.1394459766645757E-2</v>
      </c>
      <c r="W163" s="312">
        <f t="shared" si="39"/>
        <v>4.1876468526473434E-2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</v>
      </c>
      <c r="E165" s="234">
        <f t="shared" si="40"/>
        <v>0.99999999999999989</v>
      </c>
      <c r="F165" s="234">
        <f t="shared" si="40"/>
        <v>1</v>
      </c>
      <c r="G165" s="234">
        <f t="shared" si="40"/>
        <v>1</v>
      </c>
      <c r="H165" s="234">
        <f t="shared" si="40"/>
        <v>1</v>
      </c>
      <c r="I165" s="234">
        <f t="shared" si="40"/>
        <v>1</v>
      </c>
      <c r="J165" s="234">
        <f t="shared" si="40"/>
        <v>1</v>
      </c>
      <c r="K165" s="234">
        <f t="shared" si="40"/>
        <v>1.0000000000000002</v>
      </c>
      <c r="L165" s="234">
        <f t="shared" si="40"/>
        <v>1</v>
      </c>
      <c r="M165" s="234">
        <f t="shared" si="40"/>
        <v>1</v>
      </c>
      <c r="N165" s="234">
        <f t="shared" si="40"/>
        <v>1</v>
      </c>
      <c r="O165" s="234">
        <f t="shared" si="40"/>
        <v>1</v>
      </c>
      <c r="P165" s="234">
        <f t="shared" si="40"/>
        <v>1</v>
      </c>
      <c r="Q165" s="234">
        <f t="shared" si="40"/>
        <v>1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0.99999999999999989</v>
      </c>
      <c r="V165" s="234">
        <f t="shared" si="40"/>
        <v>1</v>
      </c>
      <c r="W165" s="234">
        <f t="shared" si="40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4.0827517956251152E-3</v>
      </c>
      <c r="C170" s="270">
        <f t="shared" si="45"/>
        <v>4.0626646799838441E-3</v>
      </c>
      <c r="D170" s="270">
        <f t="shared" si="45"/>
        <v>3.8047437718671724E-3</v>
      </c>
      <c r="E170" s="270">
        <f t="shared" si="45"/>
        <v>3.1465565680878073E-3</v>
      </c>
      <c r="F170" s="270">
        <f t="shared" si="45"/>
        <v>3.3403757017306341E-3</v>
      </c>
      <c r="G170" s="270">
        <f t="shared" si="45"/>
        <v>3.4227294889871782E-3</v>
      </c>
      <c r="H170" s="270">
        <f t="shared" si="45"/>
        <v>3.1571027516901539E-3</v>
      </c>
      <c r="I170" s="270">
        <f t="shared" si="45"/>
        <v>3.2370305391523639E-3</v>
      </c>
      <c r="J170" s="270">
        <f t="shared" si="45"/>
        <v>3.4497127858900745E-3</v>
      </c>
      <c r="K170" s="270">
        <f t="shared" si="45"/>
        <v>3.2931034375588268E-3</v>
      </c>
      <c r="L170" s="270">
        <f t="shared" si="45"/>
        <v>2.8296201618868153E-3</v>
      </c>
      <c r="M170" s="270">
        <f t="shared" si="45"/>
        <v>2.9825236360775599E-3</v>
      </c>
      <c r="N170" s="270">
        <f t="shared" si="45"/>
        <v>2.9286793820981396E-3</v>
      </c>
      <c r="O170" s="270">
        <f t="shared" si="45"/>
        <v>2.7360827202050067E-3</v>
      </c>
      <c r="P170" s="270">
        <f t="shared" si="45"/>
        <v>2.5855260694639375E-3</v>
      </c>
      <c r="Q170" s="270">
        <f t="shared" si="45"/>
        <v>2.3785210289597276E-3</v>
      </c>
      <c r="R170" s="270">
        <f t="shared" si="45"/>
        <v>2.3536368575862799E-3</v>
      </c>
      <c r="S170" s="270">
        <f t="shared" si="45"/>
        <v>2.5447420467517076E-3</v>
      </c>
      <c r="T170" s="270">
        <f t="shared" si="45"/>
        <v>2.6636520272027074E-3</v>
      </c>
      <c r="U170" s="270">
        <f t="shared" si="45"/>
        <v>2.447650118921064E-3</v>
      </c>
      <c r="V170" s="270">
        <f t="shared" si="45"/>
        <v>2.3317698313104138E-3</v>
      </c>
      <c r="W170" s="270">
        <f t="shared" si="45"/>
        <v>2.3688653280571907E-3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0.49325659783403786</v>
      </c>
      <c r="C171" s="271">
        <f t="shared" si="46"/>
        <v>0.50004695914473307</v>
      </c>
      <c r="D171" s="271">
        <f t="shared" si="46"/>
        <v>0.49074513931882902</v>
      </c>
      <c r="E171" s="271">
        <f t="shared" si="46"/>
        <v>0.46485439922136751</v>
      </c>
      <c r="F171" s="271">
        <f t="shared" si="46"/>
        <v>0.48232092416381883</v>
      </c>
      <c r="G171" s="271">
        <f t="shared" si="46"/>
        <v>0.47524510337136677</v>
      </c>
      <c r="H171" s="271">
        <f t="shared" si="46"/>
        <v>0.45607177904465096</v>
      </c>
      <c r="I171" s="271">
        <f t="shared" si="46"/>
        <v>0.46563056496529115</v>
      </c>
      <c r="J171" s="271">
        <f t="shared" si="46"/>
        <v>0.51411185544535343</v>
      </c>
      <c r="K171" s="271">
        <f t="shared" si="46"/>
        <v>0.51262055880371393</v>
      </c>
      <c r="L171" s="271">
        <f t="shared" si="46"/>
        <v>0.49438829952724256</v>
      </c>
      <c r="M171" s="271">
        <f t="shared" si="46"/>
        <v>0.51731989605533757</v>
      </c>
      <c r="N171" s="271">
        <f t="shared" si="46"/>
        <v>0.53375799635603149</v>
      </c>
      <c r="O171" s="271">
        <f t="shared" si="46"/>
        <v>0.53722299633548731</v>
      </c>
      <c r="P171" s="271">
        <f t="shared" si="46"/>
        <v>0.53022936525522835</v>
      </c>
      <c r="Q171" s="271">
        <f t="shared" si="46"/>
        <v>0.50116641179347021</v>
      </c>
      <c r="R171" s="271">
        <f t="shared" si="46"/>
        <v>0.48857002372797803</v>
      </c>
      <c r="S171" s="271">
        <f t="shared" si="46"/>
        <v>0.50312910392734533</v>
      </c>
      <c r="T171" s="271">
        <f t="shared" si="46"/>
        <v>0.53569834497918833</v>
      </c>
      <c r="U171" s="271">
        <f t="shared" si="46"/>
        <v>0.52591398460922112</v>
      </c>
      <c r="V171" s="271">
        <f t="shared" si="46"/>
        <v>0.54220294071568431</v>
      </c>
      <c r="W171" s="271">
        <f t="shared" si="46"/>
        <v>0.51416417097049616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0.49325659783403786</v>
      </c>
      <c r="C172" s="320">
        <f t="shared" si="47"/>
        <v>0.50004695914473307</v>
      </c>
      <c r="D172" s="320">
        <f t="shared" si="47"/>
        <v>0.49074513931882902</v>
      </c>
      <c r="E172" s="320">
        <f t="shared" si="47"/>
        <v>0.46485439922136751</v>
      </c>
      <c r="F172" s="320">
        <f t="shared" si="47"/>
        <v>0.48232092416381883</v>
      </c>
      <c r="G172" s="320">
        <f t="shared" si="47"/>
        <v>0.47524510337136677</v>
      </c>
      <c r="H172" s="320">
        <f t="shared" si="47"/>
        <v>0.45607177904465096</v>
      </c>
      <c r="I172" s="320">
        <f t="shared" si="47"/>
        <v>0.46563056496529115</v>
      </c>
      <c r="J172" s="320">
        <f t="shared" si="47"/>
        <v>0.51411185544535343</v>
      </c>
      <c r="K172" s="320">
        <f t="shared" si="47"/>
        <v>0.51262055880371393</v>
      </c>
      <c r="L172" s="320">
        <f t="shared" si="47"/>
        <v>0.49438829952724256</v>
      </c>
      <c r="M172" s="320">
        <f t="shared" si="47"/>
        <v>0.51731989605533757</v>
      </c>
      <c r="N172" s="320">
        <f t="shared" si="47"/>
        <v>0.53375799635603149</v>
      </c>
      <c r="O172" s="320">
        <f t="shared" si="47"/>
        <v>0.53722299633548731</v>
      </c>
      <c r="P172" s="320">
        <f t="shared" si="47"/>
        <v>0.53022936525522835</v>
      </c>
      <c r="Q172" s="320">
        <f t="shared" si="47"/>
        <v>0.50116641179347021</v>
      </c>
      <c r="R172" s="320">
        <f t="shared" si="47"/>
        <v>0.48857002372797803</v>
      </c>
      <c r="S172" s="320">
        <f t="shared" si="47"/>
        <v>0.50312910392734533</v>
      </c>
      <c r="T172" s="320">
        <f t="shared" si="47"/>
        <v>0.53569834497918833</v>
      </c>
      <c r="U172" s="320">
        <f t="shared" si="47"/>
        <v>0.52591398460922112</v>
      </c>
      <c r="V172" s="320">
        <f t="shared" si="47"/>
        <v>0.54220294071568431</v>
      </c>
      <c r="W172" s="320">
        <f t="shared" si="47"/>
        <v>0.51416417097049616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4.1248807837682228E-2</v>
      </c>
      <c r="C175" s="271">
        <f t="shared" si="50"/>
        <v>4.1816654897576057E-2</v>
      </c>
      <c r="D175" s="271">
        <f t="shared" si="50"/>
        <v>4.1038785974536224E-2</v>
      </c>
      <c r="E175" s="271">
        <f t="shared" si="50"/>
        <v>3.8873661031970548E-2</v>
      </c>
      <c r="F175" s="271">
        <f t="shared" si="50"/>
        <v>4.0334307142143151E-2</v>
      </c>
      <c r="G175" s="271">
        <f t="shared" si="50"/>
        <v>3.9742588402964858E-2</v>
      </c>
      <c r="H175" s="271">
        <f t="shared" si="50"/>
        <v>3.8139210416263565E-2</v>
      </c>
      <c r="I175" s="271">
        <f t="shared" si="50"/>
        <v>3.8938568246109972E-2</v>
      </c>
      <c r="J175" s="271">
        <f t="shared" si="50"/>
        <v>4.299283826199285E-2</v>
      </c>
      <c r="K175" s="271">
        <f t="shared" si="50"/>
        <v>4.2868127900549967E-2</v>
      </c>
      <c r="L175" s="271">
        <f t="shared" si="50"/>
        <v>4.1343446907646138E-2</v>
      </c>
      <c r="M175" s="271">
        <f t="shared" si="50"/>
        <v>4.32611121203412E-2</v>
      </c>
      <c r="N175" s="271">
        <f t="shared" si="50"/>
        <v>4.4635755751054496E-2</v>
      </c>
      <c r="O175" s="271">
        <f t="shared" si="50"/>
        <v>4.4925517953806088E-2</v>
      </c>
      <c r="P175" s="271">
        <f t="shared" si="50"/>
        <v>4.4340672366774907E-2</v>
      </c>
      <c r="Q175" s="271">
        <f t="shared" si="50"/>
        <v>4.1910269635612847E-2</v>
      </c>
      <c r="R175" s="271">
        <f t="shared" si="50"/>
        <v>4.0856890941756659E-2</v>
      </c>
      <c r="S175" s="271">
        <f t="shared" si="50"/>
        <v>4.2074400659972686E-2</v>
      </c>
      <c r="T175" s="271">
        <f t="shared" si="50"/>
        <v>4.4798018289145543E-2</v>
      </c>
      <c r="U175" s="271">
        <f t="shared" si="50"/>
        <v>4.397979669314938E-2</v>
      </c>
      <c r="V175" s="271">
        <f t="shared" si="50"/>
        <v>4.5341968072634894E-2</v>
      </c>
      <c r="W175" s="271">
        <f t="shared" si="50"/>
        <v>4.2997213171630189E-2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4.1248807837682228E-2</v>
      </c>
      <c r="C176" s="320">
        <f t="shared" si="51"/>
        <v>4.1816654897576057E-2</v>
      </c>
      <c r="D176" s="320">
        <f t="shared" si="51"/>
        <v>4.1038785974536224E-2</v>
      </c>
      <c r="E176" s="320">
        <f t="shared" si="51"/>
        <v>3.8873661031970548E-2</v>
      </c>
      <c r="F176" s="320">
        <f t="shared" si="51"/>
        <v>4.0334307142143151E-2</v>
      </c>
      <c r="G176" s="320">
        <f t="shared" si="51"/>
        <v>3.9742588402964858E-2</v>
      </c>
      <c r="H176" s="320">
        <f t="shared" si="51"/>
        <v>3.8139210416263565E-2</v>
      </c>
      <c r="I176" s="320">
        <f t="shared" si="51"/>
        <v>3.8938568246109972E-2</v>
      </c>
      <c r="J176" s="320">
        <f t="shared" si="51"/>
        <v>4.299283826199285E-2</v>
      </c>
      <c r="K176" s="320">
        <f t="shared" si="51"/>
        <v>4.2868127900549967E-2</v>
      </c>
      <c r="L176" s="320">
        <f t="shared" si="51"/>
        <v>4.1343446907646138E-2</v>
      </c>
      <c r="M176" s="320">
        <f t="shared" si="51"/>
        <v>4.32611121203412E-2</v>
      </c>
      <c r="N176" s="320">
        <f t="shared" si="51"/>
        <v>4.4635755751054496E-2</v>
      </c>
      <c r="O176" s="320">
        <f t="shared" si="51"/>
        <v>4.4925517953806088E-2</v>
      </c>
      <c r="P176" s="320">
        <f t="shared" si="51"/>
        <v>4.4340672366774907E-2</v>
      </c>
      <c r="Q176" s="320">
        <f t="shared" si="51"/>
        <v>4.1910269635612847E-2</v>
      </c>
      <c r="R176" s="320">
        <f t="shared" si="51"/>
        <v>4.0856890941756659E-2</v>
      </c>
      <c r="S176" s="320">
        <f t="shared" si="51"/>
        <v>4.2074400659972686E-2</v>
      </c>
      <c r="T176" s="320">
        <f t="shared" si="51"/>
        <v>4.4798018289145543E-2</v>
      </c>
      <c r="U176" s="320">
        <f t="shared" si="51"/>
        <v>4.397979669314938E-2</v>
      </c>
      <c r="V176" s="320">
        <f t="shared" si="51"/>
        <v>4.5341968072634894E-2</v>
      </c>
      <c r="W176" s="320">
        <f t="shared" si="51"/>
        <v>4.2997213171630189E-2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0.46141184253265483</v>
      </c>
      <c r="C179" s="312">
        <f t="shared" si="54"/>
        <v>0.45407372127770707</v>
      </c>
      <c r="D179" s="312">
        <f t="shared" si="54"/>
        <v>0.46441133093476761</v>
      </c>
      <c r="E179" s="312">
        <f t="shared" si="54"/>
        <v>0.49312538317857402</v>
      </c>
      <c r="F179" s="312">
        <f t="shared" si="54"/>
        <v>0.47400439299230729</v>
      </c>
      <c r="G179" s="312">
        <f t="shared" si="54"/>
        <v>0.48158957873668123</v>
      </c>
      <c r="H179" s="312">
        <f t="shared" si="54"/>
        <v>0.5026319077873953</v>
      </c>
      <c r="I179" s="312">
        <f t="shared" si="54"/>
        <v>0.49219383624944651</v>
      </c>
      <c r="J179" s="312">
        <f t="shared" si="54"/>
        <v>0.43944559350676354</v>
      </c>
      <c r="K179" s="312">
        <f t="shared" si="54"/>
        <v>0.44121820985817745</v>
      </c>
      <c r="L179" s="312">
        <f t="shared" si="54"/>
        <v>0.46143863340322439</v>
      </c>
      <c r="M179" s="312">
        <f t="shared" si="54"/>
        <v>0.43643646818824366</v>
      </c>
      <c r="N179" s="312">
        <f t="shared" si="54"/>
        <v>0.41867756851081589</v>
      </c>
      <c r="O179" s="312">
        <f t="shared" si="54"/>
        <v>0.41511540299050159</v>
      </c>
      <c r="P179" s="312">
        <f t="shared" si="54"/>
        <v>0.42284443630853286</v>
      </c>
      <c r="Q179" s="312">
        <f t="shared" si="54"/>
        <v>0.4545447975419572</v>
      </c>
      <c r="R179" s="312">
        <f t="shared" si="54"/>
        <v>0.4682194484726791</v>
      </c>
      <c r="S179" s="312">
        <f t="shared" si="54"/>
        <v>0.45225175336593021</v>
      </c>
      <c r="T179" s="312">
        <f t="shared" si="54"/>
        <v>0.41683998470446348</v>
      </c>
      <c r="U179" s="312">
        <f t="shared" si="54"/>
        <v>0.42765856857870832</v>
      </c>
      <c r="V179" s="312">
        <f t="shared" si="54"/>
        <v>0.41012332138037039</v>
      </c>
      <c r="W179" s="312">
        <f t="shared" si="54"/>
        <v>0.44046975052981657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272.61942592838409</v>
      </c>
      <c r="C183" s="322">
        <f t="shared" si="55"/>
        <v>279.36527465942237</v>
      </c>
      <c r="D183" s="322">
        <f t="shared" si="55"/>
        <v>265.96188464157086</v>
      </c>
      <c r="E183" s="322">
        <f t="shared" si="55"/>
        <v>241.1978657228226</v>
      </c>
      <c r="F183" s="322">
        <f t="shared" si="55"/>
        <v>259.86285189181604</v>
      </c>
      <c r="G183" s="322">
        <f t="shared" si="55"/>
        <v>268.36553110054774</v>
      </c>
      <c r="H183" s="322">
        <f t="shared" si="55"/>
        <v>259.68027929849194</v>
      </c>
      <c r="I183" s="322">
        <f t="shared" si="55"/>
        <v>263.9361150225908</v>
      </c>
      <c r="J183" s="322">
        <f t="shared" si="55"/>
        <v>264.54504152350455</v>
      </c>
      <c r="K183" s="322">
        <f t="shared" si="55"/>
        <v>275.36095107803101</v>
      </c>
      <c r="L183" s="322">
        <f t="shared" si="55"/>
        <v>265.97704003930698</v>
      </c>
      <c r="M183" s="322">
        <f t="shared" si="55"/>
        <v>261.65269590834896</v>
      </c>
      <c r="N183" s="322">
        <f t="shared" si="55"/>
        <v>282.09312651665897</v>
      </c>
      <c r="O183" s="322">
        <f t="shared" si="55"/>
        <v>299.42517594699859</v>
      </c>
      <c r="P183" s="322">
        <f t="shared" si="55"/>
        <v>301.95775386936947</v>
      </c>
      <c r="Q183" s="322">
        <f t="shared" si="55"/>
        <v>280.94416618602787</v>
      </c>
      <c r="R183" s="322">
        <f t="shared" si="55"/>
        <v>290.3368405545159</v>
      </c>
      <c r="S183" s="322">
        <f t="shared" si="55"/>
        <v>274.35363864536026</v>
      </c>
      <c r="T183" s="322">
        <f t="shared" si="55"/>
        <v>304.37931621141905</v>
      </c>
      <c r="U183" s="322">
        <f t="shared" si="55"/>
        <v>289.15959802951437</v>
      </c>
      <c r="V183" s="322">
        <f t="shared" si="55"/>
        <v>291.19882583358566</v>
      </c>
      <c r="W183" s="322">
        <f t="shared" si="55"/>
        <v>292.35670221091584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0.85174575540297714</v>
      </c>
      <c r="C188" s="277">
        <f>IF(C$10=0,0,C$10/NMM!C$9*1000)</f>
        <v>0.83751172538720919</v>
      </c>
      <c r="D188" s="277">
        <f>IF(D$10=0,0,D$10/NMM!D$9*1000)</f>
        <v>0.76489092409830561</v>
      </c>
      <c r="E188" s="277">
        <f>IF(E$10=0,0,E$10/NMM!E$9*1000)</f>
        <v>0.61095485961105012</v>
      </c>
      <c r="F188" s="277">
        <f>IF(F$10=0,0,F$10/NMM!F$9*1000)</f>
        <v>0.6461787057368632</v>
      </c>
      <c r="G188" s="277">
        <f>IF(G$10=0,0,G$10/NMM!G$9*1000)</f>
        <v>0.63737733887329373</v>
      </c>
      <c r="H188" s="277">
        <f>IF(H$10=0,0,H$10/NMM!H$9*1000)</f>
        <v>0.56879526293237836</v>
      </c>
      <c r="I188" s="277">
        <f>IF(I$10=0,0,I$10/NMM!I$9*1000)</f>
        <v>0.59558040184824179</v>
      </c>
      <c r="J188" s="277">
        <f>IF(J$10=0,0,J$10/NMM!J$9*1000)</f>
        <v>0.57459568708842035</v>
      </c>
      <c r="K188" s="277">
        <f>IF(K$10=0,0,K$10/NMM!K$9*1000)</f>
        <v>0.57757778170151342</v>
      </c>
      <c r="L188" s="277">
        <f>IF(L$10=0,0,L$10/NMM!L$9*1000)</f>
        <v>0.51193277081156519</v>
      </c>
      <c r="M188" s="277">
        <f>IF(M$10=0,0,M$10/NMM!M$9*1000)</f>
        <v>0.51862030643577295</v>
      </c>
      <c r="N188" s="277">
        <f>IF(N$10=0,0,N$10/NMM!N$9*1000)</f>
        <v>0.5192424963230815</v>
      </c>
      <c r="O188" s="277">
        <f>IF(O$10=0,0,O$10/NMM!O$9*1000)</f>
        <v>0.4902685339561903</v>
      </c>
      <c r="P188" s="277">
        <f>IF(P$10=0,0,P$10/NMM!P$9*1000)</f>
        <v>0.46275116657365045</v>
      </c>
      <c r="Q188" s="277">
        <f>IF(Q$10=0,0,Q$10/NMM!Q$9*1000)</f>
        <v>0.40981621395659518</v>
      </c>
      <c r="R188" s="277">
        <f>IF(R$10=0,0,R$10/NMM!R$9*1000)</f>
        <v>0.40471259106716301</v>
      </c>
      <c r="S188" s="277">
        <f>IF(S$10=0,0,S$10/NMM!S$9*1000)</f>
        <v>0.39839242642422301</v>
      </c>
      <c r="T188" s="277">
        <f>IF(T$10=0,0,T$10/NMM!T$9*1000)</f>
        <v>0.42993241959649248</v>
      </c>
      <c r="U188" s="277">
        <f>IF(U$10=0,0,U$10/NMM!U$9*1000)</f>
        <v>0.40375933864041041</v>
      </c>
      <c r="V188" s="277">
        <f>IF(V$10=0,0,V$10/NMM!V$9*1000)</f>
        <v>0.39018733090637875</v>
      </c>
      <c r="W188" s="277">
        <f>IF(W$10=0,0,W$10/NMM!W$9*1000)</f>
        <v>0.41705785267842793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41.861148662193756</v>
      </c>
      <c r="C190" s="278">
        <f>IF(C$17=0,0,C$17/NMM!C$9*1000)</f>
        <v>42.902766306860379</v>
      </c>
      <c r="D190" s="278">
        <f>IF(D$17=0,0,D$17/NMM!D$9*1000)</f>
        <v>40.844329499165056</v>
      </c>
      <c r="E190" s="278">
        <f>IF(E$17=0,0,E$17/NMM!E$9*1000)</f>
        <v>37.057611131479852</v>
      </c>
      <c r="F190" s="278">
        <f>IF(F$17=0,0,F$17/NMM!F$9*1000)</f>
        <v>39.924993732276256</v>
      </c>
      <c r="G190" s="278">
        <f>IF(G$17=0,0,G$17/NMM!G$9*1000)</f>
        <v>41.23552120523798</v>
      </c>
      <c r="H190" s="278">
        <f>IF(H$17=0,0,H$17/NMM!H$9*1000)</f>
        <v>39.90852653757635</v>
      </c>
      <c r="I190" s="278">
        <f>IF(I$17=0,0,I$17/NMM!I$9*1000)</f>
        <v>40.560144563510342</v>
      </c>
      <c r="J190" s="278">
        <f>IF(J$17=0,0,J$17/NMM!J$9*1000)</f>
        <v>40.657321267476576</v>
      </c>
      <c r="K190" s="278">
        <f>IF(K$17=0,0,K$17/NMM!K$9*1000)</f>
        <v>42.322963827920596</v>
      </c>
      <c r="L190" s="278">
        <f>IF(L$17=0,0,L$17/NMM!L$9*1000)</f>
        <v>40.887122268913195</v>
      </c>
      <c r="M190" s="278">
        <f>IF(M$17=0,0,M$17/NMM!M$9*1000)</f>
        <v>40.220056791248311</v>
      </c>
      <c r="N190" s="278">
        <f>IF(N$17=0,0,N$17/NMM!N$9*1000)</f>
        <v>43.368210925207954</v>
      </c>
      <c r="O190" s="278">
        <f>IF(O$17=0,0,O$17/NMM!O$9*1000)</f>
        <v>46.042168552395879</v>
      </c>
      <c r="P190" s="278">
        <f>IF(P$17=0,0,P$17/NMM!P$9*1000)</f>
        <v>46.436476254398634</v>
      </c>
      <c r="Q190" s="278">
        <f>IF(Q$17=0,0,Q$17/NMM!Q$9*1000)</f>
        <v>43.208099826749056</v>
      </c>
      <c r="R190" s="278">
        <f>IF(R$17=0,0,R$17/NMM!R$9*1000)</f>
        <v>44.655553393127377</v>
      </c>
      <c r="S190" s="278">
        <f>IF(S$17=0,0,S$17/NMM!S$9*1000)</f>
        <v>42.194779239780281</v>
      </c>
      <c r="T190" s="278">
        <f>IF(T$17=0,0,T$17/NMM!T$9*1000)</f>
        <v>46.814499702061802</v>
      </c>
      <c r="U190" s="278">
        <f>IF(U$17=0,0,U$17/NMM!U$9*1000)</f>
        <v>44.474368201456556</v>
      </c>
      <c r="V190" s="278">
        <f>IF(V$17=0,0,V$17/NMM!V$9*1000)</f>
        <v>44.790541807115986</v>
      </c>
      <c r="W190" s="278">
        <f>IF(W$17=0,0,W$17/NMM!W$9*1000)</f>
        <v>44.96474008856422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229.49784264148562</v>
      </c>
      <c r="C191" s="278">
        <f>IF(C$25=0,0,C$25/NMM!C$9*1000)</f>
        <v>235.20836444864733</v>
      </c>
      <c r="D191" s="278">
        <f>IF(D$25=0,0,D$25/NMM!D$9*1000)</f>
        <v>223.92327501185056</v>
      </c>
      <c r="E191" s="278">
        <f>IF(E$25=0,0,E$25/NMM!E$9*1000)</f>
        <v>203.16312571237589</v>
      </c>
      <c r="F191" s="278">
        <f>IF(F$25=0,0,F$25/NMM!F$9*1000)</f>
        <v>218.88314635062531</v>
      </c>
      <c r="G191" s="278">
        <f>IF(G$25=0,0,G$25/NMM!G$9*1000)</f>
        <v>226.06792835921678</v>
      </c>
      <c r="H191" s="278">
        <f>IF(H$25=0,0,H$25/NMM!H$9*1000)</f>
        <v>218.79286727853176</v>
      </c>
      <c r="I191" s="278">
        <f>IF(I$25=0,0,I$25/NMM!I$9*1000)</f>
        <v>222.36527118901546</v>
      </c>
      <c r="J191" s="278">
        <f>IF(J$25=0,0,J$25/NMM!J$9*1000)</f>
        <v>222.89802876084488</v>
      </c>
      <c r="K191" s="278">
        <f>IF(K$25=0,0,K$25/NMM!K$9*1000)</f>
        <v>232.0296791443179</v>
      </c>
      <c r="L191" s="278">
        <f>IF(L$25=0,0,L$25/NMM!L$9*1000)</f>
        <v>224.15788033568197</v>
      </c>
      <c r="M191" s="278">
        <f>IF(M$25=0,0,M$25/NMM!M$9*1000)</f>
        <v>220.50078795008866</v>
      </c>
      <c r="N191" s="278">
        <f>IF(N$25=0,0,N$25/NMM!N$9*1000)</f>
        <v>237.76009891350515</v>
      </c>
      <c r="O191" s="278">
        <f>IF(O$25=0,0,O$25/NMM!O$9*1000)</f>
        <v>252.4196944183127</v>
      </c>
      <c r="P191" s="278">
        <f>IF(P$25=0,0,P$25/NMM!P$9*1000)</f>
        <v>254.58143077382462</v>
      </c>
      <c r="Q191" s="278">
        <f>IF(Q$25=0,0,Q$25/NMM!Q$9*1000)</f>
        <v>236.8823124013434</v>
      </c>
      <c r="R191" s="278">
        <f>IF(R$25=0,0,R$25/NMM!R$9*1000)</f>
        <v>244.81777240241021</v>
      </c>
      <c r="S191" s="278">
        <f>IF(S$25=0,0,S$25/NMM!S$9*1000)</f>
        <v>231.32692522145055</v>
      </c>
      <c r="T191" s="278">
        <f>IF(T$25=0,0,T$25/NMM!T$9*1000)</f>
        <v>256.65389100196313</v>
      </c>
      <c r="U191" s="278">
        <f>IF(U$25=0,0,U$25/NMM!U$9*1000)</f>
        <v>243.82445014690802</v>
      </c>
      <c r="V191" s="278">
        <f>IF(V$25=0,0,V$25/NMM!V$9*1000)</f>
        <v>245.55782734074873</v>
      </c>
      <c r="W191" s="278">
        <f>IF(W$25=0,0,W$25/NMM!W$9*1000)</f>
        <v>246.51284484652325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0.40868886930174297</v>
      </c>
      <c r="C192" s="279">
        <f>IF(C$33=0,0,C$33/NMM!C$9*1000)</f>
        <v>0.41663217852745482</v>
      </c>
      <c r="D192" s="279">
        <f>IF(D$33=0,0,D$33/NMM!D$9*1000)</f>
        <v>0.4293892064569429</v>
      </c>
      <c r="E192" s="279">
        <f>IF(E$33=0,0,E$33/NMM!E$9*1000)</f>
        <v>0.36617401935580435</v>
      </c>
      <c r="F192" s="279">
        <f>IF(F$33=0,0,F$33/NMM!F$9*1000)</f>
        <v>0.40853310317761971</v>
      </c>
      <c r="G192" s="279">
        <f>IF(G$33=0,0,G$33/NMM!G$9*1000)</f>
        <v>0.42470419721970215</v>
      </c>
      <c r="H192" s="279">
        <f>IF(H$33=0,0,H$33/NMM!H$9*1000)</f>
        <v>0.41009021945143292</v>
      </c>
      <c r="I192" s="279">
        <f>IF(I$33=0,0,I$33/NMM!I$9*1000)</f>
        <v>0.41511886821670158</v>
      </c>
      <c r="J192" s="279">
        <f>IF(J$33=0,0,J$33/NMM!J$9*1000)</f>
        <v>0.41509580809471408</v>
      </c>
      <c r="K192" s="279">
        <f>IF(K$33=0,0,K$33/NMM!K$9*1000)</f>
        <v>0.43073032409095385</v>
      </c>
      <c r="L192" s="279">
        <f>IF(L$33=0,0,L$33/NMM!L$9*1000)</f>
        <v>0.42010466390027545</v>
      </c>
      <c r="M192" s="279">
        <f>IF(M$33=0,0,M$33/NMM!M$9*1000)</f>
        <v>0.41323086057623076</v>
      </c>
      <c r="N192" s="279">
        <f>IF(N$33=0,0,N$33/NMM!N$9*1000)</f>
        <v>0.44557418162282353</v>
      </c>
      <c r="O192" s="279">
        <f>IF(O$33=0,0,O$33/NMM!O$9*1000)</f>
        <v>0.47304444233386295</v>
      </c>
      <c r="P192" s="279">
        <f>IF(P$33=0,0,P$33/NMM!P$9*1000)</f>
        <v>0.47709567457259427</v>
      </c>
      <c r="Q192" s="279">
        <f>IF(Q$33=0,0,Q$33/NMM!Q$9*1000)</f>
        <v>0.44393774397882391</v>
      </c>
      <c r="R192" s="279">
        <f>IF(R$33=0,0,R$33/NMM!R$9*1000)</f>
        <v>0.45880216791115191</v>
      </c>
      <c r="S192" s="279">
        <f>IF(S$33=0,0,S$33/NMM!S$9*1000)</f>
        <v>0.43354175770518216</v>
      </c>
      <c r="T192" s="279">
        <f>IF(T$33=0,0,T$33/NMM!T$9*1000)</f>
        <v>0.48099308779763073</v>
      </c>
      <c r="U192" s="279">
        <f>IF(U$33=0,0,U$33/NMM!U$9*1000)</f>
        <v>0.4570203425094031</v>
      </c>
      <c r="V192" s="279">
        <f>IF(V$33=0,0,V$33/NMM!V$9*1000)</f>
        <v>0.4602693548145666</v>
      </c>
      <c r="W192" s="279">
        <f>IF(W$33=0,0,W$33/NMM!W$9*1000)</f>
        <v>0.46205942314991416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124.4074424760819</v>
      </c>
      <c r="C194" s="322">
        <f t="shared" si="56"/>
        <v>122.91046170145145</v>
      </c>
      <c r="D194" s="322">
        <f t="shared" si="56"/>
        <v>119.59093009479093</v>
      </c>
      <c r="E194" s="322">
        <f t="shared" si="56"/>
        <v>111.43708060768367</v>
      </c>
      <c r="F194" s="322">
        <f t="shared" si="56"/>
        <v>114.46964237424137</v>
      </c>
      <c r="G194" s="322">
        <f t="shared" si="56"/>
        <v>114.04291177271325</v>
      </c>
      <c r="H194" s="322">
        <f t="shared" si="56"/>
        <v>108.2025026533681</v>
      </c>
      <c r="I194" s="322">
        <f t="shared" si="56"/>
        <v>109.1289280982792</v>
      </c>
      <c r="J194" s="322">
        <f t="shared" si="56"/>
        <v>109.2171950086732</v>
      </c>
      <c r="K194" s="322">
        <f t="shared" si="56"/>
        <v>113.46504377622544</v>
      </c>
      <c r="L194" s="322">
        <f t="shared" si="56"/>
        <v>109.70351172228027</v>
      </c>
      <c r="M194" s="322">
        <f t="shared" si="56"/>
        <v>108.24430521684957</v>
      </c>
      <c r="N194" s="322">
        <f t="shared" si="56"/>
        <v>116.11658144568449</v>
      </c>
      <c r="O194" s="322">
        <f t="shared" si="56"/>
        <v>122.5978580615251</v>
      </c>
      <c r="P194" s="322">
        <f t="shared" si="56"/>
        <v>122.57057790933605</v>
      </c>
      <c r="Q194" s="322">
        <f t="shared" si="56"/>
        <v>113.41774658952481</v>
      </c>
      <c r="R194" s="322">
        <f t="shared" si="56"/>
        <v>115.56133991770523</v>
      </c>
      <c r="S194" s="322">
        <f t="shared" si="56"/>
        <v>116.09423130272533</v>
      </c>
      <c r="T194" s="322">
        <f t="shared" si="56"/>
        <v>123.24627740306963</v>
      </c>
      <c r="U194" s="322">
        <f t="shared" si="56"/>
        <v>116.97392477283162</v>
      </c>
      <c r="V194" s="322">
        <f t="shared" si="56"/>
        <v>118.06941612668166</v>
      </c>
      <c r="W194" s="322">
        <f t="shared" si="56"/>
        <v>118.62657447594921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0.83518797987425908</v>
      </c>
      <c r="C199" s="277">
        <f>IF(C$53=0,0,C$53/NMM!C$10*1000)</f>
        <v>0.79619176492237698</v>
      </c>
      <c r="D199" s="277">
        <f>IF(D$53=0,0,D$53/NMM!D$10*1000)</f>
        <v>0.74071919721485913</v>
      </c>
      <c r="E199" s="277">
        <f>IF(E$53=0,0,E$53/NMM!E$10*1000)</f>
        <v>0.60804867486909064</v>
      </c>
      <c r="F199" s="277">
        <f>IF(F$53=0,0,F$53/NMM!F$10*1000)</f>
        <v>0.61841287042415272</v>
      </c>
      <c r="G199" s="277">
        <f>IF(G$53=0,0,G$53/NMM!G$10*1000)</f>
        <v>0.59943713845773583</v>
      </c>
      <c r="H199" s="277">
        <f>IF(H$53=0,0,H$53/NMM!H$10*1000)</f>
        <v>0.52920447879598975</v>
      </c>
      <c r="I199" s="277">
        <f>IF(I$53=0,0,I$53/NMM!I$10*1000)</f>
        <v>0.54699249491826218</v>
      </c>
      <c r="J199" s="277">
        <f>IF(J$53=0,0,J$53/NMM!J$10*1000)</f>
        <v>0.52733536438342721</v>
      </c>
      <c r="K199" s="277">
        <f>IF(K$53=0,0,K$53/NMM!K$10*1000)</f>
        <v>0.52821059170206686</v>
      </c>
      <c r="L199" s="277">
        <f>IF(L$53=0,0,L$53/NMM!L$10*1000)</f>
        <v>0.46569529197449039</v>
      </c>
      <c r="M199" s="277">
        <f>IF(M$53=0,0,M$53/NMM!M$10*1000)</f>
        <v>0.47090964785527156</v>
      </c>
      <c r="N199" s="277">
        <f>IF(N$53=0,0,N$53/NMM!N$10*1000)</f>
        <v>0.47169725321927503</v>
      </c>
      <c r="O199" s="277">
        <f>IF(O$53=0,0,O$53/NMM!O$10*1000)</f>
        <v>0.44712357004295056</v>
      </c>
      <c r="P199" s="277">
        <f>IF(P$53=0,0,P$53/NMM!P$10*1000)</f>
        <v>0.42040662143791335</v>
      </c>
      <c r="Q199" s="277">
        <f>IF(Q$53=0,0,Q$53/NMM!Q$10*1000)</f>
        <v>0.3719831346964777</v>
      </c>
      <c r="R199" s="277">
        <f>IF(R$53=0,0,R$53/NMM!R$10*1000)</f>
        <v>0.36649822608569477</v>
      </c>
      <c r="S199" s="277">
        <f>IF(S$53=0,0,S$53/NMM!S$10*1000)</f>
        <v>0.38408800042185182</v>
      </c>
      <c r="T199" s="277">
        <f>IF(T$53=0,0,T$53/NMM!T$10*1000)</f>
        <v>0.39743862826896281</v>
      </c>
      <c r="U199" s="277">
        <f>IF(U$53=0,0,U$53/NMM!U$10*1000)</f>
        <v>0.36902527193088053</v>
      </c>
      <c r="V199" s="277">
        <f>IF(V$53=0,0,V$53/NMM!V$10*1000)</f>
        <v>0.35479784934230285</v>
      </c>
      <c r="W199" s="277">
        <f>IF(W$53=0,0,W$53/NMM!W$10*1000)</f>
        <v>0.37994142276772719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22.538721100714714</v>
      </c>
      <c r="C201" s="278">
        <f>IF(C$60=0,0,C$60/NMM!C$10*1000)</f>
        <v>21.950711755152589</v>
      </c>
      <c r="D201" s="278">
        <f>IF(D$60=0,0,D$60/NMM!D$10*1000)</f>
        <v>21.663031742810855</v>
      </c>
      <c r="E201" s="278">
        <f>IF(E$60=0,0,E$60/NMM!E$10*1000)</f>
        <v>20.133192672252239</v>
      </c>
      <c r="F201" s="278">
        <f>IF(F$60=0,0,F$60/NMM!F$10*1000)</f>
        <v>20.267483105542215</v>
      </c>
      <c r="G201" s="278">
        <f>IF(G$60=0,0,G$60/NMM!G$10*1000)</f>
        <v>19.201606360122977</v>
      </c>
      <c r="H201" s="278">
        <f>IF(H$60=0,0,H$60/NMM!H$10*1000)</f>
        <v>17.76670712137302</v>
      </c>
      <c r="I201" s="278">
        <f>IF(I$60=0,0,I$60/NMM!I$10*1000)</f>
        <v>18.184469944386468</v>
      </c>
      <c r="J201" s="278">
        <f>IF(J$60=0,0,J$60/NMM!J$10*1000)</f>
        <v>18.164292395578656</v>
      </c>
      <c r="K201" s="278">
        <f>IF(K$60=0,0,K$60/NMM!K$10*1000)</f>
        <v>18.963137950673033</v>
      </c>
      <c r="L201" s="278">
        <f>IF(L$60=0,0,L$60/NMM!L$10*1000)</f>
        <v>18.697532322060464</v>
      </c>
      <c r="M201" s="278">
        <f>IF(M$60=0,0,M$60/NMM!M$10*1000)</f>
        <v>18.695019965657441</v>
      </c>
      <c r="N201" s="278">
        <f>IF(N$60=0,0,N$60/NMM!N$10*1000)</f>
        <v>19.763905535299585</v>
      </c>
      <c r="O201" s="278">
        <f>IF(O$60=0,0,O$60/NMM!O$10*1000)</f>
        <v>20.343147130895467</v>
      </c>
      <c r="P201" s="278">
        <f>IF(P$60=0,0,P$60/NMM!P$10*1000)</f>
        <v>20.064446672263038</v>
      </c>
      <c r="Q201" s="278">
        <f>IF(Q$60=0,0,Q$60/NMM!Q$10*1000)</f>
        <v>18.319656023330445</v>
      </c>
      <c r="R201" s="278">
        <f>IF(R$60=0,0,R$60/NMM!R$10*1000)</f>
        <v>17.997687552004972</v>
      </c>
      <c r="S201" s="278">
        <f>IF(S$60=0,0,S$60/NMM!S$10*1000)</f>
        <v>17.993680396858565</v>
      </c>
      <c r="T201" s="278">
        <f>IF(T$60=0,0,T$60/NMM!T$10*1000)</f>
        <v>18.981023337846437</v>
      </c>
      <c r="U201" s="278">
        <f>IF(U$60=0,0,U$60/NMM!U$10*1000)</f>
        <v>18.62193105408431</v>
      </c>
      <c r="V201" s="278">
        <f>IF(V$60=0,0,V$60/NMM!V$10*1000)</f>
        <v>19.233260212646638</v>
      </c>
      <c r="W201" s="278">
        <f>IF(W$60=0,0,W$60/NMM!W$10*1000)</f>
        <v>19.248252600824113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90.917153521699575</v>
      </c>
      <c r="C202" s="278">
        <f>IF(C$79=0,0,C$79/NMM!C$10*1000)</f>
        <v>90.338424627981951</v>
      </c>
      <c r="D202" s="278">
        <f>IF(D$79=0,0,D$79/NMM!D$10*1000)</f>
        <v>87.608510259110517</v>
      </c>
      <c r="E202" s="278">
        <f>IF(E$79=0,0,E$79/NMM!E$10*1000)</f>
        <v>81.689657306875972</v>
      </c>
      <c r="F202" s="278">
        <f>IF(F$79=0,0,F$79/NMM!F$10*1000)</f>
        <v>84.631329967999605</v>
      </c>
      <c r="G202" s="278">
        <f>IF(G$79=0,0,G$79/NMM!G$10*1000)</f>
        <v>85.897188225181281</v>
      </c>
      <c r="H202" s="278">
        <f>IF(H$79=0,0,H$79/NMM!H$10*1000)</f>
        <v>82.242000439765732</v>
      </c>
      <c r="I202" s="278">
        <f>IF(I$79=0,0,I$79/NMM!I$10*1000)</f>
        <v>82.508918603710313</v>
      </c>
      <c r="J202" s="278">
        <f>IF(J$79=0,0,J$79/NMM!J$10*1000)</f>
        <v>82.646359589450768</v>
      </c>
      <c r="K202" s="278">
        <f>IF(K$79=0,0,K$79/NMM!K$10*1000)</f>
        <v>85.730060852383261</v>
      </c>
      <c r="L202" s="278">
        <f>IF(L$79=0,0,L$79/NMM!L$10*1000)</f>
        <v>82.382675604600024</v>
      </c>
      <c r="M202" s="278">
        <f>IF(M$79=0,0,M$79/NMM!M$10*1000)</f>
        <v>80.889319532242695</v>
      </c>
      <c r="N202" s="278">
        <f>IF(N$79=0,0,N$79/NMM!N$10*1000)</f>
        <v>87.261978654995261</v>
      </c>
      <c r="O202" s="278">
        <f>IF(O$79=0,0,O$79/NMM!O$10*1000)</f>
        <v>93.00573854445669</v>
      </c>
      <c r="P202" s="278">
        <f>IF(P$79=0,0,P$79/NMM!P$10*1000)</f>
        <v>93.441911437559725</v>
      </c>
      <c r="Q202" s="278">
        <f>IF(Q$79=0,0,Q$79/NMM!Q$10*1000)</f>
        <v>86.867977955400093</v>
      </c>
      <c r="R202" s="278">
        <f>IF(R$79=0,0,R$79/NMM!R$10*1000)</f>
        <v>89.569689433468383</v>
      </c>
      <c r="S202" s="278">
        <f>IF(S$79=0,0,S$79/NMM!S$10*1000)</f>
        <v>90.102909775862329</v>
      </c>
      <c r="T202" s="278">
        <f>IF(T$79=0,0,T$79/NMM!T$10*1000)</f>
        <v>95.854101051945065</v>
      </c>
      <c r="U202" s="278">
        <f>IF(U$79=0,0,U$79/NMM!U$10*1000)</f>
        <v>90.033420009996775</v>
      </c>
      <c r="V202" s="278">
        <f>IF(V$79=0,0,V$79/NMM!V$10*1000)</f>
        <v>90.209974944562362</v>
      </c>
      <c r="W202" s="278">
        <f>IF(W$79=0,0,W$79/NMM!W$10*1000)</f>
        <v>90.730407404652851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10.116379873793349</v>
      </c>
      <c r="C203" s="279">
        <f>IF(C$89=0,0,C$89/NMM!C$10*1000)</f>
        <v>9.8251335533945419</v>
      </c>
      <c r="D203" s="279">
        <f>IF(D$89=0,0,D$89/NMM!D$10*1000)</f>
        <v>9.5786688956546975</v>
      </c>
      <c r="E203" s="279">
        <f>IF(E$89=0,0,E$89/NMM!E$10*1000)</f>
        <v>9.0061819536863599</v>
      </c>
      <c r="F203" s="279">
        <f>IF(F$89=0,0,F$89/NMM!F$10*1000)</f>
        <v>8.9524164302754095</v>
      </c>
      <c r="G203" s="279">
        <f>IF(G$89=0,0,G$89/NMM!G$10*1000)</f>
        <v>8.3446800489512629</v>
      </c>
      <c r="H203" s="279">
        <f>IF(H$89=0,0,H$89/NMM!H$10*1000)</f>
        <v>7.6645906134333615</v>
      </c>
      <c r="I203" s="279">
        <f>IF(I$89=0,0,I$89/NMM!I$10*1000)</f>
        <v>7.8885470552641532</v>
      </c>
      <c r="J203" s="279">
        <f>IF(J$89=0,0,J$89/NMM!J$10*1000)</f>
        <v>7.8792076592603522</v>
      </c>
      <c r="K203" s="279">
        <f>IF(K$89=0,0,K$89/NMM!K$10*1000)</f>
        <v>8.2436343814670874</v>
      </c>
      <c r="L203" s="279">
        <f>IF(L$89=0,0,L$89/NMM!L$10*1000)</f>
        <v>8.1576085036452906</v>
      </c>
      <c r="M203" s="279">
        <f>IF(M$89=0,0,M$89/NMM!M$10*1000)</f>
        <v>8.1890560710941624</v>
      </c>
      <c r="N203" s="279">
        <f>IF(N$89=0,0,N$89/NMM!N$10*1000)</f>
        <v>8.6190000021703614</v>
      </c>
      <c r="O203" s="279">
        <f>IF(O$89=0,0,O$89/NMM!O$10*1000)</f>
        <v>8.8018488161299846</v>
      </c>
      <c r="P203" s="279">
        <f>IF(P$89=0,0,P$89/NMM!P$10*1000)</f>
        <v>8.6438131780753711</v>
      </c>
      <c r="Q203" s="279">
        <f>IF(Q$89=0,0,Q$89/NMM!Q$10*1000)</f>
        <v>7.8581294760977949</v>
      </c>
      <c r="R203" s="279">
        <f>IF(R$89=0,0,R$89/NMM!R$10*1000)</f>
        <v>7.6274647061461698</v>
      </c>
      <c r="S203" s="279">
        <f>IF(S$89=0,0,S$89/NMM!S$10*1000)</f>
        <v>7.6135531295825825</v>
      </c>
      <c r="T203" s="279">
        <f>IF(T$89=0,0,T$89/NMM!T$10*1000)</f>
        <v>8.0137143850091697</v>
      </c>
      <c r="U203" s="279">
        <f>IF(U$89=0,0,U$89/NMM!U$10*1000)</f>
        <v>7.9495484368196525</v>
      </c>
      <c r="V203" s="279">
        <f>IF(V$89=0,0,V$89/NMM!V$10*1000)</f>
        <v>8.2713831201303574</v>
      </c>
      <c r="W203" s="279">
        <f>IF(W$89=0,0,W$89/NMM!W$10*1000)</f>
        <v>8.2679730477045137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512.50776619336034</v>
      </c>
      <c r="C205" s="322">
        <f t="shared" si="57"/>
        <v>527.75334002634133</v>
      </c>
      <c r="D205" s="322">
        <f t="shared" si="57"/>
        <v>506.53488289407522</v>
      </c>
      <c r="E205" s="322">
        <f t="shared" si="57"/>
        <v>451.65000834835485</v>
      </c>
      <c r="F205" s="322">
        <f t="shared" si="57"/>
        <v>486.89696305941158</v>
      </c>
      <c r="G205" s="322">
        <f t="shared" si="57"/>
        <v>472.36112454798263</v>
      </c>
      <c r="H205" s="322">
        <f t="shared" si="57"/>
        <v>434.28914310258875</v>
      </c>
      <c r="I205" s="322">
        <f t="shared" si="57"/>
        <v>452.93026614917062</v>
      </c>
      <c r="J205" s="322">
        <f t="shared" si="57"/>
        <v>436.78201429518532</v>
      </c>
      <c r="K205" s="322">
        <f t="shared" si="57"/>
        <v>437.80533404904992</v>
      </c>
      <c r="L205" s="322">
        <f t="shared" si="57"/>
        <v>412.17588724132651</v>
      </c>
      <c r="M205" s="322">
        <f t="shared" si="57"/>
        <v>403.33074012825267</v>
      </c>
      <c r="N205" s="322">
        <f t="shared" si="57"/>
        <v>421.53378288678488</v>
      </c>
      <c r="O205" s="322">
        <f t="shared" si="57"/>
        <v>423.06584710175133</v>
      </c>
      <c r="P205" s="322">
        <f t="shared" si="57"/>
        <v>413.36864441435216</v>
      </c>
      <c r="Q205" s="322">
        <f t="shared" si="57"/>
        <v>365.1979755330683</v>
      </c>
      <c r="R205" s="322">
        <f t="shared" si="57"/>
        <v>350.60195319637364</v>
      </c>
      <c r="S205" s="322">
        <f t="shared" si="57"/>
        <v>339.7214262611098</v>
      </c>
      <c r="T205" s="322">
        <f t="shared" si="57"/>
        <v>351.41140127849201</v>
      </c>
      <c r="U205" s="322">
        <f t="shared" si="57"/>
        <v>332.56222200260731</v>
      </c>
      <c r="V205" s="322">
        <f t="shared" si="57"/>
        <v>337.4936475331765</v>
      </c>
      <c r="W205" s="322">
        <f t="shared" si="57"/>
        <v>335.6300006251422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3.8850501513758666</v>
      </c>
      <c r="C210" s="277">
        <f>IF(C$104=0,0,C$104/NMM!C$11*1000)</f>
        <v>3.927425621068509</v>
      </c>
      <c r="D210" s="277">
        <f>IF(D$104=0,0,D$104/NMM!D$11*1000)</f>
        <v>3.598349913354816</v>
      </c>
      <c r="E210" s="277">
        <f>IF(E$104=0,0,E$104/NMM!E$11*1000)</f>
        <v>2.8037353875743665</v>
      </c>
      <c r="F210" s="277">
        <f>IF(F$104=0,0,F$104/NMM!F$11*1000)</f>
        <v>3.0920767454742459</v>
      </c>
      <c r="G210" s="277">
        <f>IF(G$104=0,0,G$104/NMM!G$11*1000)</f>
        <v>3.1186956977091982</v>
      </c>
      <c r="H210" s="277">
        <f>IF(H$104=0,0,H$104/NMM!H$11*1000)</f>
        <v>2.7567016666044073</v>
      </c>
      <c r="I210" s="277">
        <f>IF(I$104=0,0,I$104/NMM!I$11*1000)</f>
        <v>2.887221952570628</v>
      </c>
      <c r="J210" s="277">
        <f>IF(J$104=0,0,J$104/NMM!J$11*1000)</f>
        <v>2.688004022280579</v>
      </c>
      <c r="K210" s="277">
        <f>IF(K$104=0,0,K$104/NMM!K$11*1000)</f>
        <v>2.5801453733354367</v>
      </c>
      <c r="L210" s="277">
        <f>IF(L$104=0,0,L$104/NMM!L$11*1000)</f>
        <v>2.1655864551733832</v>
      </c>
      <c r="M210" s="277">
        <f>IF(M$104=0,0,M$104/NMM!M$11*1000)</f>
        <v>2.1345303549396117</v>
      </c>
      <c r="N210" s="277">
        <f>IF(N$104=0,0,N$104/NMM!N$11*1000)</f>
        <v>2.1236705000972078</v>
      </c>
      <c r="O210" s="277">
        <f>IF(O$104=0,0,O$104/NMM!O$11*1000)</f>
        <v>1.9790966622860082</v>
      </c>
      <c r="P210" s="277">
        <f>IF(P$104=0,0,P$104/NMM!P$11*1000)</f>
        <v>1.8517978057708138</v>
      </c>
      <c r="Q210" s="277">
        <f>IF(Q$104=0,0,Q$104/NMM!Q$11*1000)</f>
        <v>1.5924883668255769</v>
      </c>
      <c r="R210" s="277">
        <f>IF(R$104=0,0,R$104/NMM!R$11*1000)</f>
        <v>1.5517485117022556</v>
      </c>
      <c r="S210" s="277">
        <f>IF(S$104=0,0,S$104/NMM!S$11*1000)</f>
        <v>1.5782860153391753</v>
      </c>
      <c r="T210" s="277">
        <f>IF(T$104=0,0,T$104/NMM!T$11*1000)</f>
        <v>1.6051129481557986</v>
      </c>
      <c r="U210" s="277">
        <f>IF(U$104=0,0,U$104/NMM!U$11*1000)</f>
        <v>1.4222209288814625</v>
      </c>
      <c r="V210" s="277">
        <f>IF(V$104=0,0,V$104/NMM!V$11*1000)</f>
        <v>1.3341051343449117</v>
      </c>
      <c r="W210" s="277">
        <f>IF(W$104=0,0,W$104/NMM!W$11*1000)</f>
        <v>1.4209460029901029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469.37132503026987</v>
      </c>
      <c r="C211" s="278">
        <f>IF(C$110=0,0,C$110/NMM!C$11*1000)</f>
        <v>483.40126340188925</v>
      </c>
      <c r="D211" s="278">
        <f>IF(D$110=0,0,D$110/NMM!D$11*1000)</f>
        <v>464.12395562726846</v>
      </c>
      <c r="E211" s="278">
        <f>IF(E$110=0,0,E$110/NMM!E$11*1000)</f>
        <v>414.20794476884794</v>
      </c>
      <c r="F211" s="278">
        <f>IF(F$110=0,0,F$110/NMM!F$11*1000)</f>
        <v>446.46873484617839</v>
      </c>
      <c r="G211" s="278">
        <f>IF(G$110=0,0,G$110/NMM!G$11*1000)</f>
        <v>433.03009016941826</v>
      </c>
      <c r="H211" s="278">
        <f>IF(H$110=0,0,H$110/NMM!H$11*1000)</f>
        <v>398.23025484696564</v>
      </c>
      <c r="I211" s="278">
        <f>IF(I$110=0,0,I$110/NMM!I$11*1000)</f>
        <v>415.31235887187103</v>
      </c>
      <c r="J211" s="278">
        <f>IF(J$110=0,0,J$110/NMM!J$11*1000)</f>
        <v>400.59414250125263</v>
      </c>
      <c r="K211" s="278">
        <f>IF(K$110=0,0,K$110/NMM!K$11*1000)</f>
        <v>401.63802569605787</v>
      </c>
      <c r="L211" s="278">
        <f>IF(L$110=0,0,L$110/NMM!L$11*1000)</f>
        <v>378.36901909070565</v>
      </c>
      <c r="M211" s="278">
        <f>IF(M$110=0,0,M$110/NMM!M$11*1000)</f>
        <v>370.23512839500847</v>
      </c>
      <c r="N211" s="278">
        <f>IF(N$110=0,0,N$110/NMM!N$11*1000)</f>
        <v>387.04342919238428</v>
      </c>
      <c r="O211" s="278">
        <f>IF(O$110=0,0,O$110/NMM!O$11*1000)</f>
        <v>388.59067786926693</v>
      </c>
      <c r="P211" s="278">
        <f>IF(P$110=0,0,P$110/NMM!P$11*1000)</f>
        <v>379.75930188105116</v>
      </c>
      <c r="Q211" s="278">
        <f>IF(Q$110=0,0,Q$110/NMM!Q$11*1000)</f>
        <v>335.54535398573984</v>
      </c>
      <c r="R211" s="278">
        <f>IF(R$110=0,0,R$110/NMM!R$11*1000)</f>
        <v>322.11333058393592</v>
      </c>
      <c r="S211" s="278">
        <f>IF(S$110=0,0,S$110/NMM!S$11*1000)</f>
        <v>312.04798523775048</v>
      </c>
      <c r="T211" s="278">
        <f>IF(T$110=0,0,T$110/NMM!T$11*1000)</f>
        <v>322.81106580378821</v>
      </c>
      <c r="U211" s="278">
        <f>IF(U$110=0,0,U$110/NMM!U$11*1000)</f>
        <v>305.58529175419261</v>
      </c>
      <c r="V211" s="278">
        <f>IF(V$110=0,0,V$110/NMM!V$11*1000)</f>
        <v>310.2174654430583</v>
      </c>
      <c r="W211" s="278">
        <f>IF(W$110=0,0,W$110/NMM!W$11*1000)</f>
        <v>308.41750055096759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39.251391011714617</v>
      </c>
      <c r="C213" s="278">
        <f>IF(C$119=0,0,C$119/NMM!C$11*1000)</f>
        <v>40.42465100338363</v>
      </c>
      <c r="D213" s="278">
        <f>IF(D$119=0,0,D$119/NMM!D$11*1000)</f>
        <v>38.812577353451971</v>
      </c>
      <c r="E213" s="278">
        <f>IF(E$119=0,0,E$119/NMM!E$11*1000)</f>
        <v>34.638328191932573</v>
      </c>
      <c r="F213" s="278">
        <f>IF(F$119=0,0,F$119/NMM!F$11*1000)</f>
        <v>37.336151467758974</v>
      </c>
      <c r="G213" s="278">
        <f>IF(G$119=0,0,G$119/NMM!G$11*1000)</f>
        <v>36.212338680855147</v>
      </c>
      <c r="H213" s="278">
        <f>IF(H$119=0,0,H$119/NMM!H$11*1000)</f>
        <v>33.302186589018724</v>
      </c>
      <c r="I213" s="278">
        <f>IF(I$119=0,0,I$119/NMM!I$11*1000)</f>
        <v>34.73068532472891</v>
      </c>
      <c r="J213" s="278">
        <f>IF(J$119=0,0,J$119/NMM!J$11*1000)</f>
        <v>33.499867771652127</v>
      </c>
      <c r="K213" s="278">
        <f>IF(K$119=0,0,K$119/NMM!K$11*1000)</f>
        <v>33.587162979656604</v>
      </c>
      <c r="L213" s="278">
        <f>IF(L$119=0,0,L$119/NMM!L$11*1000)</f>
        <v>31.641281695447464</v>
      </c>
      <c r="M213" s="278">
        <f>IF(M$119=0,0,M$119/NMM!M$11*1000)</f>
        <v>30.961081378304598</v>
      </c>
      <c r="N213" s="278">
        <f>IF(N$119=0,0,N$119/NMM!N$11*1000)</f>
        <v>32.366683194303391</v>
      </c>
      <c r="O213" s="278">
        <f>IF(O$119=0,0,O$119/NMM!O$11*1000)</f>
        <v>32.496072570198407</v>
      </c>
      <c r="P213" s="278">
        <f>IF(P$119=0,0,P$119/NMM!P$11*1000)</f>
        <v>31.757544727530188</v>
      </c>
      <c r="Q213" s="278">
        <f>IF(Q$119=0,0,Q$119/NMM!Q$11*1000)</f>
        <v>28.060133180502863</v>
      </c>
      <c r="R213" s="278">
        <f>IF(R$119=0,0,R$119/NMM!R$11*1000)</f>
        <v>26.936874100735459</v>
      </c>
      <c r="S213" s="278">
        <f>IF(S$119=0,0,S$119/NMM!S$11*1000)</f>
        <v>26.09515500802015</v>
      </c>
      <c r="T213" s="278">
        <f>IF(T$119=0,0,T$119/NMM!T$11*1000)</f>
        <v>26.995222526548002</v>
      </c>
      <c r="U213" s="278">
        <f>IF(U$119=0,0,U$119/NMM!U$11*1000)</f>
        <v>25.554709319533249</v>
      </c>
      <c r="V213" s="278">
        <f>IF(V$119=0,0,V$119/NMM!V$11*1000)</f>
        <v>25.942076955773295</v>
      </c>
      <c r="W213" s="278">
        <f>IF(W$119=0,0,W$119/NMM!W$11*1000)</f>
        <v>25.791554071184532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HR: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284.99984936583013</v>
      </c>
      <c r="C3" s="205">
        <f t="shared" si="0"/>
        <v>289.61083102022326</v>
      </c>
      <c r="D3" s="205">
        <f t="shared" si="0"/>
        <v>292.93269554672236</v>
      </c>
      <c r="E3" s="205">
        <f t="shared" si="0"/>
        <v>304.33926344121312</v>
      </c>
      <c r="F3" s="205">
        <f t="shared" si="0"/>
        <v>290.83024933647334</v>
      </c>
      <c r="G3" s="205">
        <f t="shared" si="0"/>
        <v>278.97174562729947</v>
      </c>
      <c r="H3" s="205">
        <f t="shared" si="0"/>
        <v>268.54466482949454</v>
      </c>
      <c r="I3" s="205">
        <f t="shared" si="0"/>
        <v>301.55652560089254</v>
      </c>
      <c r="J3" s="205">
        <f t="shared" si="0"/>
        <v>320.64756053195373</v>
      </c>
      <c r="K3" s="205">
        <f t="shared" si="0"/>
        <v>264.17127237175521</v>
      </c>
      <c r="L3" s="205">
        <f t="shared" si="0"/>
        <v>251.41092954201329</v>
      </c>
      <c r="M3" s="205">
        <f t="shared" si="0"/>
        <v>258.51626436611804</v>
      </c>
      <c r="N3" s="205">
        <f t="shared" si="0"/>
        <v>241.33279506897327</v>
      </c>
      <c r="O3" s="205">
        <f t="shared" si="0"/>
        <v>239.28946690192504</v>
      </c>
      <c r="P3" s="205">
        <f t="shared" si="0"/>
        <v>257.1785268414481</v>
      </c>
      <c r="Q3" s="205">
        <f t="shared" si="0"/>
        <v>281</v>
      </c>
      <c r="R3" s="205">
        <f t="shared" si="0"/>
        <v>277.58789788094043</v>
      </c>
      <c r="S3" s="205">
        <f t="shared" si="0"/>
        <v>277.74013049623409</v>
      </c>
      <c r="T3" s="205">
        <f t="shared" si="0"/>
        <v>292.68477263482509</v>
      </c>
      <c r="U3" s="205">
        <f t="shared" si="0"/>
        <v>337.60023815282705</v>
      </c>
      <c r="V3" s="205">
        <f t="shared" si="0"/>
        <v>347.4001084456745</v>
      </c>
      <c r="W3" s="205">
        <f t="shared" si="0"/>
        <v>436.41822192525615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141.44548549392943</v>
      </c>
      <c r="C4" s="243">
        <f t="shared" si="1"/>
        <v>145.58431994561838</v>
      </c>
      <c r="D4" s="243">
        <f t="shared" si="1"/>
        <v>143.09775651822403</v>
      </c>
      <c r="E4" s="243">
        <f t="shared" si="1"/>
        <v>131.03131359548354</v>
      </c>
      <c r="F4" s="243">
        <f t="shared" si="1"/>
        <v>130.33780668635436</v>
      </c>
      <c r="G4" s="243">
        <f t="shared" si="1"/>
        <v>128.47226356459927</v>
      </c>
      <c r="H4" s="243">
        <f t="shared" si="1"/>
        <v>115.56039419816511</v>
      </c>
      <c r="I4" s="243">
        <f t="shared" si="1"/>
        <v>129.54799016475127</v>
      </c>
      <c r="J4" s="243">
        <f t="shared" si="1"/>
        <v>133.49367395610173</v>
      </c>
      <c r="K4" s="243">
        <f t="shared" si="1"/>
        <v>98.266126618647618</v>
      </c>
      <c r="L4" s="243">
        <f t="shared" si="1"/>
        <v>90.850097339390004</v>
      </c>
      <c r="M4" s="243">
        <f t="shared" si="1"/>
        <v>90.406830738322455</v>
      </c>
      <c r="N4" s="243">
        <f t="shared" si="1"/>
        <v>87.43513750356928</v>
      </c>
      <c r="O4" s="243">
        <f t="shared" si="1"/>
        <v>85.248111655201129</v>
      </c>
      <c r="P4" s="243">
        <f t="shared" si="1"/>
        <v>92.784019975031214</v>
      </c>
      <c r="Q4" s="243">
        <f t="shared" si="1"/>
        <v>100.1</v>
      </c>
      <c r="R4" s="243">
        <f t="shared" si="1"/>
        <v>105.80438077688943</v>
      </c>
      <c r="S4" s="243">
        <f t="shared" si="1"/>
        <v>94.774342194427774</v>
      </c>
      <c r="T4" s="243">
        <f t="shared" si="1"/>
        <v>108.97636007605639</v>
      </c>
      <c r="U4" s="243">
        <f t="shared" si="1"/>
        <v>127.91411613671463</v>
      </c>
      <c r="V4" s="243">
        <f t="shared" si="1"/>
        <v>147.61699979432717</v>
      </c>
      <c r="W4" s="243">
        <f t="shared" si="1"/>
        <v>226.72146302618694</v>
      </c>
      <c r="DA4" s="83"/>
    </row>
    <row r="5" spans="1:105" ht="12" customHeight="1" x14ac:dyDescent="0.25">
      <c r="A5" s="99" t="s">
        <v>52</v>
      </c>
      <c r="B5" s="284">
        <v>11.20530913444491</v>
      </c>
      <c r="C5" s="284">
        <v>9.4014093962441621</v>
      </c>
      <c r="D5" s="284">
        <v>9.467446060534435</v>
      </c>
      <c r="E5" s="284">
        <v>8.5290002991107254</v>
      </c>
      <c r="F5" s="284">
        <v>7.7541820005251596</v>
      </c>
      <c r="G5" s="284">
        <v>5.3860553164016816</v>
      </c>
      <c r="H5" s="284">
        <v>5.5522722446380142</v>
      </c>
      <c r="I5" s="284">
        <v>5.839329417164989</v>
      </c>
      <c r="J5" s="284">
        <v>6.0664580827388228</v>
      </c>
      <c r="K5" s="284">
        <v>4.0245512608319851</v>
      </c>
      <c r="L5" s="284">
        <v>4.0011166592149046</v>
      </c>
      <c r="M5" s="284">
        <v>4.1872637394591452</v>
      </c>
      <c r="N5" s="284">
        <v>3.304649376251291</v>
      </c>
      <c r="O5" s="284">
        <v>2.9966443763021751</v>
      </c>
      <c r="P5" s="284">
        <v>3.0116146675727529</v>
      </c>
      <c r="Q5" s="284">
        <v>2.9337233720620999</v>
      </c>
      <c r="R5" s="284">
        <v>2.837025982976531</v>
      </c>
      <c r="S5" s="284">
        <v>2.7965810514548641</v>
      </c>
      <c r="T5" s="284">
        <v>3.2738591742529879</v>
      </c>
      <c r="U5" s="284">
        <v>4.502833698506322</v>
      </c>
      <c r="V5" s="284">
        <v>5.0878883711521654</v>
      </c>
      <c r="W5" s="284">
        <v>7.549869792621533</v>
      </c>
      <c r="DA5" s="94" t="s">
        <v>1812</v>
      </c>
    </row>
    <row r="6" spans="1:105" ht="12" customHeight="1" x14ac:dyDescent="0.25">
      <c r="A6" s="99" t="s">
        <v>59</v>
      </c>
      <c r="B6" s="284">
        <v>130.24017635948451</v>
      </c>
      <c r="C6" s="284">
        <v>136.18291054937421</v>
      </c>
      <c r="D6" s="284">
        <v>133.6303104576896</v>
      </c>
      <c r="E6" s="284">
        <v>122.5023132963728</v>
      </c>
      <c r="F6" s="284">
        <v>122.58362468582919</v>
      </c>
      <c r="G6" s="284">
        <v>123.08620824819759</v>
      </c>
      <c r="H6" s="284">
        <v>110.00812195352709</v>
      </c>
      <c r="I6" s="284">
        <v>123.70866074758629</v>
      </c>
      <c r="J6" s="284">
        <v>127.4272158733629</v>
      </c>
      <c r="K6" s="284">
        <v>94.241575357815634</v>
      </c>
      <c r="L6" s="284">
        <v>86.848980680175103</v>
      </c>
      <c r="M6" s="284">
        <v>86.219566998863314</v>
      </c>
      <c r="N6" s="284">
        <v>84.130488127317989</v>
      </c>
      <c r="O6" s="284">
        <v>82.251467278898957</v>
      </c>
      <c r="P6" s="284">
        <v>89.772405307458456</v>
      </c>
      <c r="Q6" s="284">
        <v>97.16627662793789</v>
      </c>
      <c r="R6" s="284">
        <v>102.9673547939129</v>
      </c>
      <c r="S6" s="284">
        <v>91.977761142972909</v>
      </c>
      <c r="T6" s="284">
        <v>105.7025009018034</v>
      </c>
      <c r="U6" s="284">
        <v>123.4112824382083</v>
      </c>
      <c r="V6" s="284">
        <v>142.52911142317501</v>
      </c>
      <c r="W6" s="284">
        <v>219.1715932335654</v>
      </c>
      <c r="DA6" s="94" t="s">
        <v>1813</v>
      </c>
    </row>
    <row r="7" spans="1:105" ht="12" customHeight="1" x14ac:dyDescent="0.25">
      <c r="A7" s="49" t="s">
        <v>60</v>
      </c>
      <c r="B7" s="244">
        <v>143.5543638719007</v>
      </c>
      <c r="C7" s="244">
        <v>144.02651107460491</v>
      </c>
      <c r="D7" s="244">
        <v>149.8349390284983</v>
      </c>
      <c r="E7" s="244">
        <v>173.30794984572961</v>
      </c>
      <c r="F7" s="244">
        <v>160.49244265011899</v>
      </c>
      <c r="G7" s="244">
        <v>150.4994820627002</v>
      </c>
      <c r="H7" s="244">
        <v>152.98427063132939</v>
      </c>
      <c r="I7" s="244">
        <v>172.0085354361413</v>
      </c>
      <c r="J7" s="244">
        <v>187.153886575852</v>
      </c>
      <c r="K7" s="244">
        <v>165.9051457531076</v>
      </c>
      <c r="L7" s="244">
        <v>160.56083220262329</v>
      </c>
      <c r="M7" s="244">
        <v>168.1094336277956</v>
      </c>
      <c r="N7" s="244">
        <v>153.89765756540399</v>
      </c>
      <c r="O7" s="244">
        <v>154.0413552467239</v>
      </c>
      <c r="P7" s="244">
        <v>164.39450686641689</v>
      </c>
      <c r="Q7" s="244">
        <v>180.9</v>
      </c>
      <c r="R7" s="244">
        <v>171.78351710405099</v>
      </c>
      <c r="S7" s="244">
        <v>182.9657883018063</v>
      </c>
      <c r="T7" s="244">
        <v>183.70841255876871</v>
      </c>
      <c r="U7" s="244">
        <v>209.68612201611239</v>
      </c>
      <c r="V7" s="244">
        <v>199.78310865134731</v>
      </c>
      <c r="W7" s="244">
        <v>209.69675889906921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127</v>
      </c>
      <c r="C10" s="243">
        <v>115</v>
      </c>
      <c r="D10" s="243">
        <v>122</v>
      </c>
      <c r="E10" s="243">
        <v>119</v>
      </c>
      <c r="F10" s="243">
        <v>109</v>
      </c>
      <c r="G10" s="243">
        <v>98</v>
      </c>
      <c r="H10" s="243">
        <v>107</v>
      </c>
      <c r="I10" s="243">
        <v>97</v>
      </c>
      <c r="J10" s="243">
        <v>96</v>
      </c>
      <c r="K10" s="243">
        <v>84</v>
      </c>
      <c r="L10" s="243">
        <v>97</v>
      </c>
      <c r="M10" s="243">
        <v>99</v>
      </c>
      <c r="N10" s="243">
        <v>73</v>
      </c>
      <c r="O10" s="243">
        <v>40.369999999999997</v>
      </c>
      <c r="P10" s="243">
        <v>32.65</v>
      </c>
      <c r="Q10" s="243">
        <v>31.96</v>
      </c>
      <c r="R10" s="243">
        <v>34</v>
      </c>
      <c r="S10" s="243">
        <v>38.909999999999997</v>
      </c>
      <c r="T10" s="243">
        <v>38.770000000000003</v>
      </c>
      <c r="U10" s="243">
        <v>46.85</v>
      </c>
      <c r="V10" s="243">
        <v>45.11</v>
      </c>
      <c r="W10" s="243">
        <v>47.57</v>
      </c>
      <c r="DA10" s="83" t="s">
        <v>1816</v>
      </c>
    </row>
    <row r="11" spans="1:105" ht="12" customHeight="1" x14ac:dyDescent="0.25">
      <c r="A11" s="107" t="s">
        <v>1817</v>
      </c>
      <c r="B11" s="284">
        <v>406</v>
      </c>
      <c r="C11" s="284">
        <v>451</v>
      </c>
      <c r="D11" s="284">
        <v>467</v>
      </c>
      <c r="E11" s="284">
        <v>463</v>
      </c>
      <c r="F11" s="284">
        <v>464</v>
      </c>
      <c r="G11" s="284">
        <v>592</v>
      </c>
      <c r="H11" s="284">
        <v>564</v>
      </c>
      <c r="I11" s="284">
        <v>545</v>
      </c>
      <c r="J11" s="284">
        <v>535</v>
      </c>
      <c r="K11" s="284">
        <v>526</v>
      </c>
      <c r="L11" s="284">
        <v>560</v>
      </c>
      <c r="M11" s="284">
        <v>540</v>
      </c>
      <c r="N11" s="284">
        <v>499.7</v>
      </c>
      <c r="O11" s="284">
        <v>299.29000000000002</v>
      </c>
      <c r="P11" s="284">
        <v>264.08</v>
      </c>
      <c r="Q11" s="284">
        <v>288.74</v>
      </c>
      <c r="R11" s="284">
        <v>338</v>
      </c>
      <c r="S11" s="284">
        <v>348.96</v>
      </c>
      <c r="T11" s="284">
        <v>341.03</v>
      </c>
      <c r="U11" s="284">
        <v>346.79</v>
      </c>
      <c r="V11" s="284">
        <v>341.72</v>
      </c>
      <c r="W11" s="284">
        <v>374.17</v>
      </c>
      <c r="DA11" s="94" t="s">
        <v>1818</v>
      </c>
    </row>
    <row r="12" spans="1:105" ht="12" customHeight="1" x14ac:dyDescent="0.25">
      <c r="A12" s="49" t="s">
        <v>1819</v>
      </c>
      <c r="B12" s="244">
        <v>101.5238095238095</v>
      </c>
      <c r="C12" s="244">
        <v>107.8095238095239</v>
      </c>
      <c r="D12" s="244">
        <v>112.1904761904762</v>
      </c>
      <c r="E12" s="244">
        <v>110.8571428571429</v>
      </c>
      <c r="F12" s="244">
        <v>109.1428571428572</v>
      </c>
      <c r="G12" s="244">
        <v>131.42857142857139</v>
      </c>
      <c r="H12" s="244">
        <v>127.8095238095238</v>
      </c>
      <c r="I12" s="244">
        <v>122.28571428571431</v>
      </c>
      <c r="J12" s="244">
        <v>138.51219512195129</v>
      </c>
      <c r="K12" s="244">
        <v>116.1904761904762</v>
      </c>
      <c r="L12" s="244">
        <v>115.9411764705883</v>
      </c>
      <c r="M12" s="244">
        <v>112.764705882353</v>
      </c>
      <c r="N12" s="244">
        <v>101.064705882353</v>
      </c>
      <c r="O12" s="244">
        <v>84.914999999999992</v>
      </c>
      <c r="P12" s="244">
        <v>98.909999999999982</v>
      </c>
      <c r="Q12" s="244">
        <v>106.9</v>
      </c>
      <c r="R12" s="244">
        <v>124</v>
      </c>
      <c r="S12" s="244">
        <v>129.29</v>
      </c>
      <c r="T12" s="244">
        <v>126.6</v>
      </c>
      <c r="U12" s="244">
        <v>131.2133333333334</v>
      </c>
      <c r="V12" s="244">
        <v>128.94333333333341</v>
      </c>
      <c r="W12" s="244">
        <v>140.58000000000001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141.11111111111109</v>
      </c>
      <c r="C15" s="243">
        <v>128.37990589272641</v>
      </c>
      <c r="D15" s="243">
        <v>141.11111111111109</v>
      </c>
      <c r="E15" s="243">
        <v>141.11111111111109</v>
      </c>
      <c r="F15" s="243">
        <v>128.37990589272641</v>
      </c>
      <c r="G15" s="243">
        <v>128.37990589272641</v>
      </c>
      <c r="H15" s="243">
        <v>115.6487006743417</v>
      </c>
      <c r="I15" s="243">
        <v>115.6487006743417</v>
      </c>
      <c r="J15" s="243">
        <v>115.6487006743417</v>
      </c>
      <c r="K15" s="243">
        <v>102.917495455957</v>
      </c>
      <c r="L15" s="243">
        <v>102.917495455957</v>
      </c>
      <c r="M15" s="243">
        <v>115.6487006743417</v>
      </c>
      <c r="N15" s="243">
        <v>102.917495455957</v>
      </c>
      <c r="O15" s="243">
        <v>102.917495455957</v>
      </c>
      <c r="P15" s="243">
        <v>90.186290237572308</v>
      </c>
      <c r="Q15" s="243">
        <v>90.186290237572308</v>
      </c>
      <c r="R15" s="243">
        <v>90.186290237572308</v>
      </c>
      <c r="S15" s="243">
        <v>77.455085019187607</v>
      </c>
      <c r="T15" s="243">
        <v>77.455085019187607</v>
      </c>
      <c r="U15" s="243">
        <v>77.455085019187607</v>
      </c>
      <c r="V15" s="243">
        <v>64.723879800802905</v>
      </c>
      <c r="W15" s="243">
        <v>64.723879800802905</v>
      </c>
      <c r="DA15" s="83" t="s">
        <v>1821</v>
      </c>
    </row>
    <row r="16" spans="1:105" ht="12" customHeight="1" x14ac:dyDescent="0.25">
      <c r="A16" s="107" t="s">
        <v>1817</v>
      </c>
      <c r="B16" s="284">
        <v>451.11111111111109</v>
      </c>
      <c r="C16" s="284">
        <v>491.89057330275199</v>
      </c>
      <c r="D16" s="284">
        <v>491.89057330275199</v>
      </c>
      <c r="E16" s="284">
        <v>491.89057330275199</v>
      </c>
      <c r="F16" s="284">
        <v>491.89057330275199</v>
      </c>
      <c r="G16" s="284">
        <v>655.00842206931554</v>
      </c>
      <c r="H16" s="284">
        <v>614.2289598776747</v>
      </c>
      <c r="I16" s="284">
        <v>614.2289598776747</v>
      </c>
      <c r="J16" s="284">
        <v>614.2289598776747</v>
      </c>
      <c r="K16" s="284">
        <v>573.44949768603385</v>
      </c>
      <c r="L16" s="284">
        <v>614.2289598776747</v>
      </c>
      <c r="M16" s="284">
        <v>614.2289598776747</v>
      </c>
      <c r="N16" s="284">
        <v>573.44949768603385</v>
      </c>
      <c r="O16" s="284">
        <v>573.44949768603385</v>
      </c>
      <c r="P16" s="284">
        <v>532.67003549439301</v>
      </c>
      <c r="Q16" s="284">
        <v>532.67003549439301</v>
      </c>
      <c r="R16" s="284">
        <v>532.67003549439301</v>
      </c>
      <c r="S16" s="284">
        <v>491.8905733027521</v>
      </c>
      <c r="T16" s="284">
        <v>491.8905733027521</v>
      </c>
      <c r="U16" s="284">
        <v>491.8905733027521</v>
      </c>
      <c r="V16" s="284">
        <v>451.1111111111112</v>
      </c>
      <c r="W16" s="284">
        <v>451.1111111111112</v>
      </c>
      <c r="DA16" s="94" t="s">
        <v>1822</v>
      </c>
    </row>
    <row r="17" spans="1:105" ht="12" customHeight="1" x14ac:dyDescent="0.25">
      <c r="A17" s="49" t="s">
        <v>1819</v>
      </c>
      <c r="B17" s="244">
        <v>112.8042328042328</v>
      </c>
      <c r="C17" s="244">
        <v>122.1184030720981</v>
      </c>
      <c r="D17" s="244">
        <v>122.1184030720981</v>
      </c>
      <c r="E17" s="244">
        <v>122.1184030720981</v>
      </c>
      <c r="F17" s="244">
        <v>122.1184030720981</v>
      </c>
      <c r="G17" s="244">
        <v>140.74674360782879</v>
      </c>
      <c r="H17" s="244">
        <v>140.74674360782879</v>
      </c>
      <c r="I17" s="244">
        <v>140.74674360782879</v>
      </c>
      <c r="J17" s="244">
        <v>150.0609138756941</v>
      </c>
      <c r="K17" s="244">
        <v>150.0609138756941</v>
      </c>
      <c r="L17" s="244">
        <v>140.74674360782879</v>
      </c>
      <c r="M17" s="244">
        <v>131.43257333996351</v>
      </c>
      <c r="N17" s="244">
        <v>131.43257333996351</v>
      </c>
      <c r="O17" s="244">
        <v>122.1184030720981</v>
      </c>
      <c r="P17" s="244">
        <v>122.1184030720981</v>
      </c>
      <c r="Q17" s="244">
        <v>112.8042328042328</v>
      </c>
      <c r="R17" s="244">
        <v>131.43257333996351</v>
      </c>
      <c r="S17" s="244">
        <v>140.74674360782879</v>
      </c>
      <c r="T17" s="244">
        <v>140.74674360782879</v>
      </c>
      <c r="U17" s="244">
        <v>140.74674360782879</v>
      </c>
      <c r="V17" s="244">
        <v>140.74674360782879</v>
      </c>
      <c r="W17" s="244">
        <v>150.0609138756941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12.7312052183847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12.7312052183847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81.558924383281791</v>
      </c>
      <c r="D20" s="284">
        <v>0</v>
      </c>
      <c r="E20" s="284">
        <v>0</v>
      </c>
      <c r="F20" s="284">
        <v>40.779462191640903</v>
      </c>
      <c r="G20" s="284">
        <v>163.11784876656361</v>
      </c>
      <c r="H20" s="284">
        <v>0</v>
      </c>
      <c r="I20" s="284">
        <v>0</v>
      </c>
      <c r="J20" s="284">
        <v>0</v>
      </c>
      <c r="K20" s="284">
        <v>0</v>
      </c>
      <c r="L20" s="284">
        <v>40.779462191640903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18.628340535730629</v>
      </c>
      <c r="D21" s="244">
        <v>0</v>
      </c>
      <c r="E21" s="244">
        <v>9.3141702678653147</v>
      </c>
      <c r="F21" s="244">
        <v>0</v>
      </c>
      <c r="G21" s="244">
        <v>27.94251080359594</v>
      </c>
      <c r="H21" s="244">
        <v>9.3141702678653147</v>
      </c>
      <c r="I21" s="244">
        <v>0</v>
      </c>
      <c r="J21" s="244">
        <v>18.628340535730629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27.94251080359594</v>
      </c>
      <c r="S21" s="244">
        <v>9.3141702678653147</v>
      </c>
      <c r="T21" s="244">
        <v>9.3141702678653147</v>
      </c>
      <c r="U21" s="244">
        <v>0</v>
      </c>
      <c r="V21" s="244">
        <v>9.3141702678653147</v>
      </c>
      <c r="W21" s="244">
        <v>18.628340535730629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12.731205218384673</v>
      </c>
      <c r="D23" s="243">
        <f t="shared" si="2"/>
        <v>0</v>
      </c>
      <c r="E23" s="243">
        <f t="shared" si="2"/>
        <v>0</v>
      </c>
      <c r="F23" s="243">
        <f t="shared" si="2"/>
        <v>12.731205218384673</v>
      </c>
      <c r="G23" s="243">
        <f t="shared" si="2"/>
        <v>0</v>
      </c>
      <c r="H23" s="243">
        <f t="shared" si="2"/>
        <v>12.731205218384716</v>
      </c>
      <c r="I23" s="243">
        <f t="shared" si="2"/>
        <v>0</v>
      </c>
      <c r="J23" s="243">
        <f t="shared" si="2"/>
        <v>0</v>
      </c>
      <c r="K23" s="243">
        <f t="shared" si="2"/>
        <v>12.731205218384702</v>
      </c>
      <c r="L23" s="243">
        <f t="shared" si="2"/>
        <v>0</v>
      </c>
      <c r="M23" s="243">
        <f t="shared" si="2"/>
        <v>0</v>
      </c>
      <c r="N23" s="243">
        <f t="shared" si="2"/>
        <v>12.731205218384702</v>
      </c>
      <c r="O23" s="243">
        <f t="shared" si="2"/>
        <v>0</v>
      </c>
      <c r="P23" s="243">
        <f t="shared" si="2"/>
        <v>12.731205218384687</v>
      </c>
      <c r="Q23" s="243">
        <f t="shared" si="2"/>
        <v>0</v>
      </c>
      <c r="R23" s="243">
        <f t="shared" si="2"/>
        <v>0</v>
      </c>
      <c r="S23" s="243">
        <f t="shared" si="2"/>
        <v>12.731205218384702</v>
      </c>
      <c r="T23" s="243">
        <f t="shared" si="2"/>
        <v>0</v>
      </c>
      <c r="U23" s="243">
        <f t="shared" si="2"/>
        <v>0</v>
      </c>
      <c r="V23" s="243">
        <f t="shared" si="2"/>
        <v>12.731205218384702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40.779462191640903</v>
      </c>
      <c r="D24" s="284">
        <f t="shared" si="3"/>
        <v>0</v>
      </c>
      <c r="E24" s="284">
        <f t="shared" si="3"/>
        <v>0</v>
      </c>
      <c r="F24" s="284">
        <f t="shared" si="3"/>
        <v>40.779462191640903</v>
      </c>
      <c r="G24" s="284">
        <f t="shared" si="3"/>
        <v>0</v>
      </c>
      <c r="H24" s="284">
        <f t="shared" si="3"/>
        <v>40.779462191640846</v>
      </c>
      <c r="I24" s="284">
        <f t="shared" si="3"/>
        <v>0</v>
      </c>
      <c r="J24" s="284">
        <f t="shared" si="3"/>
        <v>0</v>
      </c>
      <c r="K24" s="284">
        <f t="shared" si="3"/>
        <v>40.779462191640846</v>
      </c>
      <c r="L24" s="284">
        <f t="shared" si="3"/>
        <v>0</v>
      </c>
      <c r="M24" s="284">
        <f t="shared" si="3"/>
        <v>0</v>
      </c>
      <c r="N24" s="284">
        <f t="shared" si="3"/>
        <v>40.779462191640846</v>
      </c>
      <c r="O24" s="284">
        <f t="shared" si="3"/>
        <v>0</v>
      </c>
      <c r="P24" s="284">
        <f t="shared" si="3"/>
        <v>40.779462191640846</v>
      </c>
      <c r="Q24" s="284">
        <f t="shared" si="3"/>
        <v>0</v>
      </c>
      <c r="R24" s="284">
        <f t="shared" si="3"/>
        <v>0</v>
      </c>
      <c r="S24" s="284">
        <f t="shared" si="3"/>
        <v>40.779462191640903</v>
      </c>
      <c r="T24" s="284">
        <f t="shared" si="3"/>
        <v>0</v>
      </c>
      <c r="U24" s="284">
        <f t="shared" si="3"/>
        <v>0</v>
      </c>
      <c r="V24" s="284">
        <f t="shared" si="3"/>
        <v>40.779462191640903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9.3141702678653218</v>
      </c>
      <c r="D25" s="244">
        <f t="shared" si="4"/>
        <v>0</v>
      </c>
      <c r="E25" s="244">
        <f t="shared" si="4"/>
        <v>9.3141702678653218</v>
      </c>
      <c r="F25" s="244">
        <f t="shared" si="4"/>
        <v>0</v>
      </c>
      <c r="G25" s="244">
        <f t="shared" si="4"/>
        <v>9.3141702678652507</v>
      </c>
      <c r="H25" s="244">
        <f t="shared" si="4"/>
        <v>9.3141702678653076</v>
      </c>
      <c r="I25" s="244">
        <f t="shared" si="4"/>
        <v>0</v>
      </c>
      <c r="J25" s="244">
        <f t="shared" si="4"/>
        <v>9.314170267865336</v>
      </c>
      <c r="K25" s="244">
        <f t="shared" si="4"/>
        <v>0</v>
      </c>
      <c r="L25" s="244">
        <f t="shared" si="4"/>
        <v>9.3141702678653076</v>
      </c>
      <c r="M25" s="244">
        <f t="shared" si="4"/>
        <v>9.3141702678652791</v>
      </c>
      <c r="N25" s="244">
        <f t="shared" si="4"/>
        <v>0</v>
      </c>
      <c r="O25" s="244">
        <f t="shared" si="4"/>
        <v>9.314170267865407</v>
      </c>
      <c r="P25" s="244">
        <f t="shared" si="4"/>
        <v>0</v>
      </c>
      <c r="Q25" s="244">
        <f t="shared" si="4"/>
        <v>9.3141702678653076</v>
      </c>
      <c r="R25" s="244">
        <f t="shared" si="4"/>
        <v>9.3141702678652223</v>
      </c>
      <c r="S25" s="244">
        <f t="shared" si="4"/>
        <v>0</v>
      </c>
      <c r="T25" s="244">
        <f t="shared" si="4"/>
        <v>9.3141702678653076</v>
      </c>
      <c r="U25" s="244">
        <f t="shared" si="4"/>
        <v>0</v>
      </c>
      <c r="V25" s="244">
        <f t="shared" si="4"/>
        <v>9.3141702678653076</v>
      </c>
      <c r="W25" s="244">
        <f t="shared" si="4"/>
        <v>9.314170267865336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14.111111111111086</v>
      </c>
      <c r="C27" s="243">
        <f t="shared" si="5"/>
        <v>13.379905892726413</v>
      </c>
      <c r="D27" s="243">
        <f t="shared" si="5"/>
        <v>19.111111111111086</v>
      </c>
      <c r="E27" s="243">
        <f t="shared" si="5"/>
        <v>22.111111111111086</v>
      </c>
      <c r="F27" s="243">
        <f t="shared" si="5"/>
        <v>19.379905892726413</v>
      </c>
      <c r="G27" s="243">
        <f t="shared" si="5"/>
        <v>30.379905892726413</v>
      </c>
      <c r="H27" s="243">
        <f t="shared" si="5"/>
        <v>8.648700674341697</v>
      </c>
      <c r="I27" s="243">
        <f t="shared" si="5"/>
        <v>18.648700674341697</v>
      </c>
      <c r="J27" s="243">
        <f t="shared" si="5"/>
        <v>19.648700674341697</v>
      </c>
      <c r="K27" s="243">
        <f t="shared" si="5"/>
        <v>18.917495455956995</v>
      </c>
      <c r="L27" s="243">
        <f t="shared" si="5"/>
        <v>5.9174954559569954</v>
      </c>
      <c r="M27" s="243">
        <f t="shared" si="5"/>
        <v>16.648700674341697</v>
      </c>
      <c r="N27" s="243">
        <f t="shared" si="5"/>
        <v>29.917495455956995</v>
      </c>
      <c r="O27" s="243">
        <f t="shared" si="5"/>
        <v>62.547495455956998</v>
      </c>
      <c r="P27" s="243">
        <f t="shared" si="5"/>
        <v>57.53629023757231</v>
      </c>
      <c r="Q27" s="243">
        <f t="shared" si="5"/>
        <v>58.226290237572307</v>
      </c>
      <c r="R27" s="243">
        <f t="shared" si="5"/>
        <v>56.186290237572308</v>
      </c>
      <c r="S27" s="243">
        <f t="shared" si="5"/>
        <v>38.54508501918761</v>
      </c>
      <c r="T27" s="243">
        <f t="shared" si="5"/>
        <v>38.685085019187603</v>
      </c>
      <c r="U27" s="243">
        <f t="shared" si="5"/>
        <v>30.605085019187605</v>
      </c>
      <c r="V27" s="243">
        <f t="shared" si="5"/>
        <v>19.613879800802906</v>
      </c>
      <c r="W27" s="243">
        <f t="shared" si="5"/>
        <v>17.153879800802905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45.111111111111086</v>
      </c>
      <c r="C28" s="284">
        <f t="shared" si="6"/>
        <v>40.890573302751989</v>
      </c>
      <c r="D28" s="284">
        <f t="shared" si="6"/>
        <v>24.890573302751989</v>
      </c>
      <c r="E28" s="284">
        <f t="shared" si="6"/>
        <v>28.890573302751989</v>
      </c>
      <c r="F28" s="284">
        <f t="shared" si="6"/>
        <v>27.890573302751989</v>
      </c>
      <c r="G28" s="284">
        <f t="shared" si="6"/>
        <v>63.008422069315543</v>
      </c>
      <c r="H28" s="284">
        <f t="shared" si="6"/>
        <v>50.228959877674697</v>
      </c>
      <c r="I28" s="284">
        <f t="shared" si="6"/>
        <v>69.228959877674697</v>
      </c>
      <c r="J28" s="284">
        <f t="shared" si="6"/>
        <v>79.228959877674697</v>
      </c>
      <c r="K28" s="284">
        <f t="shared" si="6"/>
        <v>47.449497686033851</v>
      </c>
      <c r="L28" s="284">
        <f t="shared" si="6"/>
        <v>54.228959877674697</v>
      </c>
      <c r="M28" s="284">
        <f t="shared" si="6"/>
        <v>74.228959877674697</v>
      </c>
      <c r="N28" s="284">
        <f t="shared" si="6"/>
        <v>73.749497686033862</v>
      </c>
      <c r="O28" s="284">
        <f t="shared" si="6"/>
        <v>274.15949768603383</v>
      </c>
      <c r="P28" s="284">
        <f t="shared" si="6"/>
        <v>268.59003549439302</v>
      </c>
      <c r="Q28" s="284">
        <f t="shared" si="6"/>
        <v>243.930035494393</v>
      </c>
      <c r="R28" s="284">
        <f t="shared" si="6"/>
        <v>194.67003549439301</v>
      </c>
      <c r="S28" s="284">
        <f t="shared" si="6"/>
        <v>142.93057330275212</v>
      </c>
      <c r="T28" s="284">
        <f t="shared" si="6"/>
        <v>150.86057330275213</v>
      </c>
      <c r="U28" s="284">
        <f t="shared" si="6"/>
        <v>145.10057330275208</v>
      </c>
      <c r="V28" s="284">
        <f t="shared" si="6"/>
        <v>109.39111111111117</v>
      </c>
      <c r="W28" s="284">
        <f t="shared" si="6"/>
        <v>76.941111111111184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11.280423280423292</v>
      </c>
      <c r="C29" s="244">
        <f t="shared" si="7"/>
        <v>14.308879262574209</v>
      </c>
      <c r="D29" s="244">
        <f t="shared" si="7"/>
        <v>9.9279268816219002</v>
      </c>
      <c r="E29" s="244">
        <f t="shared" si="7"/>
        <v>11.2612602149552</v>
      </c>
      <c r="F29" s="244">
        <f t="shared" si="7"/>
        <v>12.975545929240909</v>
      </c>
      <c r="G29" s="244">
        <f t="shared" si="7"/>
        <v>9.3181721792574024</v>
      </c>
      <c r="H29" s="244">
        <f t="shared" si="7"/>
        <v>12.937219798304994</v>
      </c>
      <c r="I29" s="244">
        <f t="shared" si="7"/>
        <v>18.461029322114484</v>
      </c>
      <c r="J29" s="244">
        <f t="shared" si="7"/>
        <v>11.548718753742804</v>
      </c>
      <c r="K29" s="244">
        <f t="shared" si="7"/>
        <v>33.870437685217894</v>
      </c>
      <c r="L29" s="244">
        <f t="shared" si="7"/>
        <v>24.805567137240487</v>
      </c>
      <c r="M29" s="244">
        <f t="shared" si="7"/>
        <v>18.667867457610512</v>
      </c>
      <c r="N29" s="244">
        <f t="shared" si="7"/>
        <v>30.367867457610515</v>
      </c>
      <c r="O29" s="244">
        <f t="shared" si="7"/>
        <v>37.203403072098112</v>
      </c>
      <c r="P29" s="244">
        <f t="shared" si="7"/>
        <v>23.208403072098122</v>
      </c>
      <c r="Q29" s="244">
        <f t="shared" si="7"/>
        <v>5.904232804232791</v>
      </c>
      <c r="R29" s="244">
        <f t="shared" si="7"/>
        <v>7.4325733399635112</v>
      </c>
      <c r="S29" s="244">
        <f t="shared" si="7"/>
        <v>11.456743607828798</v>
      </c>
      <c r="T29" s="244">
        <f t="shared" si="7"/>
        <v>14.146743607828796</v>
      </c>
      <c r="U29" s="244">
        <f t="shared" si="7"/>
        <v>9.5334102744953952</v>
      </c>
      <c r="V29" s="244">
        <f t="shared" si="7"/>
        <v>11.803410274495377</v>
      </c>
      <c r="W29" s="244">
        <f t="shared" si="7"/>
        <v>9.4809138756940854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72.461650902837476</v>
      </c>
      <c r="C32" s="212">
        <v>74.376268271711083</v>
      </c>
      <c r="D32" s="212">
        <v>82.617024935511608</v>
      </c>
      <c r="E32" s="212">
        <v>85.019862424763545</v>
      </c>
      <c r="F32" s="212">
        <v>92.217540842648305</v>
      </c>
      <c r="G32" s="212">
        <v>89.740326741186578</v>
      </c>
      <c r="H32" s="212">
        <v>93.906276870163367</v>
      </c>
      <c r="I32" s="212">
        <v>91.079879621668084</v>
      </c>
      <c r="J32" s="212">
        <v>84.439896818572649</v>
      </c>
      <c r="K32" s="212">
        <v>85.294926913155621</v>
      </c>
      <c r="L32" s="212">
        <v>92.77102321582116</v>
      </c>
      <c r="M32" s="212">
        <v>86.077042132416167</v>
      </c>
      <c r="N32" s="212">
        <v>81.001117798796201</v>
      </c>
      <c r="O32" s="212">
        <v>56.030954428202918</v>
      </c>
      <c r="P32" s="212">
        <v>53.301461736887362</v>
      </c>
      <c r="Q32" s="212">
        <v>57.403439380911422</v>
      </c>
      <c r="R32" s="212">
        <v>75.540412725709373</v>
      </c>
      <c r="S32" s="212">
        <v>68.575408426483222</v>
      </c>
      <c r="T32" s="212">
        <v>68.424419604471183</v>
      </c>
      <c r="U32" s="212">
        <v>71.94789337919174</v>
      </c>
      <c r="V32" s="212">
        <v>79.042046431642291</v>
      </c>
      <c r="W32" s="212">
        <v>80.743680137575225</v>
      </c>
      <c r="DA32" s="109" t="s">
        <v>1827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3.3420464316423035</v>
      </c>
      <c r="C34" s="206">
        <f t="shared" si="8"/>
        <v>2.9560619088564057</v>
      </c>
      <c r="D34" s="206">
        <f t="shared" si="8"/>
        <v>3.9220980223559758</v>
      </c>
      <c r="E34" s="206">
        <f t="shared" si="8"/>
        <v>5.852966466036114</v>
      </c>
      <c r="F34" s="206">
        <f t="shared" si="8"/>
        <v>15.282803095442814</v>
      </c>
      <c r="G34" s="206">
        <f t="shared" si="8"/>
        <v>15.575752364574369</v>
      </c>
      <c r="H34" s="206">
        <f t="shared" si="8"/>
        <v>12.282115219260531</v>
      </c>
      <c r="I34" s="206">
        <f t="shared" si="8"/>
        <v>12.920636285468616</v>
      </c>
      <c r="J34" s="206">
        <f t="shared" si="8"/>
        <v>11.955717970765262</v>
      </c>
      <c r="K34" s="206">
        <f t="shared" si="8"/>
        <v>13.98211521926053</v>
      </c>
      <c r="L34" s="206">
        <f t="shared" si="8"/>
        <v>13.075666380051588</v>
      </c>
      <c r="M34" s="206">
        <f t="shared" si="8"/>
        <v>8.9059329320722256</v>
      </c>
      <c r="N34" s="206">
        <f t="shared" si="8"/>
        <v>5.2969905417024945</v>
      </c>
      <c r="O34" s="206">
        <f t="shared" si="8"/>
        <v>3.0610490111779876</v>
      </c>
      <c r="P34" s="206">
        <f t="shared" si="8"/>
        <v>2.096130696474634</v>
      </c>
      <c r="Q34" s="206">
        <f t="shared" si="8"/>
        <v>5.9569217540842647</v>
      </c>
      <c r="R34" s="206">
        <f t="shared" si="8"/>
        <v>7.171023215821152</v>
      </c>
      <c r="S34" s="206">
        <f t="shared" si="8"/>
        <v>4.539552880481514</v>
      </c>
      <c r="T34" s="206">
        <f t="shared" si="8"/>
        <v>2.9889079965606191</v>
      </c>
      <c r="U34" s="206">
        <f t="shared" si="8"/>
        <v>3.0828030954428209</v>
      </c>
      <c r="V34" s="206">
        <f t="shared" si="8"/>
        <v>2.3771281169389513</v>
      </c>
      <c r="W34" s="206">
        <f t="shared" si="8"/>
        <v>3.273946689595872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1.7919174548581249</v>
      </c>
      <c r="G36" s="206">
        <v>1.1199484092863281</v>
      </c>
      <c r="H36" s="206">
        <v>1.1199484092863281</v>
      </c>
      <c r="I36" s="206">
        <v>2.2398968185726571</v>
      </c>
      <c r="J36" s="206">
        <v>2.2398968185726571</v>
      </c>
      <c r="K36" s="206">
        <v>2.2398968185726571</v>
      </c>
      <c r="L36" s="206">
        <v>3.359845227858985</v>
      </c>
      <c r="M36" s="206">
        <v>1.1199484092863281</v>
      </c>
      <c r="N36" s="206">
        <v>1.1199484092863281</v>
      </c>
      <c r="O36" s="206">
        <v>1.1199484092863281</v>
      </c>
      <c r="P36" s="206">
        <v>1.1199484092863281</v>
      </c>
      <c r="Q36" s="206">
        <v>1.1199484092863281</v>
      </c>
      <c r="R36" s="206">
        <v>1.1199484092863281</v>
      </c>
      <c r="S36" s="206">
        <v>1.6799656061908861</v>
      </c>
      <c r="T36" s="206">
        <v>1.6799656061908861</v>
      </c>
      <c r="U36" s="206">
        <v>1.6799656061908861</v>
      </c>
      <c r="V36" s="206">
        <v>1.007996560619089</v>
      </c>
      <c r="W36" s="206">
        <v>1.7919174548581249</v>
      </c>
      <c r="DA36" s="71" t="s">
        <v>1830</v>
      </c>
    </row>
    <row r="37" spans="1:105" ht="12" customHeight="1" x14ac:dyDescent="0.25">
      <c r="A37" s="18" t="s">
        <v>69</v>
      </c>
      <c r="B37" s="206">
        <v>1.025193465176268</v>
      </c>
      <c r="C37" s="206">
        <v>1.025193465176268</v>
      </c>
      <c r="D37" s="206">
        <v>1.0262252794496991</v>
      </c>
      <c r="E37" s="206">
        <v>1.02725709372313</v>
      </c>
      <c r="F37" s="206">
        <v>3.0685296646603608</v>
      </c>
      <c r="G37" s="206">
        <v>3.0685296646603608</v>
      </c>
      <c r="H37" s="206">
        <v>1.0293207222699909</v>
      </c>
      <c r="I37" s="206">
        <v>1.0303525365434221</v>
      </c>
      <c r="J37" s="206">
        <v>1.0303525365434221</v>
      </c>
      <c r="K37" s="206">
        <v>1.0303525365434221</v>
      </c>
      <c r="L37" s="206">
        <v>1.0303525365434221</v>
      </c>
      <c r="M37" s="206">
        <v>1.0303525365434221</v>
      </c>
      <c r="N37" s="206">
        <v>0.3162510748065348</v>
      </c>
      <c r="O37" s="206">
        <v>1.023215821152192E-2</v>
      </c>
      <c r="P37" s="206">
        <v>1.023215821152192E-2</v>
      </c>
      <c r="Q37" s="206">
        <v>1.1263972484952711E-2</v>
      </c>
      <c r="R37" s="206">
        <v>1.032330180567498</v>
      </c>
      <c r="S37" s="206">
        <v>1.025193465176268</v>
      </c>
      <c r="T37" s="206">
        <v>0.63344797936371444</v>
      </c>
      <c r="U37" s="206">
        <v>0.72734307824591571</v>
      </c>
      <c r="V37" s="206">
        <v>0.69363714531384346</v>
      </c>
      <c r="W37" s="206">
        <v>0.71410146173688727</v>
      </c>
      <c r="DA37" s="71" t="s">
        <v>1831</v>
      </c>
    </row>
    <row r="38" spans="1:105" ht="12" customHeight="1" x14ac:dyDescent="0.25">
      <c r="A38" s="18" t="s">
        <v>70</v>
      </c>
      <c r="B38" s="206">
        <v>2.3158211521926049</v>
      </c>
      <c r="C38" s="206">
        <v>1.9298366294067071</v>
      </c>
      <c r="D38" s="206">
        <v>2.894840928632846</v>
      </c>
      <c r="E38" s="206">
        <v>4.8246775580395527</v>
      </c>
      <c r="F38" s="206">
        <v>10.421324161650899</v>
      </c>
      <c r="G38" s="206">
        <v>11.38624247635425</v>
      </c>
      <c r="H38" s="206">
        <v>10.131814273430781</v>
      </c>
      <c r="I38" s="206">
        <v>9.6493551160791053</v>
      </c>
      <c r="J38" s="206">
        <v>8.6844368013757514</v>
      </c>
      <c r="K38" s="206">
        <v>10.71083404987102</v>
      </c>
      <c r="L38" s="206">
        <v>8.6844368013757514</v>
      </c>
      <c r="M38" s="206">
        <v>6.7546001719690452</v>
      </c>
      <c r="N38" s="206">
        <v>3.8597592433362</v>
      </c>
      <c r="O38" s="206">
        <v>1.9298366294067071</v>
      </c>
      <c r="P38" s="206">
        <v>0.96491831470335332</v>
      </c>
      <c r="Q38" s="206">
        <v>4.8246775580395527</v>
      </c>
      <c r="R38" s="206">
        <v>5.0177128116938947</v>
      </c>
      <c r="S38" s="206">
        <v>1.833361994840929</v>
      </c>
      <c r="T38" s="206">
        <v>0.67549441100601881</v>
      </c>
      <c r="U38" s="206">
        <v>0.67549441100601881</v>
      </c>
      <c r="V38" s="206">
        <v>0.67549441100601881</v>
      </c>
      <c r="W38" s="206">
        <v>0.76792777300085968</v>
      </c>
      <c r="DA38" s="71" t="s">
        <v>1832</v>
      </c>
    </row>
    <row r="39" spans="1:105" ht="12" customHeight="1" x14ac:dyDescent="0.25">
      <c r="A39" s="18" t="s">
        <v>34</v>
      </c>
      <c r="B39" s="206">
        <v>1.031814273430782E-3</v>
      </c>
      <c r="C39" s="206">
        <v>1.031814273430782E-3</v>
      </c>
      <c r="D39" s="206">
        <v>1.031814273430782E-3</v>
      </c>
      <c r="E39" s="206">
        <v>1.031814273430782E-3</v>
      </c>
      <c r="F39" s="206">
        <v>1.031814273430782E-3</v>
      </c>
      <c r="G39" s="206">
        <v>1.031814273430782E-3</v>
      </c>
      <c r="H39" s="206">
        <v>1.031814273430782E-3</v>
      </c>
      <c r="I39" s="206">
        <v>1.031814273430782E-3</v>
      </c>
      <c r="J39" s="206">
        <v>1.031814273430782E-3</v>
      </c>
      <c r="K39" s="206">
        <v>1.031814273430782E-3</v>
      </c>
      <c r="L39" s="206">
        <v>1.031814273430782E-3</v>
      </c>
      <c r="M39" s="206">
        <v>1.031814273430782E-3</v>
      </c>
      <c r="N39" s="206">
        <v>1.031814273430782E-3</v>
      </c>
      <c r="O39" s="206">
        <v>1.031814273430782E-3</v>
      </c>
      <c r="P39" s="206">
        <v>1.031814273430782E-3</v>
      </c>
      <c r="Q39" s="206">
        <v>1.031814273430782E-3</v>
      </c>
      <c r="R39" s="206">
        <v>1.031814273430782E-3</v>
      </c>
      <c r="S39" s="206">
        <v>1.031814273430782E-3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42.067927773000847</v>
      </c>
      <c r="C40" s="206">
        <f t="shared" si="9"/>
        <v>43.374892519346517</v>
      </c>
      <c r="D40" s="206">
        <f t="shared" si="9"/>
        <v>46.388650042992261</v>
      </c>
      <c r="E40" s="206">
        <f t="shared" si="9"/>
        <v>45.335339638865001</v>
      </c>
      <c r="F40" s="206">
        <f t="shared" si="9"/>
        <v>39.789337919174542</v>
      </c>
      <c r="G40" s="206">
        <f t="shared" si="9"/>
        <v>42.251676698194323</v>
      </c>
      <c r="H40" s="206">
        <f t="shared" si="9"/>
        <v>48.043852106620804</v>
      </c>
      <c r="I40" s="206">
        <f t="shared" si="9"/>
        <v>45.270851246775578</v>
      </c>
      <c r="J40" s="206">
        <f t="shared" si="9"/>
        <v>40.692175408426479</v>
      </c>
      <c r="K40" s="206">
        <f t="shared" si="9"/>
        <v>39.552880481513327</v>
      </c>
      <c r="L40" s="206">
        <f t="shared" si="9"/>
        <v>45.464316423043847</v>
      </c>
      <c r="M40" s="206">
        <f t="shared" si="9"/>
        <v>44.90541702493551</v>
      </c>
      <c r="N40" s="206">
        <f t="shared" si="9"/>
        <v>41.487532244196039</v>
      </c>
      <c r="O40" s="206">
        <f t="shared" si="9"/>
        <v>29.729148753224418</v>
      </c>
      <c r="P40" s="206">
        <f t="shared" si="9"/>
        <v>29.170249355116081</v>
      </c>
      <c r="Q40" s="206">
        <f t="shared" si="9"/>
        <v>26.69819432502149</v>
      </c>
      <c r="R40" s="206">
        <f t="shared" si="9"/>
        <v>41.483576956147893</v>
      </c>
      <c r="S40" s="206">
        <f t="shared" si="9"/>
        <v>34.643594153052447</v>
      </c>
      <c r="T40" s="206">
        <f t="shared" si="9"/>
        <v>35.493809114359408</v>
      </c>
      <c r="U40" s="206">
        <f t="shared" si="9"/>
        <v>42.278159931212379</v>
      </c>
      <c r="V40" s="206">
        <f t="shared" si="9"/>
        <v>43.599570077386069</v>
      </c>
      <c r="W40" s="206">
        <f t="shared" si="9"/>
        <v>46.228632846087699</v>
      </c>
      <c r="DA40" s="71"/>
    </row>
    <row r="41" spans="1:105" ht="12" customHeight="1" x14ac:dyDescent="0.25">
      <c r="A41" s="18" t="s">
        <v>72</v>
      </c>
      <c r="B41" s="206">
        <v>42.067927773000847</v>
      </c>
      <c r="C41" s="206">
        <v>43.374892519346517</v>
      </c>
      <c r="D41" s="206">
        <v>46.388650042992261</v>
      </c>
      <c r="E41" s="206">
        <v>45.335339638865001</v>
      </c>
      <c r="F41" s="206">
        <v>39.789337919174542</v>
      </c>
      <c r="G41" s="206">
        <v>42.230180567497847</v>
      </c>
      <c r="H41" s="206">
        <v>48.022355975924327</v>
      </c>
      <c r="I41" s="206">
        <v>45.249355116079101</v>
      </c>
      <c r="J41" s="206">
        <v>40.692175408426479</v>
      </c>
      <c r="K41" s="206">
        <v>39.552880481513327</v>
      </c>
      <c r="L41" s="206">
        <v>45.464316423043847</v>
      </c>
      <c r="M41" s="206">
        <v>44.90541702493551</v>
      </c>
      <c r="N41" s="206">
        <v>41.487532244196039</v>
      </c>
      <c r="O41" s="206">
        <v>29.729148753224418</v>
      </c>
      <c r="P41" s="206">
        <v>29.170249355116081</v>
      </c>
      <c r="Q41" s="206">
        <v>26.69819432502149</v>
      </c>
      <c r="R41" s="206">
        <v>41.483576956147893</v>
      </c>
      <c r="S41" s="206">
        <v>34.643594153052447</v>
      </c>
      <c r="T41" s="206">
        <v>35.493809114359408</v>
      </c>
      <c r="U41" s="206">
        <v>42.278159931212379</v>
      </c>
      <c r="V41" s="206">
        <v>43.599570077386069</v>
      </c>
      <c r="W41" s="206">
        <v>46.228632846087699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2.149613069647463E-2</v>
      </c>
      <c r="H42" s="206">
        <v>2.149613069647463E-2</v>
      </c>
      <c r="I42" s="206">
        <v>2.149613069647463E-2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2.3903697334479789E-2</v>
      </c>
      <c r="C43" s="206">
        <f t="shared" si="10"/>
        <v>0</v>
      </c>
      <c r="D43" s="206">
        <f t="shared" si="10"/>
        <v>4.0603611349957003</v>
      </c>
      <c r="E43" s="206">
        <f t="shared" si="10"/>
        <v>4.5619948409286319</v>
      </c>
      <c r="F43" s="206">
        <f t="shared" si="10"/>
        <v>10.294239036973339</v>
      </c>
      <c r="G43" s="206">
        <f t="shared" si="10"/>
        <v>3.176612209802236</v>
      </c>
      <c r="H43" s="206">
        <f t="shared" si="10"/>
        <v>3.7259673258813408</v>
      </c>
      <c r="I43" s="206">
        <f t="shared" si="10"/>
        <v>2.603439380911436</v>
      </c>
      <c r="J43" s="206">
        <f t="shared" si="10"/>
        <v>2.6273430782459162</v>
      </c>
      <c r="K43" s="206">
        <f t="shared" si="10"/>
        <v>3.415477214101462</v>
      </c>
      <c r="L43" s="206">
        <f t="shared" si="10"/>
        <v>5.9233877901977641</v>
      </c>
      <c r="M43" s="206">
        <f t="shared" si="10"/>
        <v>3.9171109200343932</v>
      </c>
      <c r="N43" s="206">
        <f t="shared" si="10"/>
        <v>9.1</v>
      </c>
      <c r="O43" s="206">
        <f t="shared" si="10"/>
        <v>1.5047291487532239</v>
      </c>
      <c r="P43" s="206">
        <f t="shared" si="10"/>
        <v>0.14333619948409279</v>
      </c>
      <c r="Q43" s="206">
        <f t="shared" si="10"/>
        <v>0.52545141874462586</v>
      </c>
      <c r="R43" s="206">
        <f t="shared" si="10"/>
        <v>4.7807394668959592E-2</v>
      </c>
      <c r="S43" s="206">
        <f t="shared" si="10"/>
        <v>1.2324161650902841</v>
      </c>
      <c r="T43" s="206">
        <f t="shared" si="10"/>
        <v>2.390885640584695</v>
      </c>
      <c r="U43" s="206">
        <f t="shared" si="10"/>
        <v>1.927515047291487</v>
      </c>
      <c r="V43" s="206">
        <f t="shared" si="10"/>
        <v>4.6288048151332752</v>
      </c>
      <c r="W43" s="206">
        <f t="shared" si="10"/>
        <v>2.259501289767841</v>
      </c>
      <c r="DA43" s="71"/>
    </row>
    <row r="44" spans="1:105" ht="12" customHeight="1" x14ac:dyDescent="0.25">
      <c r="A44" s="18" t="s">
        <v>73</v>
      </c>
      <c r="B44" s="206">
        <v>2.3903697334479789E-2</v>
      </c>
      <c r="C44" s="206">
        <v>0</v>
      </c>
      <c r="D44" s="206">
        <v>4.0603611349957003</v>
      </c>
      <c r="E44" s="206">
        <v>4.5619948409286319</v>
      </c>
      <c r="F44" s="206">
        <v>10.294239036973339</v>
      </c>
      <c r="G44" s="206">
        <v>3.176612209802236</v>
      </c>
      <c r="H44" s="206">
        <v>3.7259673258813408</v>
      </c>
      <c r="I44" s="206">
        <v>2.603439380911436</v>
      </c>
      <c r="J44" s="206">
        <v>2.6273430782459162</v>
      </c>
      <c r="K44" s="206">
        <v>3.415477214101462</v>
      </c>
      <c r="L44" s="206">
        <v>5.9233877901977641</v>
      </c>
      <c r="M44" s="206">
        <v>3.9171109200343932</v>
      </c>
      <c r="N44" s="206">
        <v>9.1</v>
      </c>
      <c r="O44" s="206">
        <v>1.5047291487532239</v>
      </c>
      <c r="P44" s="206">
        <v>0.14333619948409279</v>
      </c>
      <c r="Q44" s="206">
        <v>0.52545141874462586</v>
      </c>
      <c r="R44" s="206">
        <v>4.7807394668959592E-2</v>
      </c>
      <c r="S44" s="206">
        <v>1.2324161650902841</v>
      </c>
      <c r="T44" s="206">
        <v>2.390885640584695</v>
      </c>
      <c r="U44" s="206">
        <v>1.927515047291487</v>
      </c>
      <c r="V44" s="206">
        <v>4.6288048151332752</v>
      </c>
      <c r="W44" s="206">
        <v>2.259501289767841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2.8661220980223558</v>
      </c>
      <c r="C50" s="206">
        <v>2.937833190025795</v>
      </c>
      <c r="D50" s="206">
        <v>1.7626827171109201</v>
      </c>
      <c r="E50" s="206">
        <v>1.582545141874462</v>
      </c>
      <c r="F50" s="206">
        <v>1.743680137575236</v>
      </c>
      <c r="G50" s="206">
        <v>1.9091143594153051</v>
      </c>
      <c r="H50" s="206">
        <v>1.823387790197764</v>
      </c>
      <c r="I50" s="206">
        <v>1.7380911435941531</v>
      </c>
      <c r="J50" s="206">
        <v>1.6496130696474629</v>
      </c>
      <c r="K50" s="206">
        <v>1.087360275150473</v>
      </c>
      <c r="L50" s="206">
        <v>0.6206362854686156</v>
      </c>
      <c r="M50" s="206">
        <v>0.5755803955288048</v>
      </c>
      <c r="N50" s="206">
        <v>0.61100601891659501</v>
      </c>
      <c r="O50" s="206">
        <v>0.23989681857265691</v>
      </c>
      <c r="P50" s="206">
        <v>0.30963026655202058</v>
      </c>
      <c r="Q50" s="206">
        <v>0.2331900257953568</v>
      </c>
      <c r="R50" s="206">
        <v>0.26878761822871883</v>
      </c>
      <c r="S50" s="206">
        <v>0.26646603611349962</v>
      </c>
      <c r="T50" s="206">
        <v>0.25932932072227</v>
      </c>
      <c r="U50" s="206">
        <v>0.21401547721410141</v>
      </c>
      <c r="V50" s="206">
        <v>0.20782459157351671</v>
      </c>
      <c r="W50" s="206">
        <v>0.21977644024075671</v>
      </c>
      <c r="DA50" s="71" t="s">
        <v>1842</v>
      </c>
    </row>
    <row r="51" spans="1:105" ht="12" customHeight="1" x14ac:dyDescent="0.25">
      <c r="A51" s="21" t="s">
        <v>38</v>
      </c>
      <c r="B51" s="209">
        <v>24.16165090283749</v>
      </c>
      <c r="C51" s="209">
        <v>25.107480653482369</v>
      </c>
      <c r="D51" s="209">
        <v>26.483233018056751</v>
      </c>
      <c r="E51" s="209">
        <v>27.68701633705933</v>
      </c>
      <c r="F51" s="209">
        <v>25.107480653482369</v>
      </c>
      <c r="G51" s="209">
        <v>26.827171109200339</v>
      </c>
      <c r="H51" s="209">
        <v>28.030954428202921</v>
      </c>
      <c r="I51" s="209">
        <v>28.546861564918309</v>
      </c>
      <c r="J51" s="209">
        <v>27.51504729148753</v>
      </c>
      <c r="K51" s="209">
        <v>27.257093723129831</v>
      </c>
      <c r="L51" s="209">
        <v>27.68701633705933</v>
      </c>
      <c r="M51" s="209">
        <v>27.773000859845229</v>
      </c>
      <c r="N51" s="209">
        <v>24.505588993981078</v>
      </c>
      <c r="O51" s="209">
        <v>21.49613069647463</v>
      </c>
      <c r="P51" s="209">
        <v>21.58211521926053</v>
      </c>
      <c r="Q51" s="209">
        <v>23.98968185726569</v>
      </c>
      <c r="R51" s="209">
        <v>26.569217540842651</v>
      </c>
      <c r="S51" s="209">
        <v>27.893379191745481</v>
      </c>
      <c r="T51" s="209">
        <v>27.29148753224419</v>
      </c>
      <c r="U51" s="209">
        <v>24.445399828030951</v>
      </c>
      <c r="V51" s="209">
        <v>28.228718830610489</v>
      </c>
      <c r="W51" s="209">
        <v>28.761822871883059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72.461650902837476</v>
      </c>
      <c r="C52" s="286">
        <f t="shared" si="11"/>
        <v>74.376268271711098</v>
      </c>
      <c r="D52" s="286">
        <f t="shared" si="11"/>
        <v>82.617024935511608</v>
      </c>
      <c r="E52" s="286">
        <f t="shared" si="11"/>
        <v>85.019862424763531</v>
      </c>
      <c r="F52" s="286">
        <f t="shared" si="11"/>
        <v>92.217540842648319</v>
      </c>
      <c r="G52" s="286">
        <f t="shared" si="11"/>
        <v>89.74032674118655</v>
      </c>
      <c r="H52" s="286">
        <f t="shared" si="11"/>
        <v>93.906276870163367</v>
      </c>
      <c r="I52" s="286">
        <f t="shared" si="11"/>
        <v>91.07987962166807</v>
      </c>
      <c r="J52" s="286">
        <f t="shared" si="11"/>
        <v>84.439896818572663</v>
      </c>
      <c r="K52" s="286">
        <f t="shared" si="11"/>
        <v>85.294926913155649</v>
      </c>
      <c r="L52" s="286">
        <f t="shared" si="11"/>
        <v>92.771023215821174</v>
      </c>
      <c r="M52" s="286">
        <f t="shared" si="11"/>
        <v>86.077042132416167</v>
      </c>
      <c r="N52" s="286">
        <f t="shared" si="11"/>
        <v>81.001117798796187</v>
      </c>
      <c r="O52" s="286">
        <f t="shared" si="11"/>
        <v>56.030954428202918</v>
      </c>
      <c r="P52" s="286">
        <f t="shared" si="11"/>
        <v>53.301461736887369</v>
      </c>
      <c r="Q52" s="286">
        <f t="shared" si="11"/>
        <v>57.403439380911422</v>
      </c>
      <c r="R52" s="286">
        <f t="shared" si="11"/>
        <v>75.540412725709373</v>
      </c>
      <c r="S52" s="286">
        <f t="shared" si="11"/>
        <v>68.575408426483222</v>
      </c>
      <c r="T52" s="286">
        <f t="shared" si="11"/>
        <v>68.424419604471169</v>
      </c>
      <c r="U52" s="286">
        <f t="shared" si="11"/>
        <v>71.947893379191754</v>
      </c>
      <c r="V52" s="286">
        <f t="shared" si="11"/>
        <v>79.042046431642262</v>
      </c>
      <c r="W52" s="286">
        <f t="shared" si="11"/>
        <v>80.743680137575225</v>
      </c>
      <c r="DA52" s="118"/>
    </row>
    <row r="53" spans="1:105" ht="12" customHeight="1" x14ac:dyDescent="0.25">
      <c r="A53" s="51" t="s">
        <v>52</v>
      </c>
      <c r="B53" s="243">
        <f>PPA_fec!B5</f>
        <v>15.01975756233254</v>
      </c>
      <c r="C53" s="243">
        <f>PPA_fec!C5</f>
        <v>13.558736305350809</v>
      </c>
      <c r="D53" s="243">
        <f>PPA_fec!D5</f>
        <v>15.06629818490754</v>
      </c>
      <c r="E53" s="243">
        <f>PPA_fec!E5</f>
        <v>15.34948761024989</v>
      </c>
      <c r="F53" s="243">
        <f>PPA_fec!F5</f>
        <v>15.782863225057399</v>
      </c>
      <c r="G53" s="243">
        <f>PPA_fec!G5</f>
        <v>12.55400146921952</v>
      </c>
      <c r="H53" s="243">
        <f>PPA_fec!H5</f>
        <v>14.74996998620049</v>
      </c>
      <c r="I53" s="243">
        <f>PPA_fec!I5</f>
        <v>13.570538035056501</v>
      </c>
      <c r="J53" s="243">
        <f>PPA_fec!J5</f>
        <v>12.49912463517084</v>
      </c>
      <c r="K53" s="243">
        <f>PPA_fec!K5</f>
        <v>11.671166971516231</v>
      </c>
      <c r="L53" s="243">
        <f>PPA_fec!L5</f>
        <v>13.97069639401346</v>
      </c>
      <c r="M53" s="243">
        <f>PPA_fec!M5</f>
        <v>12.91759535395307</v>
      </c>
      <c r="N53" s="243">
        <f>PPA_fec!N5</f>
        <v>10.03038218816603</v>
      </c>
      <c r="O53" s="243">
        <f>PPA_fec!O5</f>
        <v>6.1628752165231164</v>
      </c>
      <c r="P53" s="243">
        <f>PPA_fec!P5</f>
        <v>5.1503521885448764</v>
      </c>
      <c r="Q53" s="243">
        <f>PPA_fec!Q5</f>
        <v>5.0287107073736257</v>
      </c>
      <c r="R53" s="243">
        <f>PPA_fec!R5</f>
        <v>6.2149411204608054</v>
      </c>
      <c r="S53" s="243">
        <f>PPA_fec!S5</f>
        <v>6.2302924850826873</v>
      </c>
      <c r="T53" s="243">
        <f>PPA_fec!T5</f>
        <v>6.3623467760225054</v>
      </c>
      <c r="U53" s="243">
        <f>PPA_fec!U5</f>
        <v>7.7867910272531917</v>
      </c>
      <c r="V53" s="243">
        <f>PPA_fec!V5</f>
        <v>8.4339551711868044</v>
      </c>
      <c r="W53" s="243">
        <f>PPA_fec!W5</f>
        <v>8.4353035701732555</v>
      </c>
      <c r="DA53" s="83"/>
    </row>
    <row r="54" spans="1:105" ht="12" customHeight="1" x14ac:dyDescent="0.25">
      <c r="A54" s="99" t="s">
        <v>59</v>
      </c>
      <c r="B54" s="284">
        <f>PPA_fec!B32</f>
        <v>44.765153502063889</v>
      </c>
      <c r="C54" s="284">
        <f>PPA_fec!C32</f>
        <v>48.099098604346032</v>
      </c>
      <c r="D54" s="284">
        <f>PPA_fec!D32</f>
        <v>54.319373209391777</v>
      </c>
      <c r="E54" s="284">
        <f>PPA_fec!E32</f>
        <v>54.366208971890018</v>
      </c>
      <c r="F54" s="284">
        <f>PPA_fec!F32</f>
        <v>62.262200469303288</v>
      </c>
      <c r="G54" s="284">
        <f>PPA_fec!G32</f>
        <v>63.896288463114473</v>
      </c>
      <c r="H54" s="284">
        <f>PPA_fec!H32</f>
        <v>65.646847847959123</v>
      </c>
      <c r="I54" s="284">
        <f>PPA_fec!I32</f>
        <v>62.319922087940071</v>
      </c>
      <c r="J54" s="284">
        <f>PPA_fec!J32</f>
        <v>55.413924333675283</v>
      </c>
      <c r="K54" s="284">
        <f>PPA_fec!K32</f>
        <v>58.973307570525833</v>
      </c>
      <c r="L54" s="284">
        <f>PPA_fec!L32</f>
        <v>64.621810452270509</v>
      </c>
      <c r="M54" s="284">
        <f>PPA_fec!M32</f>
        <v>58.314342129544961</v>
      </c>
      <c r="N54" s="284">
        <f>PPA_fec!N32</f>
        <v>57.380618848711293</v>
      </c>
      <c r="O54" s="284">
        <f>PPA_fec!O32</f>
        <v>36.265273054103808</v>
      </c>
      <c r="P54" s="284">
        <f>PPA_fec!P32</f>
        <v>33.63405595132329</v>
      </c>
      <c r="Q54" s="284">
        <f>PPA_fec!Q32</f>
        <v>34.638032389979948</v>
      </c>
      <c r="R54" s="284">
        <f>PPA_fec!R32</f>
        <v>52.066467114945702</v>
      </c>
      <c r="S54" s="284">
        <f>PPA_fec!S32</f>
        <v>42.637941010665841</v>
      </c>
      <c r="T54" s="284">
        <f>PPA_fec!T32</f>
        <v>43.962330782017027</v>
      </c>
      <c r="U54" s="284">
        <f>PPA_fec!U32</f>
        <v>46.481729083571317</v>
      </c>
      <c r="V54" s="284">
        <f>PPA_fec!V32</f>
        <v>53.43268283397223</v>
      </c>
      <c r="W54" s="284">
        <f>PPA_fec!W32</f>
        <v>54.280688920961857</v>
      </c>
      <c r="DA54" s="94"/>
    </row>
    <row r="55" spans="1:105" ht="12" customHeight="1" x14ac:dyDescent="0.25">
      <c r="A55" s="52" t="s">
        <v>60</v>
      </c>
      <c r="B55" s="244">
        <f>PPA_fec!B83</f>
        <v>12.676739838441049</v>
      </c>
      <c r="C55" s="244">
        <f>PPA_fec!C83</f>
        <v>12.71843336201426</v>
      </c>
      <c r="D55" s="244">
        <f>PPA_fec!D83</f>
        <v>13.23135354121229</v>
      </c>
      <c r="E55" s="244">
        <f>PPA_fec!E83</f>
        <v>15.30416584262362</v>
      </c>
      <c r="F55" s="244">
        <f>PPA_fec!F83</f>
        <v>14.17247714828763</v>
      </c>
      <c r="G55" s="244">
        <f>PPA_fec!G83</f>
        <v>13.29003680885257</v>
      </c>
      <c r="H55" s="244">
        <f>PPA_fec!H83</f>
        <v>13.50945903600376</v>
      </c>
      <c r="I55" s="244">
        <f>PPA_fec!I83</f>
        <v>15.1894194986715</v>
      </c>
      <c r="J55" s="244">
        <f>PPA_fec!J83</f>
        <v>16.526847849726529</v>
      </c>
      <c r="K55" s="244">
        <f>PPA_fec!K83</f>
        <v>14.65045237111358</v>
      </c>
      <c r="L55" s="244">
        <f>PPA_fec!L83</f>
        <v>14.178516369537199</v>
      </c>
      <c r="M55" s="244">
        <f>PPA_fec!M83</f>
        <v>14.84510464891814</v>
      </c>
      <c r="N55" s="244">
        <f>PPA_fec!N83</f>
        <v>13.590116761918861</v>
      </c>
      <c r="O55" s="244">
        <f>PPA_fec!O83</f>
        <v>13.602806157575991</v>
      </c>
      <c r="P55" s="244">
        <f>PPA_fec!P83</f>
        <v>14.517053597019199</v>
      </c>
      <c r="Q55" s="244">
        <f>PPA_fec!Q83</f>
        <v>17.736696283557851</v>
      </c>
      <c r="R55" s="244">
        <f>PPA_fec!R83</f>
        <v>17.259004490302861</v>
      </c>
      <c r="S55" s="244">
        <f>PPA_fec!S83</f>
        <v>19.707174930734691</v>
      </c>
      <c r="T55" s="244">
        <f>PPA_fec!T83</f>
        <v>18.09974204643164</v>
      </c>
      <c r="U55" s="244">
        <f>PPA_fec!U83</f>
        <v>17.67937326836725</v>
      </c>
      <c r="V55" s="244">
        <f>PPA_fec!V83</f>
        <v>17.17540842648323</v>
      </c>
      <c r="W55" s="244">
        <f>PPA_fec!W83</f>
        <v>18.027687646440111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109.49711435835275</v>
      </c>
      <c r="C57" s="205">
        <f t="shared" si="12"/>
        <v>111.31609139830707</v>
      </c>
      <c r="D57" s="205">
        <f t="shared" si="12"/>
        <v>121.52516723795758</v>
      </c>
      <c r="E57" s="205">
        <f t="shared" si="12"/>
        <v>125.30815451836251</v>
      </c>
      <c r="F57" s="205">
        <f t="shared" si="12"/>
        <v>141.48503027810406</v>
      </c>
      <c r="G57" s="205">
        <f t="shared" si="12"/>
        <v>148.60967147773454</v>
      </c>
      <c r="H57" s="205">
        <f t="shared" si="12"/>
        <v>151.82274383829403</v>
      </c>
      <c r="I57" s="205">
        <f t="shared" si="12"/>
        <v>146.70804491817501</v>
      </c>
      <c r="J57" s="205">
        <f t="shared" si="12"/>
        <v>132.83730683813712</v>
      </c>
      <c r="K57" s="205">
        <f t="shared" si="12"/>
        <v>136.72804571818025</v>
      </c>
      <c r="L57" s="205">
        <f t="shared" si="12"/>
        <v>147.00484583791288</v>
      </c>
      <c r="M57" s="205">
        <f t="shared" si="12"/>
        <v>133.52079167829487</v>
      </c>
      <c r="N57" s="205">
        <f t="shared" si="12"/>
        <v>113.89646699841997</v>
      </c>
      <c r="O57" s="205">
        <f t="shared" si="12"/>
        <v>79.074963358212969</v>
      </c>
      <c r="P57" s="205">
        <f t="shared" si="12"/>
        <v>74.635325278014875</v>
      </c>
      <c r="Q57" s="205">
        <f t="shared" si="12"/>
        <v>81.340047358067466</v>
      </c>
      <c r="R57" s="205">
        <f t="shared" si="12"/>
        <v>119.86119899775258</v>
      </c>
      <c r="S57" s="205">
        <f t="shared" si="12"/>
        <v>94.933681197892653</v>
      </c>
      <c r="T57" s="205">
        <f t="shared" si="12"/>
        <v>91.960143118065133</v>
      </c>
      <c r="U57" s="205">
        <f t="shared" si="12"/>
        <v>108.18649295803034</v>
      </c>
      <c r="V57" s="205">
        <f t="shared" si="12"/>
        <v>109.41038891794383</v>
      </c>
      <c r="W57" s="205">
        <f t="shared" si="12"/>
        <v>118.01956247785633</v>
      </c>
      <c r="DA57" s="112"/>
    </row>
    <row r="58" spans="1:105" ht="12" customHeight="1" x14ac:dyDescent="0.25">
      <c r="A58" s="51" t="s">
        <v>52</v>
      </c>
      <c r="B58" s="243">
        <f>PPA_emi!B5</f>
        <v>21.566307048103472</v>
      </c>
      <c r="C58" s="243">
        <f>PPA_emi!C5</f>
        <v>18.85956759325466</v>
      </c>
      <c r="D58" s="243">
        <f>PPA_emi!D5</f>
        <v>20.561237643734081</v>
      </c>
      <c r="E58" s="243">
        <f>PPA_emi!E5</f>
        <v>21.571828809385739</v>
      </c>
      <c r="F58" s="243">
        <f>PPA_emi!F5</f>
        <v>23.212129053730191</v>
      </c>
      <c r="G58" s="243">
        <f>PPA_emi!G5</f>
        <v>19.07725026072394</v>
      </c>
      <c r="H58" s="243">
        <f>PPA_emi!H5</f>
        <v>21.888049053150841</v>
      </c>
      <c r="I58" s="243">
        <f>PPA_emi!I5</f>
        <v>20.463199698488729</v>
      </c>
      <c r="J58" s="243">
        <f>PPA_emi!J5</f>
        <v>19.065966198307681</v>
      </c>
      <c r="K58" s="243">
        <f>PPA_emi!K5</f>
        <v>17.481505809698511</v>
      </c>
      <c r="L58" s="243">
        <f>PPA_emi!L5</f>
        <v>20.564581358973481</v>
      </c>
      <c r="M58" s="243">
        <f>PPA_emi!M5</f>
        <v>18.723384202485249</v>
      </c>
      <c r="N58" s="243">
        <f>PPA_emi!N5</f>
        <v>13.13074159317779</v>
      </c>
      <c r="O58" s="243">
        <f>PPA_emi!O5</f>
        <v>8.4609609645133936</v>
      </c>
      <c r="P58" s="243">
        <f>PPA_emi!P5</f>
        <v>7.1988286932279326</v>
      </c>
      <c r="Q58" s="243">
        <f>PPA_emi!Q5</f>
        <v>7.5554392247812618</v>
      </c>
      <c r="R58" s="243">
        <f>PPA_emi!R5</f>
        <v>9.5371228669186685</v>
      </c>
      <c r="S58" s="243">
        <f>PPA_emi!S5</f>
        <v>8.817183220108852</v>
      </c>
      <c r="T58" s="243">
        <f>PPA_emi!T5</f>
        <v>8.4315755721961594</v>
      </c>
      <c r="U58" s="243">
        <f>PPA_emi!U5</f>
        <v>11.83369960019097</v>
      </c>
      <c r="V58" s="243">
        <f>PPA_emi!V5</f>
        <v>11.07229516275877</v>
      </c>
      <c r="W58" s="243">
        <f>PPA_emi!W5</f>
        <v>11.832697364596291</v>
      </c>
      <c r="DA58" s="83"/>
    </row>
    <row r="59" spans="1:105" ht="12" customHeight="1" x14ac:dyDescent="0.25">
      <c r="A59" s="99" t="s">
        <v>59</v>
      </c>
      <c r="B59" s="284">
        <f>PPA_emi!B32</f>
        <v>82.792141011702981</v>
      </c>
      <c r="C59" s="284">
        <f>PPA_emi!C32</f>
        <v>87.754024135493552</v>
      </c>
      <c r="D59" s="284">
        <f>PPA_emi!D32</f>
        <v>95.658225891342866</v>
      </c>
      <c r="E59" s="284">
        <f>PPA_emi!E32</f>
        <v>97.322195398996001</v>
      </c>
      <c r="F59" s="284">
        <f>PPA_emi!F32</f>
        <v>110.3319835406007</v>
      </c>
      <c r="G59" s="284">
        <f>PPA_emi!G32</f>
        <v>123.9339227668091</v>
      </c>
      <c r="H59" s="284">
        <f>PPA_emi!H32</f>
        <v>124.2446844758496</v>
      </c>
      <c r="I59" s="284">
        <f>PPA_emi!I32</f>
        <v>120.0308224483917</v>
      </c>
      <c r="J59" s="284">
        <f>PPA_emi!J32</f>
        <v>106.7558722391085</v>
      </c>
      <c r="K59" s="284">
        <f>PPA_emi!K32</f>
        <v>113.61375866183459</v>
      </c>
      <c r="L59" s="284">
        <f>PPA_emi!L32</f>
        <v>120.2893869351784</v>
      </c>
      <c r="M59" s="284">
        <f>PPA_emi!M32</f>
        <v>108.9547761549607</v>
      </c>
      <c r="N59" s="284">
        <f>PPA_emi!N32</f>
        <v>94.834713627710983</v>
      </c>
      <c r="O59" s="284">
        <f>PPA_emi!O32</f>
        <v>66.401817161240274</v>
      </c>
      <c r="P59" s="284">
        <f>PPA_emi!P32</f>
        <v>63.124994790646753</v>
      </c>
      <c r="Q59" s="284">
        <f>PPA_emi!Q32</f>
        <v>68.310319605648274</v>
      </c>
      <c r="R59" s="284">
        <f>PPA_emi!R32</f>
        <v>103.8488958550368</v>
      </c>
      <c r="S59" s="284">
        <f>PPA_emi!S32</f>
        <v>79.910735143773039</v>
      </c>
      <c r="T59" s="284">
        <f>PPA_emi!T32</f>
        <v>78.157176264901494</v>
      </c>
      <c r="U59" s="284">
        <f>PPA_emi!U32</f>
        <v>87.911707969499219</v>
      </c>
      <c r="V59" s="284">
        <f>PPA_emi!V32</f>
        <v>92.372421424225024</v>
      </c>
      <c r="W59" s="284">
        <f>PPA_emi!W32</f>
        <v>99.620434969501318</v>
      </c>
      <c r="DA59" s="94"/>
    </row>
    <row r="60" spans="1:105" ht="12" customHeight="1" x14ac:dyDescent="0.25">
      <c r="A60" s="52" t="s">
        <v>60</v>
      </c>
      <c r="B60" s="244">
        <f>PPA_emi!B83</f>
        <v>5.1386662985463047</v>
      </c>
      <c r="C60" s="244">
        <f>PPA_emi!C83</f>
        <v>4.7024996695588497</v>
      </c>
      <c r="D60" s="244">
        <f>PPA_emi!D83</f>
        <v>5.305703702880618</v>
      </c>
      <c r="E60" s="244">
        <f>PPA_emi!E83</f>
        <v>6.4141303099807709</v>
      </c>
      <c r="F60" s="244">
        <f>PPA_emi!F83</f>
        <v>7.9409176837731774</v>
      </c>
      <c r="G60" s="244">
        <f>PPA_emi!G83</f>
        <v>5.5984984502015029</v>
      </c>
      <c r="H60" s="244">
        <f>PPA_emi!H83</f>
        <v>5.6900103092935899</v>
      </c>
      <c r="I60" s="244">
        <f>PPA_emi!I83</f>
        <v>6.2140227712945526</v>
      </c>
      <c r="J60" s="244">
        <f>PPA_emi!J83</f>
        <v>7.0154684007209394</v>
      </c>
      <c r="K60" s="244">
        <f>PPA_emi!K83</f>
        <v>5.6327812466471494</v>
      </c>
      <c r="L60" s="244">
        <f>PPA_emi!L83</f>
        <v>6.1508775437610073</v>
      </c>
      <c r="M60" s="244">
        <f>PPA_emi!M83</f>
        <v>5.8426313208489091</v>
      </c>
      <c r="N60" s="244">
        <f>PPA_emi!N83</f>
        <v>5.9310117775311957</v>
      </c>
      <c r="O60" s="244">
        <f>PPA_emi!O83</f>
        <v>4.2121852324593023</v>
      </c>
      <c r="P60" s="244">
        <f>PPA_emi!P83</f>
        <v>4.3115017941401819</v>
      </c>
      <c r="Q60" s="244">
        <f>PPA_emi!Q83</f>
        <v>5.474288527637925</v>
      </c>
      <c r="R60" s="244">
        <f>PPA_emi!R83</f>
        <v>6.4751802757971131</v>
      </c>
      <c r="S60" s="244">
        <f>PPA_emi!S83</f>
        <v>6.2057628340107689</v>
      </c>
      <c r="T60" s="244">
        <f>PPA_emi!T83</f>
        <v>5.3713912809674884</v>
      </c>
      <c r="U60" s="244">
        <f>PPA_emi!U83</f>
        <v>8.4410853883401593</v>
      </c>
      <c r="V60" s="244">
        <f>PPA_emi!V83</f>
        <v>5.9656723309600466</v>
      </c>
      <c r="W60" s="244">
        <f>PPA_emi!W83</f>
        <v>6.5664301437587254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88.230780586180387</v>
      </c>
      <c r="C63" s="289">
        <f t="shared" si="13"/>
        <v>81.751386054297058</v>
      </c>
      <c r="D63" s="289">
        <f t="shared" si="13"/>
        <v>77.602016889626526</v>
      </c>
      <c r="E63" s="289">
        <f t="shared" si="13"/>
        <v>71.672271421098529</v>
      </c>
      <c r="F63" s="289">
        <f t="shared" si="13"/>
        <v>71.139284408487697</v>
      </c>
      <c r="G63" s="289">
        <f t="shared" si="13"/>
        <v>54.959748126547765</v>
      </c>
      <c r="H63" s="289">
        <f t="shared" si="13"/>
        <v>51.890394809701071</v>
      </c>
      <c r="I63" s="289">
        <f t="shared" si="13"/>
        <v>60.199272341907104</v>
      </c>
      <c r="J63" s="289">
        <f t="shared" si="13"/>
        <v>63.192271695196077</v>
      </c>
      <c r="K63" s="289">
        <f t="shared" si="13"/>
        <v>47.911324533714108</v>
      </c>
      <c r="L63" s="289">
        <f t="shared" si="13"/>
        <v>41.248625352730976</v>
      </c>
      <c r="M63" s="289">
        <f t="shared" si="13"/>
        <v>42.295593327870151</v>
      </c>
      <c r="N63" s="289">
        <f t="shared" si="13"/>
        <v>45.269169537688917</v>
      </c>
      <c r="O63" s="289">
        <f t="shared" si="13"/>
        <v>74.229486655986506</v>
      </c>
      <c r="P63" s="289">
        <f t="shared" si="13"/>
        <v>92.239346633162427</v>
      </c>
      <c r="Q63" s="289">
        <f t="shared" si="13"/>
        <v>91.79359737365769</v>
      </c>
      <c r="R63" s="289">
        <f t="shared" si="13"/>
        <v>83.44194067578033</v>
      </c>
      <c r="S63" s="289">
        <f t="shared" si="13"/>
        <v>71.873067372265851</v>
      </c>
      <c r="T63" s="289">
        <f t="shared" si="13"/>
        <v>84.443104829842341</v>
      </c>
      <c r="U63" s="289">
        <f t="shared" si="13"/>
        <v>96.111711814435893</v>
      </c>
      <c r="V63" s="289">
        <f t="shared" si="13"/>
        <v>112.78848085019209</v>
      </c>
      <c r="W63" s="289">
        <f t="shared" si="13"/>
        <v>158.71073770488823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320.78861172286827</v>
      </c>
      <c r="C64" s="290">
        <f t="shared" si="14"/>
        <v>301.95767305847943</v>
      </c>
      <c r="D64" s="290">
        <f t="shared" si="14"/>
        <v>286.14627506999915</v>
      </c>
      <c r="E64" s="290">
        <f t="shared" si="14"/>
        <v>264.58383001376416</v>
      </c>
      <c r="F64" s="290">
        <f t="shared" si="14"/>
        <v>264.18884630566635</v>
      </c>
      <c r="G64" s="290">
        <f t="shared" si="14"/>
        <v>207.91589231114457</v>
      </c>
      <c r="H64" s="290">
        <f t="shared" si="14"/>
        <v>195.04986161972889</v>
      </c>
      <c r="I64" s="290">
        <f t="shared" si="14"/>
        <v>226.98836834419504</v>
      </c>
      <c r="J64" s="290">
        <f t="shared" si="14"/>
        <v>238.18171191282784</v>
      </c>
      <c r="K64" s="290">
        <f t="shared" si="14"/>
        <v>179.16649307569512</v>
      </c>
      <c r="L64" s="290">
        <f t="shared" si="14"/>
        <v>155.08746550031267</v>
      </c>
      <c r="M64" s="290">
        <f t="shared" si="14"/>
        <v>159.66586481270983</v>
      </c>
      <c r="N64" s="290">
        <f t="shared" si="14"/>
        <v>168.36199345070639</v>
      </c>
      <c r="O64" s="290">
        <f t="shared" si="14"/>
        <v>274.82196959102862</v>
      </c>
      <c r="P64" s="290">
        <f t="shared" si="14"/>
        <v>339.94397647477456</v>
      </c>
      <c r="Q64" s="290">
        <f t="shared" si="14"/>
        <v>336.51824003580344</v>
      </c>
      <c r="R64" s="290">
        <f t="shared" si="14"/>
        <v>304.63714436068904</v>
      </c>
      <c r="S64" s="290">
        <f t="shared" si="14"/>
        <v>263.57680290856524</v>
      </c>
      <c r="T64" s="290">
        <f t="shared" si="14"/>
        <v>309.95074011612883</v>
      </c>
      <c r="U64" s="290">
        <f t="shared" si="14"/>
        <v>355.86747725773034</v>
      </c>
      <c r="V64" s="290">
        <f t="shared" si="14"/>
        <v>417.09326765531722</v>
      </c>
      <c r="W64" s="290">
        <f t="shared" si="14"/>
        <v>585.75405092221558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1413.9970174999603</v>
      </c>
      <c r="C65" s="291">
        <f t="shared" si="15"/>
        <v>1335.9349525471293</v>
      </c>
      <c r="D65" s="291">
        <f t="shared" si="15"/>
        <v>1335.5406280129303</v>
      </c>
      <c r="E65" s="291">
        <f t="shared" si="15"/>
        <v>1563.3449084021995</v>
      </c>
      <c r="F65" s="291">
        <f t="shared" si="15"/>
        <v>1470.4804954853828</v>
      </c>
      <c r="G65" s="291">
        <f t="shared" si="15"/>
        <v>1145.1047548248932</v>
      </c>
      <c r="H65" s="291">
        <f t="shared" si="15"/>
        <v>1196.9708208859604</v>
      </c>
      <c r="I65" s="291">
        <f t="shared" si="15"/>
        <v>1406.6118552020898</v>
      </c>
      <c r="J65" s="291">
        <f t="shared" si="15"/>
        <v>1351.172627154416</v>
      </c>
      <c r="K65" s="291">
        <f t="shared" si="15"/>
        <v>1427.8721560718275</v>
      </c>
      <c r="L65" s="291">
        <f t="shared" si="15"/>
        <v>1384.8473604488047</v>
      </c>
      <c r="M65" s="291">
        <f t="shared" si="15"/>
        <v>1490.7983159481084</v>
      </c>
      <c r="N65" s="291">
        <f t="shared" si="15"/>
        <v>1522.7636217984207</v>
      </c>
      <c r="O65" s="291">
        <f t="shared" si="15"/>
        <v>1814.0653035002522</v>
      </c>
      <c r="P65" s="291">
        <f t="shared" si="15"/>
        <v>1662.0615394441102</v>
      </c>
      <c r="Q65" s="291">
        <f t="shared" si="15"/>
        <v>1692.2357343311505</v>
      </c>
      <c r="R65" s="291">
        <f t="shared" si="15"/>
        <v>1385.350944387508</v>
      </c>
      <c r="S65" s="291">
        <f t="shared" si="15"/>
        <v>1415.1580810720575</v>
      </c>
      <c r="T65" s="291">
        <f t="shared" si="15"/>
        <v>1451.0933061514118</v>
      </c>
      <c r="U65" s="291">
        <f t="shared" si="15"/>
        <v>1598.0549894531473</v>
      </c>
      <c r="V65" s="291">
        <f t="shared" si="15"/>
        <v>1549.3868778379174</v>
      </c>
      <c r="W65" s="291">
        <f t="shared" si="15"/>
        <v>1491.654281541252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0.11826580757742157</v>
      </c>
      <c r="C67" s="254">
        <f t="shared" si="16"/>
        <v>0.11790205482913747</v>
      </c>
      <c r="D67" s="254">
        <f t="shared" si="16"/>
        <v>0.12349424741727491</v>
      </c>
      <c r="E67" s="254">
        <f t="shared" si="16"/>
        <v>0.12898729084243604</v>
      </c>
      <c r="F67" s="254">
        <f t="shared" si="16"/>
        <v>0.1447969103216275</v>
      </c>
      <c r="G67" s="254">
        <f t="shared" si="16"/>
        <v>0.12810205580836245</v>
      </c>
      <c r="H67" s="254">
        <f t="shared" si="16"/>
        <v>0.13785018678692046</v>
      </c>
      <c r="I67" s="254">
        <f t="shared" si="16"/>
        <v>0.13990245396965464</v>
      </c>
      <c r="J67" s="254">
        <f t="shared" si="16"/>
        <v>0.13019921494969625</v>
      </c>
      <c r="K67" s="254">
        <f t="shared" si="16"/>
        <v>0.1389424639466218</v>
      </c>
      <c r="L67" s="254">
        <f t="shared" si="16"/>
        <v>0.14402779787642742</v>
      </c>
      <c r="M67" s="254">
        <f t="shared" si="16"/>
        <v>0.1304807611510411</v>
      </c>
      <c r="N67" s="254">
        <f t="shared" si="16"/>
        <v>0.13740249572830177</v>
      </c>
      <c r="O67" s="254">
        <f t="shared" si="16"/>
        <v>0.15265977747146686</v>
      </c>
      <c r="P67" s="254">
        <f t="shared" si="16"/>
        <v>0.1577443243045904</v>
      </c>
      <c r="Q67" s="254">
        <f t="shared" si="16"/>
        <v>0.15734388946725988</v>
      </c>
      <c r="R67" s="254">
        <f t="shared" si="16"/>
        <v>0.18279238589590605</v>
      </c>
      <c r="S67" s="254">
        <f t="shared" si="16"/>
        <v>0.16012059843440474</v>
      </c>
      <c r="T67" s="254">
        <f t="shared" si="16"/>
        <v>0.16410489491933208</v>
      </c>
      <c r="U67" s="254">
        <f t="shared" si="16"/>
        <v>0.16620685223592724</v>
      </c>
      <c r="V67" s="254">
        <f t="shared" si="16"/>
        <v>0.18696420242045675</v>
      </c>
      <c r="W67" s="254">
        <f t="shared" si="16"/>
        <v>0.17732401871291267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0.11025899877355638</v>
      </c>
      <c r="C68" s="293">
        <f t="shared" si="17"/>
        <v>0.10664988604067857</v>
      </c>
      <c r="D68" s="293">
        <f t="shared" si="17"/>
        <v>0.1163155743241794</v>
      </c>
      <c r="E68" s="293">
        <f t="shared" si="17"/>
        <v>0.11742161764987046</v>
      </c>
      <c r="F68" s="293">
        <f t="shared" si="17"/>
        <v>0.13418577687349847</v>
      </c>
      <c r="G68" s="293">
        <f t="shared" si="17"/>
        <v>0.10793291970120689</v>
      </c>
      <c r="H68" s="293">
        <f t="shared" si="17"/>
        <v>0.11639512029779986</v>
      </c>
      <c r="I68" s="293">
        <f t="shared" si="17"/>
        <v>0.11434848089530289</v>
      </c>
      <c r="J68" s="293">
        <f t="shared" si="17"/>
        <v>0.10357742866107529</v>
      </c>
      <c r="K68" s="293">
        <f t="shared" si="17"/>
        <v>0.11211655431658904</v>
      </c>
      <c r="L68" s="293">
        <f t="shared" si="17"/>
        <v>0.11539609009334019</v>
      </c>
      <c r="M68" s="293">
        <f t="shared" si="17"/>
        <v>0.1079895224621203</v>
      </c>
      <c r="N68" s="293">
        <f t="shared" si="17"/>
        <v>0.11483013577888992</v>
      </c>
      <c r="O68" s="293">
        <f t="shared" si="17"/>
        <v>0.12117101491564639</v>
      </c>
      <c r="P68" s="293">
        <f t="shared" si="17"/>
        <v>0.12736313219980042</v>
      </c>
      <c r="Q68" s="293">
        <f t="shared" si="17"/>
        <v>0.11996270828420014</v>
      </c>
      <c r="R68" s="293">
        <f t="shared" si="17"/>
        <v>0.15404280211522398</v>
      </c>
      <c r="S68" s="293">
        <f t="shared" si="17"/>
        <v>0.12218575484487003</v>
      </c>
      <c r="T68" s="293">
        <f t="shared" si="17"/>
        <v>0.12891045005429735</v>
      </c>
      <c r="U68" s="293">
        <f t="shared" si="17"/>
        <v>0.13403422556466829</v>
      </c>
      <c r="V68" s="293">
        <f t="shared" si="17"/>
        <v>0.15636393197346432</v>
      </c>
      <c r="W68" s="293">
        <f t="shared" si="17"/>
        <v>0.14506959115097912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0.12486469822104225</v>
      </c>
      <c r="C69" s="255">
        <f t="shared" si="18"/>
        <v>0.11797133418829471</v>
      </c>
      <c r="D69" s="255">
        <f t="shared" si="18"/>
        <v>0.11793651288856453</v>
      </c>
      <c r="E69" s="255">
        <f t="shared" si="18"/>
        <v>0.13805304239480065</v>
      </c>
      <c r="F69" s="255">
        <f t="shared" si="18"/>
        <v>0.1298525393167714</v>
      </c>
      <c r="G69" s="255">
        <f t="shared" si="18"/>
        <v>0.10111984528474784</v>
      </c>
      <c r="H69" s="255">
        <f t="shared" si="18"/>
        <v>0.10569994029660171</v>
      </c>
      <c r="I69" s="255">
        <f t="shared" si="18"/>
        <v>0.12421254262932299</v>
      </c>
      <c r="J69" s="255">
        <f t="shared" si="18"/>
        <v>0.11931691527360228</v>
      </c>
      <c r="K69" s="255">
        <f t="shared" si="18"/>
        <v>0.12608995893171523</v>
      </c>
      <c r="L69" s="255">
        <f t="shared" si="18"/>
        <v>0.12229060288286771</v>
      </c>
      <c r="M69" s="255">
        <f t="shared" si="18"/>
        <v>0.13164672875931571</v>
      </c>
      <c r="N69" s="255">
        <f t="shared" si="18"/>
        <v>0.13446946333311247</v>
      </c>
      <c r="O69" s="255">
        <f t="shared" si="18"/>
        <v>0.16019320682536645</v>
      </c>
      <c r="P69" s="255">
        <f t="shared" si="18"/>
        <v>0.14677033259548278</v>
      </c>
      <c r="Q69" s="255">
        <f t="shared" si="18"/>
        <v>0.16591858076293592</v>
      </c>
      <c r="R69" s="255">
        <f t="shared" si="18"/>
        <v>0.13918552008308757</v>
      </c>
      <c r="S69" s="255">
        <f t="shared" si="18"/>
        <v>0.15242613450951112</v>
      </c>
      <c r="T69" s="255">
        <f t="shared" si="18"/>
        <v>0.14296794665427837</v>
      </c>
      <c r="U69" s="255">
        <f t="shared" si="18"/>
        <v>0.1347376277946899</v>
      </c>
      <c r="V69" s="255">
        <f t="shared" si="18"/>
        <v>0.13320121314130151</v>
      </c>
      <c r="W69" s="255">
        <f t="shared" si="18"/>
        <v>0.12823792606658208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8.0789620298161974E-2</v>
      </c>
      <c r="C71" s="254">
        <f>IF(PPA_ued!C$5=0,"",PPA_ued!C$5/C$10)</f>
        <v>8.0496392155700411E-2</v>
      </c>
      <c r="D71" s="254">
        <f>IF(PPA_ued!D$5=0,"",PPA_ued!D$5/D$10)</f>
        <v>8.3895193128383602E-2</v>
      </c>
      <c r="E71" s="254">
        <f>IF(PPA_ued!E$5=0,"",PPA_ued!E$5/E$10)</f>
        <v>8.7332588752820503E-2</v>
      </c>
      <c r="F71" s="254">
        <f>IF(PPA_ued!F$5=0,"",PPA_ued!F$5/F$10)</f>
        <v>9.6529063268251836E-2</v>
      </c>
      <c r="G71" s="254">
        <f>IF(PPA_ued!G$5=0,"",PPA_ued!G$5/G$10)</f>
        <v>8.6004137509649484E-2</v>
      </c>
      <c r="H71" s="254">
        <f>IF(PPA_ued!H$5=0,"",PPA_ued!H$5/H$10)</f>
        <v>9.287521808830132E-2</v>
      </c>
      <c r="I71" s="254">
        <f>IF(PPA_ued!I$5=0,"",PPA_ued!I$5/I$10)</f>
        <v>9.4353414877202724E-2</v>
      </c>
      <c r="J71" s="254">
        <f>IF(PPA_ued!J$5=0,"",PPA_ued!J$5/J$10)</f>
        <v>8.7812314623551921E-2</v>
      </c>
      <c r="K71" s="254">
        <f>IF(PPA_ued!K$5=0,"",PPA_ued!K$5/K$10)</f>
        <v>9.3188480509739102E-2</v>
      </c>
      <c r="L71" s="254">
        <f>IF(PPA_ued!L$5=0,"",PPA_ued!L$5/L$10)</f>
        <v>9.6831585666817294E-2</v>
      </c>
      <c r="M71" s="254">
        <f>IF(PPA_ued!M$5=0,"",PPA_ued!M$5/M$10)</f>
        <v>8.9659560519025516E-2</v>
      </c>
      <c r="N71" s="254">
        <f>IF(PPA_ued!N$5=0,"",PPA_ued!N$5/N$10)</f>
        <v>9.4183419816686043E-2</v>
      </c>
      <c r="O71" s="254">
        <f>IF(PPA_ued!O$5=0,"",PPA_ued!O$5/O$10)</f>
        <v>0.10576552509478454</v>
      </c>
      <c r="P71" s="254">
        <f>IF(PPA_ued!P$5=0,"",PPA_ued!P$5/P$10)</f>
        <v>0.1099465037028439</v>
      </c>
      <c r="Q71" s="254">
        <f>IF(PPA_ued!Q$5=0,"",PPA_ued!Q$5/Q$10)</f>
        <v>0.10847252905694518</v>
      </c>
      <c r="R71" s="254">
        <f>IF(PPA_ued!R$5=0,"",PPA_ued!R$5/R$10)</f>
        <v>0.126782574335045</v>
      </c>
      <c r="S71" s="254">
        <f>IF(PPA_ued!S$5=0,"",PPA_ued!S$5/S$10)</f>
        <v>0.11114199679582223</v>
      </c>
      <c r="T71" s="254">
        <f>IF(PPA_ued!T$5=0,"",PPA_ued!T$5/T$10)</f>
        <v>0.1138303755342199</v>
      </c>
      <c r="U71" s="254">
        <f>IF(PPA_ued!U$5=0,"",PPA_ued!U$5/U$10)</f>
        <v>0.11621206824526285</v>
      </c>
      <c r="V71" s="254">
        <f>IF(PPA_ued!V$5=0,"",PPA_ued!V$5/V$10)</f>
        <v>0.12950503572716746</v>
      </c>
      <c r="W71" s="254">
        <f>IF(PPA_ued!W$5=0,"",PPA_ued!W$5/W$10)</f>
        <v>0.12345966403680224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8.0523177669015289E-2</v>
      </c>
      <c r="C72" s="293">
        <f>IF(PPA_ued!C$32=0,"",PPA_ued!C$32/C$11)</f>
        <v>7.8065083153219805E-2</v>
      </c>
      <c r="D72" s="293">
        <f>IF(PPA_ued!D$32=0,"",PPA_ued!D$32/D$11)</f>
        <v>8.4281270500389374E-2</v>
      </c>
      <c r="E72" s="293">
        <f>IF(PPA_ued!E$32=0,"",PPA_ued!E$32/E$11)</f>
        <v>8.4700590076188159E-2</v>
      </c>
      <c r="F72" s="293">
        <f>IF(PPA_ued!F$32=0,"",PPA_ued!F$32/F$11)</f>
        <v>9.5389056869588429E-2</v>
      </c>
      <c r="G72" s="293">
        <f>IF(PPA_ued!G$32=0,"",PPA_ued!G$32/G$11)</f>
        <v>7.8748530595598151E-2</v>
      </c>
      <c r="H72" s="293">
        <f>IF(PPA_ued!H$32=0,"",PPA_ued!H$32/H$11)</f>
        <v>8.531469187488025E-2</v>
      </c>
      <c r="I72" s="293">
        <f>IF(PPA_ued!I$32=0,"",PPA_ued!I$32/I$11)</f>
        <v>8.3924141146526327E-2</v>
      </c>
      <c r="J72" s="293">
        <f>IF(PPA_ued!J$32=0,"",PPA_ued!J$32/J$11)</f>
        <v>7.6014600468955029E-2</v>
      </c>
      <c r="K72" s="293">
        <f>IF(PPA_ued!K$32=0,"",PPA_ued!K$32/K$11)</f>
        <v>8.1707778195832345E-2</v>
      </c>
      <c r="L72" s="293">
        <f>IF(PPA_ued!L$32=0,"",PPA_ued!L$32/L$11)</f>
        <v>8.512360786216415E-2</v>
      </c>
      <c r="M72" s="293">
        <f>IF(PPA_ued!M$32=0,"",PPA_ued!M$32/M$11)</f>
        <v>8.0082285751064061E-2</v>
      </c>
      <c r="N72" s="293">
        <f>IF(PPA_ued!N$32=0,"",PPA_ued!N$32/N$11)</f>
        <v>8.4703790789135147E-2</v>
      </c>
      <c r="O72" s="293">
        <f>IF(PPA_ued!O$32=0,"",PPA_ued!O$32/O$11)</f>
        <v>9.0689825409603658E-2</v>
      </c>
      <c r="P72" s="293">
        <f>IF(PPA_ued!P$32=0,"",PPA_ued!P$32/P$11)</f>
        <v>9.6107740016492887E-2</v>
      </c>
      <c r="Q72" s="293">
        <f>IF(PPA_ued!Q$32=0,"",PPA_ued!Q$32/Q$11)</f>
        <v>8.9171635415019254E-2</v>
      </c>
      <c r="R72" s="293">
        <f>IF(PPA_ued!R$32=0,"",PPA_ued!R$32/R$11)</f>
        <v>0.1154193075288053</v>
      </c>
      <c r="S72" s="293">
        <f>IF(PPA_ued!S$32=0,"",PPA_ued!S$32/S$11)</f>
        <v>9.1667049502378334E-2</v>
      </c>
      <c r="T72" s="293">
        <f>IF(PPA_ued!T$32=0,"",PPA_ued!T$32/T$11)</f>
        <v>9.6647194182787458E-2</v>
      </c>
      <c r="U72" s="293">
        <f>IF(PPA_ued!U$32=0,"",PPA_ued!U$32/U$11)</f>
        <v>0.10137403879301768</v>
      </c>
      <c r="V72" s="293">
        <f>IF(PPA_ued!V$32=0,"",PPA_ued!V$32/V$11)</f>
        <v>0.1169822719677613</v>
      </c>
      <c r="W72" s="293">
        <f>IF(PPA_ued!W$32=0,"",PPA_ued!W$32/W$11)</f>
        <v>0.10925916560636464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8.8357773772626477E-2</v>
      </c>
      <c r="C73" s="255">
        <f>IF(PPA_ued!C$83=0,"",PPA_ued!C$83/C$12)</f>
        <v>8.3708529273759699E-2</v>
      </c>
      <c r="D73" s="255">
        <f>IF(PPA_ued!D$83=0,"",PPA_ued!D$83/D$12)</f>
        <v>8.3653355642395205E-2</v>
      </c>
      <c r="E73" s="255">
        <f>IF(PPA_ued!E$83=0,"",PPA_ued!E$83/E$12)</f>
        <v>9.8243902973596642E-2</v>
      </c>
      <c r="F73" s="255">
        <f>IF(PPA_ued!F$83=0,"",PPA_ued!F$83/F$12)</f>
        <v>9.2251796566121202E-2</v>
      </c>
      <c r="G73" s="255">
        <f>IF(PPA_ued!G$83=0,"",PPA_ued!G$83/G$12)</f>
        <v>7.2347391868946537E-2</v>
      </c>
      <c r="H73" s="255">
        <f>IF(PPA_ued!H$83=0,"",PPA_ued!H$83/H$12)</f>
        <v>7.5882662002866724E-2</v>
      </c>
      <c r="I73" s="255">
        <f>IF(PPA_ued!I$83=0,"",PPA_ued!I$83/I$12)</f>
        <v>8.9347086130770345E-2</v>
      </c>
      <c r="J73" s="255">
        <f>IF(PPA_ued!J$83=0,"",PPA_ued!J$83/J$12)</f>
        <v>8.6292254322376721E-2</v>
      </c>
      <c r="K73" s="255">
        <f>IF(PPA_ued!K$83=0,"",PPA_ued!K$83/K$12)</f>
        <v>9.1321360262278772E-2</v>
      </c>
      <c r="L73" s="255">
        <f>IF(PPA_ued!L$83=0,"",PPA_ued!L$83/L$12)</f>
        <v>8.8532547668464301E-2</v>
      </c>
      <c r="M73" s="255">
        <f>IF(PPA_ued!M$83=0,"",PPA_ued!M$83/M$12)</f>
        <v>9.5416548448536379E-2</v>
      </c>
      <c r="N73" s="255">
        <f>IF(PPA_ued!N$83=0,"",PPA_ued!N$83/N$12)</f>
        <v>9.7507892064440188E-2</v>
      </c>
      <c r="O73" s="255">
        <f>IF(PPA_ued!O$83=0,"",PPA_ued!O$83/O$12)</f>
        <v>0.1166216693486663</v>
      </c>
      <c r="P73" s="255">
        <f>IF(PPA_ued!P$83=0,"",PPA_ued!P$83/P$12)</f>
        <v>0.10693077155852322</v>
      </c>
      <c r="Q73" s="255">
        <f>IF(PPA_ued!Q$83=0,"",PPA_ued!Q$83/Q$12)</f>
        <v>0.12107466104490008</v>
      </c>
      <c r="R73" s="255">
        <f>IF(PPA_ued!R$83=0,"",PPA_ued!R$83/R$12)</f>
        <v>0.10240969958220258</v>
      </c>
      <c r="S73" s="255">
        <f>IF(PPA_ued!S$83=0,"",PPA_ued!S$83/S$12)</f>
        <v>0.11287311760028279</v>
      </c>
      <c r="T73" s="255">
        <f>IF(PPA_ued!T$83=0,"",PPA_ued!T$83/T$12)</f>
        <v>0.10625846988465884</v>
      </c>
      <c r="U73" s="255">
        <f>IF(PPA_ued!U$83=0,"",PPA_ued!U$83/U$12)</f>
        <v>0.10006468848578946</v>
      </c>
      <c r="V73" s="255">
        <f>IF(PPA_ued!V$83=0,"",PPA_ued!V$83/V$12)</f>
        <v>9.9277089024829845E-2</v>
      </c>
      <c r="W73" s="255">
        <f>IF(PPA_ued!W$83=0,"",PPA_ued!W$83/W$12)</f>
        <v>9.6271264150609742E-2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1.5111043288977153</v>
      </c>
      <c r="C74" s="256">
        <f t="shared" si="19"/>
        <v>1.4966614215121354</v>
      </c>
      <c r="D74" s="256">
        <f t="shared" si="19"/>
        <v>1.4709458169525773</v>
      </c>
      <c r="E74" s="256">
        <f t="shared" si="19"/>
        <v>1.4738691753265447</v>
      </c>
      <c r="F74" s="256">
        <f t="shared" si="19"/>
        <v>1.5342529087770984</v>
      </c>
      <c r="G74" s="256">
        <f t="shared" si="19"/>
        <v>1.6559965499828044</v>
      </c>
      <c r="H74" s="256">
        <f t="shared" si="19"/>
        <v>1.6167475582937558</v>
      </c>
      <c r="I74" s="256">
        <f t="shared" si="19"/>
        <v>1.6107623937095421</v>
      </c>
      <c r="J74" s="256">
        <f t="shared" si="19"/>
        <v>1.5731580904646414</v>
      </c>
      <c r="K74" s="256">
        <f t="shared" si="19"/>
        <v>1.6030032578302345</v>
      </c>
      <c r="L74" s="256">
        <f t="shared" si="19"/>
        <v>1.5845987329030846</v>
      </c>
      <c r="M74" s="256">
        <f t="shared" si="19"/>
        <v>1.5511777399703612</v>
      </c>
      <c r="N74" s="256">
        <f t="shared" si="19"/>
        <v>1.4061098179081259</v>
      </c>
      <c r="O74" s="256">
        <f t="shared" si="19"/>
        <v>1.41127282526551</v>
      </c>
      <c r="P74" s="256">
        <f t="shared" si="19"/>
        <v>1.4002491272460427</v>
      </c>
      <c r="Q74" s="256">
        <f t="shared" si="19"/>
        <v>1.4169890904675613</v>
      </c>
      <c r="R74" s="256">
        <f t="shared" si="19"/>
        <v>1.5867162313896004</v>
      </c>
      <c r="S74" s="256">
        <f t="shared" si="19"/>
        <v>1.3843691693016602</v>
      </c>
      <c r="T74" s="256">
        <f t="shared" si="19"/>
        <v>1.3439667248862719</v>
      </c>
      <c r="U74" s="256">
        <f t="shared" si="19"/>
        <v>1.5036783966397445</v>
      </c>
      <c r="V74" s="256">
        <f t="shared" si="19"/>
        <v>1.3842049119080557</v>
      </c>
      <c r="W74" s="256">
        <f t="shared" si="19"/>
        <v>1.4616569653100842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1.4358625269817116</v>
      </c>
      <c r="C75" s="257">
        <f t="shared" si="20"/>
        <v>1.3909531956759078</v>
      </c>
      <c r="D75" s="257">
        <f t="shared" si="20"/>
        <v>1.3647172909620906</v>
      </c>
      <c r="E75" s="257">
        <f t="shared" si="20"/>
        <v>1.4053777791892397</v>
      </c>
      <c r="F75" s="257">
        <f t="shared" si="20"/>
        <v>1.470717240765151</v>
      </c>
      <c r="G75" s="257">
        <f t="shared" si="20"/>
        <v>1.5196151049924935</v>
      </c>
      <c r="H75" s="257">
        <f t="shared" si="20"/>
        <v>1.483938548595588</v>
      </c>
      <c r="I75" s="257">
        <f t="shared" si="20"/>
        <v>1.50791366161213</v>
      </c>
      <c r="J75" s="257">
        <f t="shared" si="20"/>
        <v>1.5253841172731921</v>
      </c>
      <c r="K75" s="257">
        <f t="shared" si="20"/>
        <v>1.4978370074185858</v>
      </c>
      <c r="L75" s="257">
        <f t="shared" si="20"/>
        <v>1.4719796908467315</v>
      </c>
      <c r="M75" s="257">
        <f t="shared" si="20"/>
        <v>1.4494481123962037</v>
      </c>
      <c r="N75" s="257">
        <f t="shared" si="20"/>
        <v>1.3090968366758351</v>
      </c>
      <c r="O75" s="257">
        <f t="shared" si="20"/>
        <v>1.3728918187129511</v>
      </c>
      <c r="P75" s="257">
        <f t="shared" si="20"/>
        <v>1.3977352285226556</v>
      </c>
      <c r="Q75" s="257">
        <f t="shared" si="20"/>
        <v>1.5024605041810579</v>
      </c>
      <c r="R75" s="257">
        <f t="shared" si="20"/>
        <v>1.5345475817173213</v>
      </c>
      <c r="S75" s="257">
        <f t="shared" si="20"/>
        <v>1.4152117643304882</v>
      </c>
      <c r="T75" s="257">
        <f t="shared" si="20"/>
        <v>1.3252304328918167</v>
      </c>
      <c r="U75" s="257">
        <f t="shared" si="20"/>
        <v>1.5197145472087152</v>
      </c>
      <c r="V75" s="257">
        <f t="shared" si="20"/>
        <v>1.3128235730473661</v>
      </c>
      <c r="W75" s="257">
        <f t="shared" si="20"/>
        <v>1.4027589245793148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1.8494774290874678</v>
      </c>
      <c r="C76" s="295">
        <f t="shared" si="21"/>
        <v>1.8244421762940162</v>
      </c>
      <c r="D76" s="295">
        <f t="shared" si="21"/>
        <v>1.7610333153624025</v>
      </c>
      <c r="E76" s="295">
        <f t="shared" si="21"/>
        <v>1.7901228950747021</v>
      </c>
      <c r="F76" s="295">
        <f t="shared" si="21"/>
        <v>1.772054034534114</v>
      </c>
      <c r="G76" s="295">
        <f t="shared" si="21"/>
        <v>1.9396106682840062</v>
      </c>
      <c r="H76" s="295">
        <f t="shared" si="21"/>
        <v>1.8926222438525235</v>
      </c>
      <c r="I76" s="295">
        <f t="shared" si="21"/>
        <v>1.9260425627460731</v>
      </c>
      <c r="J76" s="295">
        <f t="shared" si="21"/>
        <v>1.9265170897530621</v>
      </c>
      <c r="K76" s="295">
        <f t="shared" si="21"/>
        <v>1.9265285150568259</v>
      </c>
      <c r="L76" s="295">
        <f t="shared" si="21"/>
        <v>1.8614363493270405</v>
      </c>
      <c r="M76" s="295">
        <f t="shared" si="21"/>
        <v>1.8684044469355123</v>
      </c>
      <c r="N76" s="295">
        <f t="shared" si="21"/>
        <v>1.6527307570131038</v>
      </c>
      <c r="O76" s="295">
        <f t="shared" si="21"/>
        <v>1.8310028181002815</v>
      </c>
      <c r="P76" s="295">
        <f t="shared" si="21"/>
        <v>1.8768177968783804</v>
      </c>
      <c r="Q76" s="295">
        <f t="shared" si="21"/>
        <v>1.9721189366809706</v>
      </c>
      <c r="R76" s="295">
        <f t="shared" si="21"/>
        <v>1.9945446966042935</v>
      </c>
      <c r="S76" s="295">
        <f t="shared" si="21"/>
        <v>1.8741696538250625</v>
      </c>
      <c r="T76" s="295">
        <f t="shared" si="21"/>
        <v>1.7778214865912434</v>
      </c>
      <c r="U76" s="295">
        <f t="shared" si="21"/>
        <v>1.8913175069593329</v>
      </c>
      <c r="V76" s="295">
        <f t="shared" si="21"/>
        <v>1.7287625573892222</v>
      </c>
      <c r="W76" s="295">
        <f t="shared" si="21"/>
        <v>1.8352831725212384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0.40536181731550341</v>
      </c>
      <c r="C77" s="258">
        <f t="shared" si="22"/>
        <v>0.36973890853598806</v>
      </c>
      <c r="D77" s="258">
        <f t="shared" si="22"/>
        <v>0.40099478003929873</v>
      </c>
      <c r="E77" s="258">
        <f t="shared" si="22"/>
        <v>0.41911008910507108</v>
      </c>
      <c r="F77" s="258">
        <f t="shared" si="22"/>
        <v>0.56030555566869467</v>
      </c>
      <c r="G77" s="258">
        <f t="shared" si="22"/>
        <v>0.42125530054757343</v>
      </c>
      <c r="H77" s="258">
        <f t="shared" si="22"/>
        <v>0.42118713222559612</v>
      </c>
      <c r="I77" s="258">
        <f t="shared" si="22"/>
        <v>0.40910205764203461</v>
      </c>
      <c r="J77" s="258">
        <f t="shared" si="22"/>
        <v>0.42448919869719892</v>
      </c>
      <c r="K77" s="258">
        <f t="shared" si="22"/>
        <v>0.38447831534221777</v>
      </c>
      <c r="L77" s="258">
        <f t="shared" si="22"/>
        <v>0.43381672549155281</v>
      </c>
      <c r="M77" s="258">
        <f t="shared" si="22"/>
        <v>0.39357292919283665</v>
      </c>
      <c r="N77" s="258">
        <f t="shared" si="22"/>
        <v>0.43642095807083886</v>
      </c>
      <c r="O77" s="258">
        <f t="shared" si="22"/>
        <v>0.30965560956063132</v>
      </c>
      <c r="P77" s="258">
        <f t="shared" si="22"/>
        <v>0.29699565172270681</v>
      </c>
      <c r="Q77" s="258">
        <f t="shared" si="22"/>
        <v>0.30864195000692785</v>
      </c>
      <c r="R77" s="258">
        <f t="shared" si="22"/>
        <v>0.37517692746619635</v>
      </c>
      <c r="S77" s="258">
        <f t="shared" si="22"/>
        <v>0.31489865268981077</v>
      </c>
      <c r="T77" s="258">
        <f t="shared" si="22"/>
        <v>0.29676617861117294</v>
      </c>
      <c r="U77" s="258">
        <f t="shared" si="22"/>
        <v>0.47745388143613315</v>
      </c>
      <c r="V77" s="258">
        <f t="shared" si="22"/>
        <v>0.34733801856853747</v>
      </c>
      <c r="W77" s="258">
        <f t="shared" si="22"/>
        <v>0.36424139759573571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HR: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15.01975756233254</v>
      </c>
      <c r="C5" s="225">
        <v>13.558736305350809</v>
      </c>
      <c r="D5" s="225">
        <v>15.06629818490754</v>
      </c>
      <c r="E5" s="225">
        <v>15.34948761024989</v>
      </c>
      <c r="F5" s="225">
        <v>15.782863225057399</v>
      </c>
      <c r="G5" s="225">
        <v>12.55400146921952</v>
      </c>
      <c r="H5" s="225">
        <v>14.74996998620049</v>
      </c>
      <c r="I5" s="225">
        <v>13.570538035056501</v>
      </c>
      <c r="J5" s="225">
        <v>12.49912463517084</v>
      </c>
      <c r="K5" s="225">
        <v>11.671166971516231</v>
      </c>
      <c r="L5" s="225">
        <v>13.97069639401346</v>
      </c>
      <c r="M5" s="225">
        <v>12.91759535395307</v>
      </c>
      <c r="N5" s="225">
        <v>10.03038218816603</v>
      </c>
      <c r="O5" s="225">
        <v>6.1628752165231164</v>
      </c>
      <c r="P5" s="225">
        <v>5.1503521885448764</v>
      </c>
      <c r="Q5" s="225">
        <v>5.0287107073736257</v>
      </c>
      <c r="R5" s="225">
        <v>6.2149411204608054</v>
      </c>
      <c r="S5" s="225">
        <v>6.2302924850826873</v>
      </c>
      <c r="T5" s="225">
        <v>6.3623467760225054</v>
      </c>
      <c r="U5" s="225">
        <v>7.7867910272531917</v>
      </c>
      <c r="V5" s="225">
        <v>8.4339551711868044</v>
      </c>
      <c r="W5" s="225">
        <v>8.4353035701732555</v>
      </c>
      <c r="DA5" s="89" t="s">
        <v>1844</v>
      </c>
    </row>
    <row r="6" spans="1:105" ht="12" customHeight="1" x14ac:dyDescent="0.25">
      <c r="A6" s="55" t="s">
        <v>92</v>
      </c>
      <c r="B6" s="261">
        <v>7.5098787811622061E-2</v>
      </c>
      <c r="C6" s="261">
        <v>6.7793681526749236E-2</v>
      </c>
      <c r="D6" s="261">
        <v>7.5331490924531119E-2</v>
      </c>
      <c r="E6" s="261">
        <v>7.6747438051204278E-2</v>
      </c>
      <c r="F6" s="261">
        <v>7.8914316125209535E-2</v>
      </c>
      <c r="G6" s="261">
        <v>6.2770007346113155E-2</v>
      </c>
      <c r="H6" s="261">
        <v>7.3749849931015368E-2</v>
      </c>
      <c r="I6" s="261">
        <v>6.7852690175270583E-2</v>
      </c>
      <c r="J6" s="261">
        <v>6.2495623175797987E-2</v>
      </c>
      <c r="K6" s="261">
        <v>5.8355834857572668E-2</v>
      </c>
      <c r="L6" s="261">
        <v>6.9853481970062234E-2</v>
      </c>
      <c r="M6" s="261">
        <v>6.4587976769755223E-2</v>
      </c>
      <c r="N6" s="261">
        <v>5.0151910940818098E-2</v>
      </c>
      <c r="O6" s="261">
        <v>3.0814376082578011E-2</v>
      </c>
      <c r="P6" s="261">
        <v>2.5751760942673559E-2</v>
      </c>
      <c r="Q6" s="261">
        <v>2.514355353679152E-2</v>
      </c>
      <c r="R6" s="261">
        <v>3.1074705602275269E-2</v>
      </c>
      <c r="S6" s="261">
        <v>3.115146242534441E-2</v>
      </c>
      <c r="T6" s="261">
        <v>3.1811733880067743E-2</v>
      </c>
      <c r="U6" s="261">
        <v>3.8933955136181593E-2</v>
      </c>
      <c r="V6" s="261">
        <v>4.216977585590781E-2</v>
      </c>
      <c r="W6" s="261">
        <v>4.2176517850832297E-2</v>
      </c>
      <c r="DA6" s="67" t="s">
        <v>1845</v>
      </c>
    </row>
    <row r="7" spans="1:105" ht="12" customHeight="1" x14ac:dyDescent="0.25">
      <c r="A7" s="202" t="s">
        <v>93</v>
      </c>
      <c r="B7" s="226">
        <v>0.1051383029362709</v>
      </c>
      <c r="C7" s="226">
        <v>9.4911154137448911E-2</v>
      </c>
      <c r="D7" s="226">
        <v>0.1054640872943436</v>
      </c>
      <c r="E7" s="226">
        <v>0.107446413271686</v>
      </c>
      <c r="F7" s="226">
        <v>0.1104800425752934</v>
      </c>
      <c r="G7" s="226">
        <v>8.7878010284558383E-2</v>
      </c>
      <c r="H7" s="226">
        <v>0.1032497899034215</v>
      </c>
      <c r="I7" s="226">
        <v>9.4993766245378808E-2</v>
      </c>
      <c r="J7" s="226">
        <v>8.7493872446117199E-2</v>
      </c>
      <c r="K7" s="226">
        <v>8.1698168800601725E-2</v>
      </c>
      <c r="L7" s="226">
        <v>9.7794874758087125E-2</v>
      </c>
      <c r="M7" s="226">
        <v>9.0423167477657315E-2</v>
      </c>
      <c r="N7" s="226">
        <v>7.021267531714534E-2</v>
      </c>
      <c r="O7" s="226">
        <v>4.3140126515609202E-2</v>
      </c>
      <c r="P7" s="226">
        <v>3.6052465319742988E-2</v>
      </c>
      <c r="Q7" s="226">
        <v>3.5200974951508132E-2</v>
      </c>
      <c r="R7" s="226">
        <v>4.350458784318538E-2</v>
      </c>
      <c r="S7" s="226">
        <v>4.3612047395482169E-2</v>
      </c>
      <c r="T7" s="226">
        <v>4.4536427432094843E-2</v>
      </c>
      <c r="U7" s="226">
        <v>5.4507537190654223E-2</v>
      </c>
      <c r="V7" s="226">
        <v>5.9037686198270933E-2</v>
      </c>
      <c r="W7" s="226">
        <v>5.9047124991165233E-2</v>
      </c>
      <c r="DA7" s="174" t="s">
        <v>1846</v>
      </c>
    </row>
    <row r="8" spans="1:105" ht="12" customHeight="1" x14ac:dyDescent="0.25">
      <c r="A8" s="202" t="s">
        <v>94</v>
      </c>
      <c r="B8" s="226">
        <v>0.60079030249297649</v>
      </c>
      <c r="C8" s="226">
        <v>0.54234945221399389</v>
      </c>
      <c r="D8" s="226">
        <v>0.60265192739624895</v>
      </c>
      <c r="E8" s="226">
        <v>0.61397950440963422</v>
      </c>
      <c r="F8" s="226">
        <v>0.63131452900167628</v>
      </c>
      <c r="G8" s="226">
        <v>0.50216005876890524</v>
      </c>
      <c r="H8" s="226">
        <v>0.58999879944812295</v>
      </c>
      <c r="I8" s="226">
        <v>0.54282152140216466</v>
      </c>
      <c r="J8" s="226">
        <v>0.49996498540638401</v>
      </c>
      <c r="K8" s="226">
        <v>0.4668466788605814</v>
      </c>
      <c r="L8" s="226">
        <v>0.55882785576049787</v>
      </c>
      <c r="M8" s="226">
        <v>0.51670381415804179</v>
      </c>
      <c r="N8" s="226">
        <v>0.40121528752654478</v>
      </c>
      <c r="O8" s="226">
        <v>0.24651500866062409</v>
      </c>
      <c r="P8" s="226">
        <v>0.2060140875413885</v>
      </c>
      <c r="Q8" s="226">
        <v>0.2011484282943321</v>
      </c>
      <c r="R8" s="226">
        <v>0.24859764481820221</v>
      </c>
      <c r="S8" s="226">
        <v>0.24921169940275531</v>
      </c>
      <c r="T8" s="226">
        <v>0.25449387104054189</v>
      </c>
      <c r="U8" s="226">
        <v>0.31147164108945269</v>
      </c>
      <c r="V8" s="226">
        <v>0.33735820684726248</v>
      </c>
      <c r="W8" s="226">
        <v>0.33741214280665838</v>
      </c>
      <c r="DA8" s="174" t="s">
        <v>1847</v>
      </c>
    </row>
    <row r="9" spans="1:105" ht="12" customHeight="1" x14ac:dyDescent="0.25">
      <c r="A9" s="202" t="s">
        <v>95</v>
      </c>
      <c r="B9" s="226">
        <v>0.30039515124648819</v>
      </c>
      <c r="C9" s="226">
        <v>0.27117472610699689</v>
      </c>
      <c r="D9" s="226">
        <v>0.30132596369812448</v>
      </c>
      <c r="E9" s="226">
        <v>0.30698975220481711</v>
      </c>
      <c r="F9" s="226">
        <v>0.31565726450083809</v>
      </c>
      <c r="G9" s="226">
        <v>0.25108002938445262</v>
      </c>
      <c r="H9" s="226">
        <v>0.29499939972406147</v>
      </c>
      <c r="I9" s="226">
        <v>0.27141076070108228</v>
      </c>
      <c r="J9" s="226">
        <v>0.24998249270319201</v>
      </c>
      <c r="K9" s="226">
        <v>0.2334233394302907</v>
      </c>
      <c r="L9" s="226">
        <v>0.27941392788024888</v>
      </c>
      <c r="M9" s="226">
        <v>0.25835190707902089</v>
      </c>
      <c r="N9" s="226">
        <v>0.20060764376327239</v>
      </c>
      <c r="O9" s="226">
        <v>0.123257504330312</v>
      </c>
      <c r="P9" s="226">
        <v>0.1030070437706942</v>
      </c>
      <c r="Q9" s="226">
        <v>0.10057421414716609</v>
      </c>
      <c r="R9" s="226">
        <v>0.1242988224091011</v>
      </c>
      <c r="S9" s="226">
        <v>0.1246058497013776</v>
      </c>
      <c r="T9" s="226">
        <v>0.127246935520271</v>
      </c>
      <c r="U9" s="226">
        <v>0.1557358205447264</v>
      </c>
      <c r="V9" s="226">
        <v>0.16867910342363121</v>
      </c>
      <c r="W9" s="226">
        <v>0.16870607140332919</v>
      </c>
      <c r="DA9" s="174" t="s">
        <v>1848</v>
      </c>
    </row>
    <row r="10" spans="1:105" ht="12" customHeight="1" x14ac:dyDescent="0.25">
      <c r="A10" s="56" t="s">
        <v>96</v>
      </c>
      <c r="B10" s="262">
        <v>0.18262948600542711</v>
      </c>
      <c r="C10" s="262">
        <v>0.16386698991372869</v>
      </c>
      <c r="D10" s="262">
        <v>0.18291112325012729</v>
      </c>
      <c r="E10" s="262">
        <v>0.18611704500164369</v>
      </c>
      <c r="F10" s="262">
        <v>0.19529278088265431</v>
      </c>
      <c r="G10" s="262">
        <v>0.15191564322888509</v>
      </c>
      <c r="H10" s="262">
        <v>0.17914035845254189</v>
      </c>
      <c r="I10" s="262">
        <v>0.16372712013148921</v>
      </c>
      <c r="J10" s="262">
        <v>0.15031764866726821</v>
      </c>
      <c r="K10" s="262">
        <v>0.1395695241095033</v>
      </c>
      <c r="L10" s="262">
        <v>0.1694619613922714</v>
      </c>
      <c r="M10" s="262">
        <v>0.15586136036984041</v>
      </c>
      <c r="N10" s="262">
        <v>0.1219116124696779</v>
      </c>
      <c r="O10" s="262">
        <v>7.3521668454302774E-2</v>
      </c>
      <c r="P10" s="262">
        <v>6.1506736016544661E-2</v>
      </c>
      <c r="Q10" s="262">
        <v>5.9182027799483131E-2</v>
      </c>
      <c r="R10" s="262">
        <v>7.4805135383485058E-2</v>
      </c>
      <c r="S10" s="262">
        <v>7.4086842421935709E-2</v>
      </c>
      <c r="T10" s="262">
        <v>7.585928636229082E-2</v>
      </c>
      <c r="U10" s="262">
        <v>9.5964604636056355E-2</v>
      </c>
      <c r="V10" s="262">
        <v>0.1011971473262049</v>
      </c>
      <c r="W10" s="262">
        <v>0.1015939824645419</v>
      </c>
      <c r="DA10" s="68" t="s">
        <v>1849</v>
      </c>
    </row>
    <row r="11" spans="1:105" ht="12" customHeight="1" x14ac:dyDescent="0.25">
      <c r="A11" s="37" t="s">
        <v>160</v>
      </c>
      <c r="B11" s="228">
        <v>3.309431293192657E-3</v>
      </c>
      <c r="C11" s="228">
        <v>2.7526289398534E-3</v>
      </c>
      <c r="D11" s="228">
        <v>3.0022761654032071E-3</v>
      </c>
      <c r="E11" s="228">
        <v>3.1703153196639788E-3</v>
      </c>
      <c r="F11" s="228">
        <v>1.2017418318593719E-2</v>
      </c>
      <c r="G11" s="228">
        <v>7.883927140751203E-3</v>
      </c>
      <c r="H11" s="228">
        <v>2.9099807226809962E-3</v>
      </c>
      <c r="I11" s="228">
        <v>2.7614812111967551E-3</v>
      </c>
      <c r="J11" s="228">
        <v>2.8415474546311941E-3</v>
      </c>
      <c r="K11" s="228">
        <v>2.578406997711427E-3</v>
      </c>
      <c r="L11" s="228">
        <v>2.9335699869277019E-3</v>
      </c>
      <c r="M11" s="228">
        <v>2.6047658969181342E-3</v>
      </c>
      <c r="N11" s="228">
        <v>7.2495961042930927E-4</v>
      </c>
      <c r="O11" s="228">
        <v>1.6236297010505208E-5</v>
      </c>
      <c r="P11" s="228">
        <v>1.3453302058105001E-5</v>
      </c>
      <c r="Q11" s="228">
        <v>1.5562806780324369E-5</v>
      </c>
      <c r="R11" s="228">
        <v>1.31582785316436E-3</v>
      </c>
      <c r="S11" s="228">
        <v>1.359603086761244E-3</v>
      </c>
      <c r="T11" s="228">
        <v>8.2416341257216875E-4</v>
      </c>
      <c r="U11" s="228">
        <v>1.3268078498318279E-3</v>
      </c>
      <c r="V11" s="228">
        <v>1.1009588226219909E-3</v>
      </c>
      <c r="W11" s="228">
        <v>1.1066619387834549E-3</v>
      </c>
      <c r="DA11" s="69" t="s">
        <v>1850</v>
      </c>
    </row>
    <row r="12" spans="1:105" ht="12" customHeight="1" x14ac:dyDescent="0.25">
      <c r="A12" s="37" t="s">
        <v>162</v>
      </c>
      <c r="B12" s="228">
        <v>0.13579965278826711</v>
      </c>
      <c r="C12" s="228">
        <v>0.116460930026759</v>
      </c>
      <c r="D12" s="228">
        <v>0.1357124416619212</v>
      </c>
      <c r="E12" s="228">
        <v>0.1399136814508104</v>
      </c>
      <c r="F12" s="228">
        <v>0.15582874231314611</v>
      </c>
      <c r="G12" s="228">
        <v>0.1085013681208038</v>
      </c>
      <c r="H12" s="228">
        <v>0.13576344780029539</v>
      </c>
      <c r="I12" s="228">
        <v>0.1212742624878822</v>
      </c>
      <c r="J12" s="228">
        <v>0.1122225096306611</v>
      </c>
      <c r="K12" s="228">
        <v>9.8979155382396392E-2</v>
      </c>
      <c r="L12" s="228">
        <v>0.1294438062745574</v>
      </c>
      <c r="M12" s="228">
        <v>0.1135224058804553</v>
      </c>
      <c r="N12" s="228">
        <v>9.5104135952186419E-2</v>
      </c>
      <c r="O12" s="228">
        <v>4.7173946986404883E-2</v>
      </c>
      <c r="P12" s="228">
        <v>3.8353216161446442E-2</v>
      </c>
      <c r="Q12" s="228">
        <v>3.688741607092149E-2</v>
      </c>
      <c r="R12" s="228">
        <v>5.287576304102598E-2</v>
      </c>
      <c r="S12" s="228">
        <v>4.5944047779211537E-2</v>
      </c>
      <c r="T12" s="228">
        <v>4.6180112334179867E-2</v>
      </c>
      <c r="U12" s="228">
        <v>7.7123157078030552E-2</v>
      </c>
      <c r="V12" s="228">
        <v>6.9202365622309983E-2</v>
      </c>
      <c r="W12" s="228">
        <v>7.1641736075327839E-2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4.352040192396741E-2</v>
      </c>
      <c r="C15" s="228">
        <v>4.4653430947116317E-2</v>
      </c>
      <c r="D15" s="228">
        <v>4.4196405422802808E-2</v>
      </c>
      <c r="E15" s="228">
        <v>4.3033048231169387E-2</v>
      </c>
      <c r="F15" s="228">
        <v>2.744662025091445E-2</v>
      </c>
      <c r="G15" s="228">
        <v>3.5530347967330088E-2</v>
      </c>
      <c r="H15" s="228">
        <v>4.0466929929565451E-2</v>
      </c>
      <c r="I15" s="228">
        <v>3.9691376432410171E-2</v>
      </c>
      <c r="J15" s="228">
        <v>3.5253591581975843E-2</v>
      </c>
      <c r="K15" s="228">
        <v>3.8011961729395492E-2</v>
      </c>
      <c r="L15" s="228">
        <v>3.7084585130786267E-2</v>
      </c>
      <c r="M15" s="228">
        <v>3.9734188592467037E-2</v>
      </c>
      <c r="N15" s="228">
        <v>2.6082516907062109E-2</v>
      </c>
      <c r="O15" s="228">
        <v>2.63314851708874E-2</v>
      </c>
      <c r="P15" s="228">
        <v>2.3140066553040121E-2</v>
      </c>
      <c r="Q15" s="228">
        <v>2.2279048921781321E-2</v>
      </c>
      <c r="R15" s="228">
        <v>2.061354448929472E-2</v>
      </c>
      <c r="S15" s="228">
        <v>2.6783191555962919E-2</v>
      </c>
      <c r="T15" s="228">
        <v>2.885501061553878E-2</v>
      </c>
      <c r="U15" s="228">
        <v>1.7514639708193971E-2</v>
      </c>
      <c r="V15" s="228">
        <v>3.0893822881272959E-2</v>
      </c>
      <c r="W15" s="228">
        <v>2.884558445043062E-2</v>
      </c>
      <c r="DA15" s="69" t="s">
        <v>1854</v>
      </c>
    </row>
    <row r="16" spans="1:105" ht="12" customHeight="1" x14ac:dyDescent="0.25">
      <c r="A16" s="57" t="s">
        <v>1855</v>
      </c>
      <c r="B16" s="263">
        <v>0.37758626255038852</v>
      </c>
      <c r="C16" s="263">
        <v>0.36130474629847159</v>
      </c>
      <c r="D16" s="263">
        <v>0.38126832848203063</v>
      </c>
      <c r="E16" s="263">
        <v>0.37153821099728518</v>
      </c>
      <c r="F16" s="263">
        <v>0.30578471597382573</v>
      </c>
      <c r="G16" s="263">
        <v>0.30580539543147561</v>
      </c>
      <c r="H16" s="263">
        <v>0.35841997773736428</v>
      </c>
      <c r="I16" s="263">
        <v>0.33131657365452333</v>
      </c>
      <c r="J16" s="263">
        <v>0.29314230768212313</v>
      </c>
      <c r="K16" s="263">
        <v>0.29170620690955351</v>
      </c>
      <c r="L16" s="263">
        <v>0.32940420132373932</v>
      </c>
      <c r="M16" s="263">
        <v>0.3254510094699089</v>
      </c>
      <c r="N16" s="263">
        <v>0.23547142401781601</v>
      </c>
      <c r="O16" s="263">
        <v>0.17243951160792459</v>
      </c>
      <c r="P16" s="263">
        <v>0.14687727003379131</v>
      </c>
      <c r="Q16" s="263">
        <v>0.13400386816593149</v>
      </c>
      <c r="R16" s="263">
        <v>0.16074259398045071</v>
      </c>
      <c r="S16" s="263">
        <v>0.1707011810087512</v>
      </c>
      <c r="T16" s="263">
        <v>0.18104904990148529</v>
      </c>
      <c r="U16" s="263">
        <v>0.17287710932505901</v>
      </c>
      <c r="V16" s="263">
        <v>0.22750716569138199</v>
      </c>
      <c r="W16" s="263">
        <v>0.22295258380082819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12.539038685844059</v>
      </c>
      <c r="C17" s="296">
        <f t="shared" si="0"/>
        <v>11.254436118934601</v>
      </c>
      <c r="D17" s="296">
        <f t="shared" si="0"/>
        <v>12.570082311679846</v>
      </c>
      <c r="E17" s="296">
        <f t="shared" si="0"/>
        <v>12.861028777430768</v>
      </c>
      <c r="F17" s="296">
        <f t="shared" si="0"/>
        <v>13.465897984944956</v>
      </c>
      <c r="G17" s="296">
        <f t="shared" si="0"/>
        <v>10.512824779371856</v>
      </c>
      <c r="H17" s="296">
        <f t="shared" si="0"/>
        <v>12.3539229715876</v>
      </c>
      <c r="I17" s="296">
        <f t="shared" si="0"/>
        <v>11.362156550180986</v>
      </c>
      <c r="J17" s="296">
        <f t="shared" si="0"/>
        <v>10.504300354685244</v>
      </c>
      <c r="K17" s="296">
        <f t="shared" si="0"/>
        <v>9.7513312031935637</v>
      </c>
      <c r="L17" s="296">
        <f t="shared" si="0"/>
        <v>11.733930754653583</v>
      </c>
      <c r="M17" s="296">
        <f t="shared" si="0"/>
        <v>10.782991653140158</v>
      </c>
      <c r="N17" s="296">
        <f t="shared" si="0"/>
        <v>8.4275418029800555</v>
      </c>
      <c r="O17" s="296">
        <f t="shared" si="0"/>
        <v>5.0899881061874908</v>
      </c>
      <c r="P17" s="296">
        <f t="shared" si="0"/>
        <v>4.2447488915116178</v>
      </c>
      <c r="Q17" s="296">
        <f t="shared" si="0"/>
        <v>4.1756712667763436</v>
      </c>
      <c r="R17" s="296">
        <f t="shared" si="0"/>
        <v>5.174711866023106</v>
      </c>
      <c r="S17" s="296">
        <f t="shared" si="0"/>
        <v>5.157587444929816</v>
      </c>
      <c r="T17" s="296">
        <f t="shared" si="0"/>
        <v>5.2450182498824542</v>
      </c>
      <c r="U17" s="296">
        <f t="shared" si="0"/>
        <v>6.5731290052753746</v>
      </c>
      <c r="V17" s="296">
        <f t="shared" si="0"/>
        <v>6.9924346065299643</v>
      </c>
      <c r="W17" s="296">
        <f t="shared" si="0"/>
        <v>7.0079649606318402</v>
      </c>
      <c r="DA17" s="70"/>
    </row>
    <row r="18" spans="1:105" ht="12" customHeight="1" x14ac:dyDescent="0.25">
      <c r="A18" s="60" t="s">
        <v>1858</v>
      </c>
      <c r="B18" s="331">
        <v>9.3924864979241676</v>
      </c>
      <c r="C18" s="331">
        <v>8.243563233114017</v>
      </c>
      <c r="D18" s="331">
        <v>9.3928462409962705</v>
      </c>
      <c r="E18" s="331">
        <v>9.7648770191200711</v>
      </c>
      <c r="F18" s="331">
        <v>10.917692018496419</v>
      </c>
      <c r="G18" s="331">
        <v>7.9644464841095699</v>
      </c>
      <c r="H18" s="331">
        <v>9.3670898237762437</v>
      </c>
      <c r="I18" s="331">
        <v>8.6011851030599704</v>
      </c>
      <c r="J18" s="331">
        <v>8.061447790667561</v>
      </c>
      <c r="K18" s="331">
        <v>7.3204461456139613</v>
      </c>
      <c r="L18" s="331">
        <v>8.9888957436224342</v>
      </c>
      <c r="M18" s="331">
        <v>8.070899907557596</v>
      </c>
      <c r="N18" s="331">
        <v>6.4652799361649311</v>
      </c>
      <c r="O18" s="331">
        <v>3.652992176121459</v>
      </c>
      <c r="P18" s="331">
        <v>3.0207716412300289</v>
      </c>
      <c r="Q18" s="331">
        <v>3.0589723653935859</v>
      </c>
      <c r="R18" s="331">
        <v>3.8351902495193562</v>
      </c>
      <c r="S18" s="331">
        <v>3.7350776031902289</v>
      </c>
      <c r="T18" s="331">
        <v>3.7362761673700828</v>
      </c>
      <c r="U18" s="331">
        <v>5.1324864275665556</v>
      </c>
      <c r="V18" s="331">
        <v>5.0965415591017891</v>
      </c>
      <c r="W18" s="331">
        <v>5.1500267622916134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0.31041262570871242</v>
      </c>
      <c r="G21" s="231">
        <v>0.1489519134158882</v>
      </c>
      <c r="H21" s="231">
        <v>0.16724558681281901</v>
      </c>
      <c r="I21" s="231">
        <v>0.32530500739803808</v>
      </c>
      <c r="J21" s="231">
        <v>0.3384471909944235</v>
      </c>
      <c r="K21" s="231">
        <v>0.29785204654081138</v>
      </c>
      <c r="L21" s="231">
        <v>0.48903489564566621</v>
      </c>
      <c r="M21" s="231">
        <v>0.1637514056118449</v>
      </c>
      <c r="N21" s="231">
        <v>0.1357244740150973</v>
      </c>
      <c r="O21" s="231">
        <v>0.12623024861896159</v>
      </c>
      <c r="P21" s="231">
        <v>0.11434266718299491</v>
      </c>
      <c r="Q21" s="231">
        <v>0.1112642725098885</v>
      </c>
      <c r="R21" s="231">
        <v>9.3928238463111352E-2</v>
      </c>
      <c r="S21" s="231">
        <v>0.16649409000052481</v>
      </c>
      <c r="T21" s="231">
        <v>0.16312941388391941</v>
      </c>
      <c r="U21" s="231">
        <v>0.19866280222187449</v>
      </c>
      <c r="V21" s="231">
        <v>0.1075522290865238</v>
      </c>
      <c r="W21" s="231">
        <v>0.18966312895289239</v>
      </c>
      <c r="DA21" s="73" t="s">
        <v>1862</v>
      </c>
    </row>
    <row r="22" spans="1:105" ht="12" customHeight="1" x14ac:dyDescent="0.25">
      <c r="A22" s="64" t="s">
        <v>160</v>
      </c>
      <c r="B22" s="231">
        <v>0.1979229207910474</v>
      </c>
      <c r="C22" s="231">
        <v>0.17051430263461359</v>
      </c>
      <c r="D22" s="231">
        <v>0.1700117402778448</v>
      </c>
      <c r="E22" s="231">
        <v>0.17239217614012731</v>
      </c>
      <c r="F22" s="231">
        <v>0.48088682371829622</v>
      </c>
      <c r="G22" s="231">
        <v>0.38081635694772442</v>
      </c>
      <c r="H22" s="231">
        <v>0.14384311265143929</v>
      </c>
      <c r="I22" s="231">
        <v>0.13894000014657909</v>
      </c>
      <c r="J22" s="231">
        <v>0.14235352638681081</v>
      </c>
      <c r="K22" s="231">
        <v>0.1269280738771002</v>
      </c>
      <c r="L22" s="231">
        <v>0.13923909192189199</v>
      </c>
      <c r="M22" s="231">
        <v>0.14046953226369779</v>
      </c>
      <c r="N22" s="231">
        <v>3.5441232935459137E-2</v>
      </c>
      <c r="O22" s="231">
        <v>1.070887532982937E-3</v>
      </c>
      <c r="P22" s="231">
        <v>9.6834409183545742E-4</v>
      </c>
      <c r="Q22" s="231">
        <v>1.009145808157446E-3</v>
      </c>
      <c r="R22" s="231">
        <v>7.9976767708892865E-2</v>
      </c>
      <c r="S22" s="231">
        <v>9.3073514620350989E-2</v>
      </c>
      <c r="T22" s="231">
        <v>5.6988538095126967E-2</v>
      </c>
      <c r="U22" s="231">
        <v>7.7810658443684941E-2</v>
      </c>
      <c r="V22" s="231">
        <v>6.8917878398565599E-2</v>
      </c>
      <c r="W22" s="231">
        <v>7.022959008618157E-2</v>
      </c>
      <c r="DA22" s="73" t="s">
        <v>1863</v>
      </c>
    </row>
    <row r="23" spans="1:105" ht="12" customHeight="1" x14ac:dyDescent="0.25">
      <c r="A23" s="64" t="s">
        <v>70</v>
      </c>
      <c r="B23" s="231">
        <v>0.47721507374364952</v>
      </c>
      <c r="C23" s="231">
        <v>0.34039277641026272</v>
      </c>
      <c r="D23" s="231">
        <v>0.51056549100262183</v>
      </c>
      <c r="E23" s="231">
        <v>0.87273276956341084</v>
      </c>
      <c r="F23" s="231">
        <v>1.8052788021063311</v>
      </c>
      <c r="G23" s="231">
        <v>1.514357794883588</v>
      </c>
      <c r="H23" s="231">
        <v>1.5130172154253281</v>
      </c>
      <c r="I23" s="231">
        <v>1.401396489068047</v>
      </c>
      <c r="J23" s="231">
        <v>1.3122136771760751</v>
      </c>
      <c r="K23" s="231">
        <v>1.4242816077331759</v>
      </c>
      <c r="L23" s="231">
        <v>1.264044132059176</v>
      </c>
      <c r="M23" s="231">
        <v>0.98761270013390334</v>
      </c>
      <c r="N23" s="231">
        <v>0.46775707593579319</v>
      </c>
      <c r="O23" s="231">
        <v>0.21751337428053549</v>
      </c>
      <c r="P23" s="231">
        <v>9.8514657284266408E-2</v>
      </c>
      <c r="Q23" s="231">
        <v>0.47932050631879869</v>
      </c>
      <c r="R23" s="231">
        <v>0.4208273538390272</v>
      </c>
      <c r="S23" s="231">
        <v>0.1816965394099288</v>
      </c>
      <c r="T23" s="231">
        <v>6.5592418644286513E-2</v>
      </c>
      <c r="U23" s="231">
        <v>7.987997616209673E-2</v>
      </c>
      <c r="V23" s="231">
        <v>7.2074580884051082E-2</v>
      </c>
      <c r="W23" s="231">
        <v>8.1280297729284162E-2</v>
      </c>
      <c r="DA23" s="73" t="s">
        <v>1864</v>
      </c>
    </row>
    <row r="24" spans="1:105" ht="12" customHeight="1" x14ac:dyDescent="0.25">
      <c r="A24" s="64" t="s">
        <v>34</v>
      </c>
      <c r="B24" s="231">
        <v>2.1262320888589431E-4</v>
      </c>
      <c r="C24" s="231">
        <v>1.819957813635337E-4</v>
      </c>
      <c r="D24" s="231">
        <v>1.81981937565909E-4</v>
      </c>
      <c r="E24" s="231">
        <v>1.8664420941991641E-4</v>
      </c>
      <c r="F24" s="231">
        <v>1.7874047545607239E-4</v>
      </c>
      <c r="G24" s="231">
        <v>1.372301697497626E-4</v>
      </c>
      <c r="H24" s="231">
        <v>1.540842258544205E-4</v>
      </c>
      <c r="I24" s="231">
        <v>1.4985259457875059E-4</v>
      </c>
      <c r="J24" s="231">
        <v>1.5590657550606829E-4</v>
      </c>
      <c r="K24" s="231">
        <v>1.3720631702455799E-4</v>
      </c>
      <c r="L24" s="231">
        <v>1.5018346123475351E-4</v>
      </c>
      <c r="M24" s="231">
        <v>1.508650186059223E-4</v>
      </c>
      <c r="N24" s="231">
        <v>1.2504366128070389E-4</v>
      </c>
      <c r="O24" s="231">
        <v>1.162965822209243E-4</v>
      </c>
      <c r="P24" s="231">
        <v>1.053444918384598E-4</v>
      </c>
      <c r="Q24" s="231">
        <v>1.025083508728339E-4</v>
      </c>
      <c r="R24" s="231">
        <v>8.653657286428685E-5</v>
      </c>
      <c r="S24" s="231">
        <v>1.022586283143769E-4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8.1215959906919348</v>
      </c>
      <c r="C25" s="231">
        <v>7.2142866698004564</v>
      </c>
      <c r="D25" s="231">
        <v>7.6850719631250302</v>
      </c>
      <c r="E25" s="231">
        <v>7.6080836084273917</v>
      </c>
      <c r="F25" s="231">
        <v>6.2356145844604924</v>
      </c>
      <c r="G25" s="231">
        <v>5.240928155973732</v>
      </c>
      <c r="H25" s="231">
        <v>6.7109162489206327</v>
      </c>
      <c r="I25" s="231">
        <v>6.1017420576764794</v>
      </c>
      <c r="J25" s="231">
        <v>5.6220317418474677</v>
      </c>
      <c r="K25" s="231">
        <v>4.8724788436506783</v>
      </c>
      <c r="L25" s="231">
        <v>6.1439263835183491</v>
      </c>
      <c r="M25" s="231">
        <v>6.1220239693495913</v>
      </c>
      <c r="N25" s="231">
        <v>4.6493732711688498</v>
      </c>
      <c r="O25" s="231">
        <v>3.1114232313348791</v>
      </c>
      <c r="P25" s="231">
        <v>2.7605943962620101</v>
      </c>
      <c r="Q25" s="231">
        <v>2.3919066674266181</v>
      </c>
      <c r="R25" s="231">
        <v>3.213819047828268</v>
      </c>
      <c r="S25" s="231">
        <v>3.1451634997997591</v>
      </c>
      <c r="T25" s="231">
        <v>3.1932224251257981</v>
      </c>
      <c r="U25" s="231">
        <v>4.5228882496119676</v>
      </c>
      <c r="V25" s="231">
        <v>4.331933330161382</v>
      </c>
      <c r="W25" s="231">
        <v>4.5464378789096411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2.858961869786722E-3</v>
      </c>
      <c r="H26" s="231">
        <v>3.2100880386337631E-3</v>
      </c>
      <c r="I26" s="231">
        <v>3.1219290537239722E-3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4.9257710058565529E-3</v>
      </c>
      <c r="C27" s="231">
        <v>0</v>
      </c>
      <c r="D27" s="231">
        <v>0.71612925464477994</v>
      </c>
      <c r="E27" s="231">
        <v>0.82521626458192365</v>
      </c>
      <c r="F27" s="231">
        <v>1.783263933545991</v>
      </c>
      <c r="G27" s="231">
        <v>0.42248594926960259</v>
      </c>
      <c r="H27" s="231">
        <v>0.55641097991246735</v>
      </c>
      <c r="I27" s="231">
        <v>0.37810307155461781</v>
      </c>
      <c r="J27" s="231">
        <v>0.39699011009695201</v>
      </c>
      <c r="K27" s="231">
        <v>0.45417577707079121</v>
      </c>
      <c r="L27" s="231">
        <v>0.86216570508341128</v>
      </c>
      <c r="M27" s="231">
        <v>0.57273389896761662</v>
      </c>
      <c r="N27" s="231">
        <v>1.102812150360061</v>
      </c>
      <c r="O27" s="231">
        <v>0.16959918240551461</v>
      </c>
      <c r="P27" s="231">
        <v>1.463410565789271E-2</v>
      </c>
      <c r="Q27" s="231">
        <v>5.2202377681990653E-2</v>
      </c>
      <c r="R27" s="231">
        <v>4.0095278760452942E-3</v>
      </c>
      <c r="S27" s="231">
        <v>0.1221394099691638</v>
      </c>
      <c r="T27" s="231">
        <v>0.232161760797229</v>
      </c>
      <c r="U27" s="231">
        <v>0.227936535848488</v>
      </c>
      <c r="V27" s="231">
        <v>0.49388886363685353</v>
      </c>
      <c r="W27" s="231">
        <v>0.23915392047140621</v>
      </c>
      <c r="DA27" s="73" t="s">
        <v>1868</v>
      </c>
    </row>
    <row r="28" spans="1:105" ht="12" customHeight="1" x14ac:dyDescent="0.25">
      <c r="A28" s="64" t="s">
        <v>79</v>
      </c>
      <c r="B28" s="231">
        <v>0.59061411848279322</v>
      </c>
      <c r="C28" s="231">
        <v>0.51818748848732143</v>
      </c>
      <c r="D28" s="231">
        <v>0.31088581000842808</v>
      </c>
      <c r="E28" s="231">
        <v>0.28626555619779681</v>
      </c>
      <c r="F28" s="231">
        <v>0.30205650848114107</v>
      </c>
      <c r="G28" s="231">
        <v>0.25391012157949833</v>
      </c>
      <c r="H28" s="231">
        <v>0.27229250778907022</v>
      </c>
      <c r="I28" s="231">
        <v>0.25242669556790548</v>
      </c>
      <c r="J28" s="231">
        <v>0.2492556375903266</v>
      </c>
      <c r="K28" s="231">
        <v>0.14459259042438011</v>
      </c>
      <c r="L28" s="231">
        <v>9.0335351932704255E-2</v>
      </c>
      <c r="M28" s="231">
        <v>8.4157536212337042E-2</v>
      </c>
      <c r="N28" s="231">
        <v>7.404668808839017E-2</v>
      </c>
      <c r="O28" s="231">
        <v>2.7038955366364911E-2</v>
      </c>
      <c r="P28" s="231">
        <v>3.1612126259191159E-2</v>
      </c>
      <c r="Q28" s="231">
        <v>2.316688729726046E-2</v>
      </c>
      <c r="R28" s="231">
        <v>2.254277723114673E-2</v>
      </c>
      <c r="S28" s="231">
        <v>2.6408290762187859E-2</v>
      </c>
      <c r="T28" s="231">
        <v>2.5181610823723031E-2</v>
      </c>
      <c r="U28" s="231">
        <v>2.5308205278444351E-2</v>
      </c>
      <c r="V28" s="231">
        <v>2.217467693441337E-2</v>
      </c>
      <c r="W28" s="231">
        <v>2.326194614220696E-2</v>
      </c>
      <c r="DA28" s="73" t="s">
        <v>1869</v>
      </c>
    </row>
    <row r="29" spans="1:105" ht="12" customHeight="1" x14ac:dyDescent="0.25">
      <c r="A29" s="60" t="s">
        <v>1870</v>
      </c>
      <c r="B29" s="264">
        <v>3.146552187919891</v>
      </c>
      <c r="C29" s="264">
        <v>3.010872885820584</v>
      </c>
      <c r="D29" s="264">
        <v>3.1772360706835752</v>
      </c>
      <c r="E29" s="264">
        <v>3.0961517583106972</v>
      </c>
      <c r="F29" s="264">
        <v>2.548205966448537</v>
      </c>
      <c r="G29" s="264">
        <v>2.5483782952622862</v>
      </c>
      <c r="H29" s="264">
        <v>2.9868331478113559</v>
      </c>
      <c r="I29" s="264">
        <v>2.7609714471210149</v>
      </c>
      <c r="J29" s="264">
        <v>2.4428525640176821</v>
      </c>
      <c r="K29" s="264">
        <v>2.4308850575796019</v>
      </c>
      <c r="L29" s="264">
        <v>2.745035011031149</v>
      </c>
      <c r="M29" s="264">
        <v>2.7120917455825619</v>
      </c>
      <c r="N29" s="264">
        <v>1.962261866815125</v>
      </c>
      <c r="O29" s="264">
        <v>1.436995930066032</v>
      </c>
      <c r="P29" s="264">
        <v>1.2239772502815891</v>
      </c>
      <c r="Q29" s="264">
        <v>1.116698901382758</v>
      </c>
      <c r="R29" s="264">
        <v>1.33952161650375</v>
      </c>
      <c r="S29" s="264">
        <v>1.4225098417395869</v>
      </c>
      <c r="T29" s="264">
        <v>1.508742082512371</v>
      </c>
      <c r="U29" s="264">
        <v>1.440642577708819</v>
      </c>
      <c r="V29" s="264">
        <v>1.895893047428175</v>
      </c>
      <c r="W29" s="264">
        <v>1.857938198340227</v>
      </c>
      <c r="DA29" s="72" t="s">
        <v>1871</v>
      </c>
    </row>
    <row r="30" spans="1:105" ht="12" customHeight="1" x14ac:dyDescent="0.25">
      <c r="A30" s="132" t="s">
        <v>1872</v>
      </c>
      <c r="B30" s="318">
        <v>0.83908058344530478</v>
      </c>
      <c r="C30" s="318">
        <v>0.80289943621882287</v>
      </c>
      <c r="D30" s="318">
        <v>0.8472629521822872</v>
      </c>
      <c r="E30" s="318">
        <v>0.82564046888285259</v>
      </c>
      <c r="F30" s="318">
        <v>0.67952159105294341</v>
      </c>
      <c r="G30" s="318">
        <v>0.67956754540327657</v>
      </c>
      <c r="H30" s="318">
        <v>0.79648883941636206</v>
      </c>
      <c r="I30" s="318">
        <v>0.73625905256560453</v>
      </c>
      <c r="J30" s="318">
        <v>0.65142735040471544</v>
      </c>
      <c r="K30" s="318">
        <v>0.64823601535456088</v>
      </c>
      <c r="L30" s="318">
        <v>0.73200933627497367</v>
      </c>
      <c r="M30" s="318">
        <v>0.7232244654886838</v>
      </c>
      <c r="N30" s="318">
        <v>0.52326983115070036</v>
      </c>
      <c r="O30" s="318">
        <v>0.38319891468427542</v>
      </c>
      <c r="P30" s="318">
        <v>0.32639393340842388</v>
      </c>
      <c r="Q30" s="318">
        <v>0.29778637370206912</v>
      </c>
      <c r="R30" s="318">
        <v>0.35720576440100033</v>
      </c>
      <c r="S30" s="318">
        <v>0.37933595779722351</v>
      </c>
      <c r="T30" s="318">
        <v>0.40233122200329913</v>
      </c>
      <c r="U30" s="318">
        <v>0.38417135405568542</v>
      </c>
      <c r="V30" s="318">
        <v>0.50557147931418034</v>
      </c>
      <c r="W30" s="318">
        <v>0.49545018622406078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44.765153502063889</v>
      </c>
      <c r="C32" s="225">
        <v>48.099098604346032</v>
      </c>
      <c r="D32" s="225">
        <v>54.319373209391777</v>
      </c>
      <c r="E32" s="225">
        <v>54.366208971890018</v>
      </c>
      <c r="F32" s="225">
        <v>62.262200469303288</v>
      </c>
      <c r="G32" s="225">
        <v>63.896288463114473</v>
      </c>
      <c r="H32" s="225">
        <v>65.646847847959123</v>
      </c>
      <c r="I32" s="225">
        <v>62.319922087940071</v>
      </c>
      <c r="J32" s="225">
        <v>55.413924333675283</v>
      </c>
      <c r="K32" s="225">
        <v>58.973307570525833</v>
      </c>
      <c r="L32" s="225">
        <v>64.621810452270509</v>
      </c>
      <c r="M32" s="225">
        <v>58.314342129544961</v>
      </c>
      <c r="N32" s="225">
        <v>57.380618848711293</v>
      </c>
      <c r="O32" s="225">
        <v>36.265273054103808</v>
      </c>
      <c r="P32" s="225">
        <v>33.63405595132329</v>
      </c>
      <c r="Q32" s="225">
        <v>34.638032389979948</v>
      </c>
      <c r="R32" s="225">
        <v>52.066467114945702</v>
      </c>
      <c r="S32" s="225">
        <v>42.637941010665841</v>
      </c>
      <c r="T32" s="225">
        <v>43.962330782017027</v>
      </c>
      <c r="U32" s="225">
        <v>46.481729083571317</v>
      </c>
      <c r="V32" s="225">
        <v>53.43268283397223</v>
      </c>
      <c r="W32" s="225">
        <v>54.280688920961857</v>
      </c>
      <c r="DA32" s="89" t="s">
        <v>1874</v>
      </c>
    </row>
    <row r="33" spans="1:105" ht="12" customHeight="1" x14ac:dyDescent="0.25">
      <c r="A33" s="55" t="s">
        <v>92</v>
      </c>
      <c r="B33" s="261">
        <v>0.23627594689180029</v>
      </c>
      <c r="C33" s="261">
        <v>0.25387291628211972</v>
      </c>
      <c r="D33" s="261">
        <v>0.28670428526551162</v>
      </c>
      <c r="E33" s="261">
        <v>0.2869514901399764</v>
      </c>
      <c r="F33" s="261">
        <v>0.32862749751949771</v>
      </c>
      <c r="G33" s="261">
        <v>0.33725241350511947</v>
      </c>
      <c r="H33" s="261">
        <v>0.34649207971673868</v>
      </c>
      <c r="I33" s="261">
        <v>0.32893215927188962</v>
      </c>
      <c r="J33" s="261">
        <v>0.2924814597660616</v>
      </c>
      <c r="K33" s="261">
        <v>0.31126831916122999</v>
      </c>
      <c r="L33" s="261">
        <v>0.34108180716453218</v>
      </c>
      <c r="M33" s="261">
        <v>0.30779021909111492</v>
      </c>
      <c r="N33" s="261">
        <v>0.30286191358866899</v>
      </c>
      <c r="O33" s="261">
        <v>0.1914125398838665</v>
      </c>
      <c r="P33" s="261">
        <v>0.17752465469161871</v>
      </c>
      <c r="Q33" s="261">
        <v>0.18282376494029731</v>
      </c>
      <c r="R33" s="261">
        <v>0.27481317177456621</v>
      </c>
      <c r="S33" s="261">
        <v>0.22504825958688129</v>
      </c>
      <c r="T33" s="261">
        <v>0.23203855053433101</v>
      </c>
      <c r="U33" s="261">
        <v>0.2453362424382845</v>
      </c>
      <c r="V33" s="261">
        <v>0.28202422518144321</v>
      </c>
      <c r="W33" s="261">
        <v>0.28650010486690047</v>
      </c>
      <c r="DA33" s="67" t="s">
        <v>1875</v>
      </c>
    </row>
    <row r="34" spans="1:105" ht="12" customHeight="1" x14ac:dyDescent="0.25">
      <c r="A34" s="202" t="s">
        <v>93</v>
      </c>
      <c r="B34" s="226">
        <v>0.33529332334717432</v>
      </c>
      <c r="C34" s="226">
        <v>0.36026474521780832</v>
      </c>
      <c r="D34" s="226">
        <v>0.40685492488395869</v>
      </c>
      <c r="E34" s="226">
        <v>0.40720572717677478</v>
      </c>
      <c r="F34" s="226">
        <v>0.46634711334808981</v>
      </c>
      <c r="G34" s="226">
        <v>0.47858651724193441</v>
      </c>
      <c r="H34" s="226">
        <v>0.49169829790122871</v>
      </c>
      <c r="I34" s="226">
        <v>0.46677945126822118</v>
      </c>
      <c r="J34" s="226">
        <v>0.41505316961994548</v>
      </c>
      <c r="K34" s="226">
        <v>0.44171313482049429</v>
      </c>
      <c r="L34" s="226">
        <v>0.48402071460040291</v>
      </c>
      <c r="M34" s="226">
        <v>0.43677744946282637</v>
      </c>
      <c r="N34" s="226">
        <v>0.42978381362251838</v>
      </c>
      <c r="O34" s="226">
        <v>0.27162877758934689</v>
      </c>
      <c r="P34" s="226">
        <v>0.25192082491101031</v>
      </c>
      <c r="Q34" s="226">
        <v>0.2594406605499554</v>
      </c>
      <c r="R34" s="226">
        <v>0.38998054129508142</v>
      </c>
      <c r="S34" s="226">
        <v>0.31936039136873168</v>
      </c>
      <c r="T34" s="226">
        <v>0.32928013950122942</v>
      </c>
      <c r="U34" s="226">
        <v>0.34815056355402219</v>
      </c>
      <c r="V34" s="226">
        <v>0.40021356794646951</v>
      </c>
      <c r="W34" s="226">
        <v>0.40656517755540822</v>
      </c>
      <c r="DA34" s="174" t="s">
        <v>1876</v>
      </c>
    </row>
    <row r="35" spans="1:105" ht="12" customHeight="1" x14ac:dyDescent="0.25">
      <c r="A35" s="202" t="s">
        <v>94</v>
      </c>
      <c r="B35" s="226">
        <v>1.193106865992317</v>
      </c>
      <c r="C35" s="226">
        <v>1.2819651068604021</v>
      </c>
      <c r="D35" s="226">
        <v>1.447751477709019</v>
      </c>
      <c r="E35" s="226">
        <v>1.4489997716505341</v>
      </c>
      <c r="F35" s="226">
        <v>1.659448322193954</v>
      </c>
      <c r="G35" s="226">
        <v>1.7030009843096821</v>
      </c>
      <c r="H35" s="226">
        <v>1.7496579095768501</v>
      </c>
      <c r="I35" s="226">
        <v>1.6609867522938679</v>
      </c>
      <c r="J35" s="226">
        <v>1.476924089874228</v>
      </c>
      <c r="K35" s="226">
        <v>1.5717908388161861</v>
      </c>
      <c r="L35" s="226">
        <v>1.7223380176714611</v>
      </c>
      <c r="M35" s="226">
        <v>1.554227709226176</v>
      </c>
      <c r="N35" s="226">
        <v>1.529341574136986</v>
      </c>
      <c r="O35" s="226">
        <v>0.96656311646081849</v>
      </c>
      <c r="P35" s="226">
        <v>0.89643439030414462</v>
      </c>
      <c r="Q35" s="226">
        <v>0.92319295335095297</v>
      </c>
      <c r="R35" s="226">
        <v>1.387705716229805</v>
      </c>
      <c r="S35" s="226">
        <v>1.136411163408388</v>
      </c>
      <c r="T35" s="226">
        <v>1.171709568660386</v>
      </c>
      <c r="U35" s="226">
        <v>1.238858035193557</v>
      </c>
      <c r="V35" s="226">
        <v>1.424118890926432</v>
      </c>
      <c r="W35" s="226">
        <v>1.4467204415892261</v>
      </c>
      <c r="DA35" s="174" t="s">
        <v>1877</v>
      </c>
    </row>
    <row r="36" spans="1:105" ht="12" customHeight="1" x14ac:dyDescent="0.25">
      <c r="A36" s="202" t="s">
        <v>95</v>
      </c>
      <c r="B36" s="226">
        <v>0.94510378756720115</v>
      </c>
      <c r="C36" s="226">
        <v>1.015491665128478</v>
      </c>
      <c r="D36" s="226">
        <v>1.146817141062046</v>
      </c>
      <c r="E36" s="226">
        <v>1.1478059605599049</v>
      </c>
      <c r="F36" s="226">
        <v>1.3145099900779911</v>
      </c>
      <c r="G36" s="226">
        <v>1.349009654020477</v>
      </c>
      <c r="H36" s="226">
        <v>1.385968318866954</v>
      </c>
      <c r="I36" s="226">
        <v>1.3157286370875581</v>
      </c>
      <c r="J36" s="226">
        <v>1.169925839064246</v>
      </c>
      <c r="K36" s="226">
        <v>1.24507327664492</v>
      </c>
      <c r="L36" s="226">
        <v>1.3643272286581289</v>
      </c>
      <c r="M36" s="226">
        <v>1.231160876364459</v>
      </c>
      <c r="N36" s="226">
        <v>1.2114476543546759</v>
      </c>
      <c r="O36" s="226">
        <v>0.76565015953546611</v>
      </c>
      <c r="P36" s="226">
        <v>0.71009861876647495</v>
      </c>
      <c r="Q36" s="226">
        <v>0.7312950597611888</v>
      </c>
      <c r="R36" s="226">
        <v>1.0992526870982651</v>
      </c>
      <c r="S36" s="226">
        <v>0.90019303834752507</v>
      </c>
      <c r="T36" s="226">
        <v>0.92815420213732391</v>
      </c>
      <c r="U36" s="226">
        <v>0.98134496975313812</v>
      </c>
      <c r="V36" s="226">
        <v>1.1280969007257731</v>
      </c>
      <c r="W36" s="226">
        <v>1.1460004194676019</v>
      </c>
      <c r="DA36" s="174" t="s">
        <v>1878</v>
      </c>
    </row>
    <row r="37" spans="1:105" ht="12" customHeight="1" x14ac:dyDescent="0.25">
      <c r="A37" s="56" t="s">
        <v>96</v>
      </c>
      <c r="B37" s="262">
        <v>0.53823976315877031</v>
      </c>
      <c r="C37" s="262">
        <v>0.58531098588737074</v>
      </c>
      <c r="D37" s="262">
        <v>0.65339442925943869</v>
      </c>
      <c r="E37" s="262">
        <v>0.64468279095226388</v>
      </c>
      <c r="F37" s="262">
        <v>0.71298472755373266</v>
      </c>
      <c r="G37" s="262">
        <v>0.75753798862301613</v>
      </c>
      <c r="H37" s="262">
        <v>0.78059644233409009</v>
      </c>
      <c r="I37" s="262">
        <v>0.73711697914669427</v>
      </c>
      <c r="J37" s="262">
        <v>0.64600254365836141</v>
      </c>
      <c r="K37" s="262">
        <v>0.69611275366921754</v>
      </c>
      <c r="L37" s="262">
        <v>0.76096945206379707</v>
      </c>
      <c r="M37" s="262">
        <v>0.69619539750318804</v>
      </c>
      <c r="N37" s="262">
        <v>0.67625606666128302</v>
      </c>
      <c r="O37" s="262">
        <v>0.44273666246299859</v>
      </c>
      <c r="P37" s="262">
        <v>0.41378281564083702</v>
      </c>
      <c r="Q37" s="262">
        <v>0.41041161516238261</v>
      </c>
      <c r="R37" s="262">
        <v>0.62505966943453595</v>
      </c>
      <c r="S37" s="262">
        <v>0.51516560404475475</v>
      </c>
      <c r="T37" s="262">
        <v>0.53956715255212417</v>
      </c>
      <c r="U37" s="262">
        <v>0.54735452118825934</v>
      </c>
      <c r="V37" s="262">
        <v>0.64809111324079616</v>
      </c>
      <c r="W37" s="262">
        <v>0.65651835132834424</v>
      </c>
      <c r="DA37" s="68" t="s">
        <v>1879</v>
      </c>
    </row>
    <row r="38" spans="1:105" ht="12" customHeight="1" x14ac:dyDescent="0.25">
      <c r="A38" s="37" t="s">
        <v>160</v>
      </c>
      <c r="B38" s="228">
        <v>9.7534497544679369E-3</v>
      </c>
      <c r="C38" s="228">
        <v>9.8320226631118477E-3</v>
      </c>
      <c r="D38" s="228">
        <v>1.0724719671040999E-2</v>
      </c>
      <c r="E38" s="228">
        <v>1.0981518261595231E-2</v>
      </c>
      <c r="F38" s="228">
        <v>4.3873796497015331E-2</v>
      </c>
      <c r="G38" s="228">
        <v>3.9313754539792467E-2</v>
      </c>
      <c r="H38" s="228">
        <v>1.268011641266948E-2</v>
      </c>
      <c r="I38" s="228">
        <v>1.2432483309625E-2</v>
      </c>
      <c r="J38" s="228">
        <v>1.2211785508173719E-2</v>
      </c>
      <c r="K38" s="228">
        <v>1.285998506270373E-2</v>
      </c>
      <c r="L38" s="228">
        <v>1.317320493167019E-2</v>
      </c>
      <c r="M38" s="228">
        <v>1.1634865913556921E-2</v>
      </c>
      <c r="N38" s="228">
        <v>4.0214244131924594E-3</v>
      </c>
      <c r="O38" s="228">
        <v>9.7772590044756325E-5</v>
      </c>
      <c r="P38" s="228">
        <v>9.0506269163298777E-5</v>
      </c>
      <c r="Q38" s="228">
        <v>1.0792392394551891E-4</v>
      </c>
      <c r="R38" s="228">
        <v>1.0994845724365191E-2</v>
      </c>
      <c r="S38" s="228">
        <v>9.4540504434440353E-3</v>
      </c>
      <c r="T38" s="228">
        <v>5.8620575948399624E-3</v>
      </c>
      <c r="U38" s="228">
        <v>7.5677306034631388E-3</v>
      </c>
      <c r="V38" s="228">
        <v>7.050807733595039E-3</v>
      </c>
      <c r="W38" s="228">
        <v>7.1514459213321956E-3</v>
      </c>
      <c r="DA38" s="69" t="s">
        <v>1880</v>
      </c>
    </row>
    <row r="39" spans="1:105" ht="12" customHeight="1" x14ac:dyDescent="0.25">
      <c r="A39" s="37" t="s">
        <v>162</v>
      </c>
      <c r="B39" s="228">
        <v>0.40022438080797118</v>
      </c>
      <c r="C39" s="228">
        <v>0.41598287615589807</v>
      </c>
      <c r="D39" s="228">
        <v>0.48479147570394793</v>
      </c>
      <c r="E39" s="228">
        <v>0.48464095617528108</v>
      </c>
      <c r="F39" s="228">
        <v>0.56890742648566284</v>
      </c>
      <c r="G39" s="228">
        <v>0.5410496669210092</v>
      </c>
      <c r="H39" s="228">
        <v>0.59158341128359415</v>
      </c>
      <c r="I39" s="228">
        <v>0.54598968052158547</v>
      </c>
      <c r="J39" s="228">
        <v>0.48228552881108327</v>
      </c>
      <c r="K39" s="228">
        <v>0.49366545346271512</v>
      </c>
      <c r="L39" s="228">
        <v>0.58126780502550379</v>
      </c>
      <c r="M39" s="228">
        <v>0.50707741995786559</v>
      </c>
      <c r="N39" s="228">
        <v>0.52755227823963058</v>
      </c>
      <c r="O39" s="228">
        <v>0.2840745630922229</v>
      </c>
      <c r="P39" s="228">
        <v>0.25801892280377431</v>
      </c>
      <c r="Q39" s="228">
        <v>0.25580441515330998</v>
      </c>
      <c r="R39" s="228">
        <v>0.44182136424311858</v>
      </c>
      <c r="S39" s="228">
        <v>0.31947363867447948</v>
      </c>
      <c r="T39" s="228">
        <v>0.32846699345008451</v>
      </c>
      <c r="U39" s="228">
        <v>0.43988832002243827</v>
      </c>
      <c r="V39" s="228">
        <v>0.44318875936778251</v>
      </c>
      <c r="W39" s="228">
        <v>0.46296161754354231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0.1282619325963312</v>
      </c>
      <c r="C42" s="228">
        <v>0.1594960870683608</v>
      </c>
      <c r="D42" s="228">
        <v>0.1578782338844498</v>
      </c>
      <c r="E42" s="228">
        <v>0.14906031651538759</v>
      </c>
      <c r="F42" s="228">
        <v>0.10020350457105449</v>
      </c>
      <c r="G42" s="228">
        <v>0.1771745671622145</v>
      </c>
      <c r="H42" s="228">
        <v>0.17633291463782641</v>
      </c>
      <c r="I42" s="228">
        <v>0.17869481531548381</v>
      </c>
      <c r="J42" s="228">
        <v>0.1515052293391044</v>
      </c>
      <c r="K42" s="228">
        <v>0.18958731514379859</v>
      </c>
      <c r="L42" s="228">
        <v>0.1665284421066231</v>
      </c>
      <c r="M42" s="228">
        <v>0.1774831116317655</v>
      </c>
      <c r="N42" s="228">
        <v>0.14468236400845999</v>
      </c>
      <c r="O42" s="228">
        <v>0.15856432678073101</v>
      </c>
      <c r="P42" s="228">
        <v>0.15567338656789939</v>
      </c>
      <c r="Q42" s="228">
        <v>0.15449927608512701</v>
      </c>
      <c r="R42" s="228">
        <v>0.17224345946705219</v>
      </c>
      <c r="S42" s="228">
        <v>0.1862379149268312</v>
      </c>
      <c r="T42" s="228">
        <v>0.20523810150719971</v>
      </c>
      <c r="U42" s="228">
        <v>9.9898470562357858E-2</v>
      </c>
      <c r="V42" s="228">
        <v>0.1978515461394186</v>
      </c>
      <c r="W42" s="228">
        <v>0.1864052878634698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2.5679768075323528</v>
      </c>
      <c r="C43" s="263">
        <f t="shared" si="1"/>
        <v>2.87741080737305</v>
      </c>
      <c r="D43" s="263">
        <f t="shared" si="1"/>
        <v>3.1305908357824928</v>
      </c>
      <c r="E43" s="263">
        <f t="shared" si="1"/>
        <v>3.0384667055825387</v>
      </c>
      <c r="F43" s="263">
        <f t="shared" si="1"/>
        <v>3.0342799259611279</v>
      </c>
      <c r="G43" s="263">
        <f t="shared" si="1"/>
        <v>3.5865356059139311</v>
      </c>
      <c r="H43" s="263">
        <f t="shared" si="1"/>
        <v>3.6786146654191674</v>
      </c>
      <c r="I43" s="263">
        <f t="shared" si="1"/>
        <v>3.5034998974129881</v>
      </c>
      <c r="J43" s="263">
        <f t="shared" si="1"/>
        <v>3.0324969140982239</v>
      </c>
      <c r="K43" s="263">
        <f t="shared" si="1"/>
        <v>3.3695517341398111</v>
      </c>
      <c r="L43" s="263">
        <f t="shared" si="1"/>
        <v>3.5487183677268619</v>
      </c>
      <c r="M43" s="263">
        <f t="shared" si="1"/>
        <v>3.3504749633330628</v>
      </c>
      <c r="N43" s="263">
        <f t="shared" si="1"/>
        <v>3.1419938774584173</v>
      </c>
      <c r="O43" s="263">
        <f t="shared" si="1"/>
        <v>2.2510495839178128</v>
      </c>
      <c r="P43" s="263">
        <f t="shared" si="1"/>
        <v>2.1188926537838637</v>
      </c>
      <c r="Q43" s="263">
        <f t="shared" si="1"/>
        <v>2.0723555223614234</v>
      </c>
      <c r="R43" s="263">
        <f t="shared" si="1"/>
        <v>3.0477935557422438</v>
      </c>
      <c r="S43" s="263">
        <f t="shared" si="1"/>
        <v>2.6044535691124762</v>
      </c>
      <c r="T43" s="263">
        <f t="shared" si="1"/>
        <v>2.764877072785644</v>
      </c>
      <c r="U43" s="263">
        <f t="shared" si="1"/>
        <v>2.4552896779393958</v>
      </c>
      <c r="V43" s="263">
        <f t="shared" si="1"/>
        <v>3.2257174306894418</v>
      </c>
      <c r="W43" s="263">
        <f t="shared" si="1"/>
        <v>3.2278172685551061</v>
      </c>
      <c r="DA43" s="70"/>
    </row>
    <row r="44" spans="1:105" ht="12" customHeight="1" x14ac:dyDescent="0.25">
      <c r="A44" s="60" t="s">
        <v>1886</v>
      </c>
      <c r="B44" s="264">
        <v>1.0489046788467511</v>
      </c>
      <c r="C44" s="264">
        <v>1.115734171545848</v>
      </c>
      <c r="D44" s="264">
        <v>1.2714025705994529</v>
      </c>
      <c r="E44" s="264">
        <v>1.2816730968093499</v>
      </c>
      <c r="F44" s="264">
        <v>1.510342481211679</v>
      </c>
      <c r="G44" s="264">
        <v>1.5049015153679359</v>
      </c>
      <c r="H44" s="264">
        <v>1.5466369266673221</v>
      </c>
      <c r="I44" s="264">
        <v>1.467319359820058</v>
      </c>
      <c r="J44" s="264">
        <v>1.3127676359401279</v>
      </c>
      <c r="K44" s="264">
        <v>1.383493440509808</v>
      </c>
      <c r="L44" s="264">
        <v>1.5295085148959631</v>
      </c>
      <c r="M44" s="264">
        <v>1.3660456358365589</v>
      </c>
      <c r="N44" s="264">
        <v>1.3589516144329441</v>
      </c>
      <c r="O44" s="264">
        <v>0.8335457398257351</v>
      </c>
      <c r="P44" s="264">
        <v>0.7700487611827479</v>
      </c>
      <c r="Q44" s="264">
        <v>0.80381464910760225</v>
      </c>
      <c r="R44" s="264">
        <v>1.214304315981783</v>
      </c>
      <c r="S44" s="264">
        <v>0.98413791597071298</v>
      </c>
      <c r="T44" s="264">
        <v>1.0069926052353411</v>
      </c>
      <c r="U44" s="264">
        <v>1.1092667679406329</v>
      </c>
      <c r="V44" s="264">
        <v>1.2367841972228939</v>
      </c>
      <c r="W44" s="264">
        <v>1.261069240183788</v>
      </c>
      <c r="DA44" s="72" t="s">
        <v>1887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4.2942168960074391E-2</v>
      </c>
      <c r="G47" s="231">
        <v>2.8144825966720612E-2</v>
      </c>
      <c r="H47" s="231">
        <v>2.7614574564053002E-2</v>
      </c>
      <c r="I47" s="231">
        <v>5.5495414815771603E-2</v>
      </c>
      <c r="J47" s="231">
        <v>5.5114481957779182E-2</v>
      </c>
      <c r="K47" s="231">
        <v>5.6291152811571453E-2</v>
      </c>
      <c r="L47" s="231">
        <v>8.3211893685828375E-2</v>
      </c>
      <c r="M47" s="231">
        <v>2.771585517851579E-2</v>
      </c>
      <c r="N47" s="231">
        <v>2.8528230007359361E-2</v>
      </c>
      <c r="O47" s="231">
        <v>2.880342494606546E-2</v>
      </c>
      <c r="P47" s="231">
        <v>2.9147992523772391E-2</v>
      </c>
      <c r="Q47" s="231">
        <v>2.9237221354970061E-2</v>
      </c>
      <c r="R47" s="231">
        <v>2.9739715095650449E-2</v>
      </c>
      <c r="S47" s="231">
        <v>4.3868739598504042E-2</v>
      </c>
      <c r="T47" s="231">
        <v>4.3966266442533798E-2</v>
      </c>
      <c r="U47" s="231">
        <v>4.2936313157513999E-2</v>
      </c>
      <c r="V47" s="231">
        <v>2.6099835695983661E-2</v>
      </c>
      <c r="W47" s="231">
        <v>4.6442154373014632E-2</v>
      </c>
      <c r="DA47" s="73" t="s">
        <v>1890</v>
      </c>
    </row>
    <row r="48" spans="1:105" ht="12" customHeight="1" x14ac:dyDescent="0.25">
      <c r="A48" s="64" t="s">
        <v>160</v>
      </c>
      <c r="B48" s="231">
        <v>2.2103015821702449E-2</v>
      </c>
      <c r="C48" s="231">
        <v>2.3078446638527459E-2</v>
      </c>
      <c r="D48" s="231">
        <v>2.301255211417275E-2</v>
      </c>
      <c r="E48" s="231">
        <v>2.2627055499684131E-2</v>
      </c>
      <c r="F48" s="231">
        <v>6.652539724386923E-2</v>
      </c>
      <c r="G48" s="231">
        <v>7.1956175961624166E-2</v>
      </c>
      <c r="H48" s="231">
        <v>2.3750500300401281E-2</v>
      </c>
      <c r="I48" s="231">
        <v>2.3702472348368388E-2</v>
      </c>
      <c r="J48" s="231">
        <v>2.318158067325014E-2</v>
      </c>
      <c r="K48" s="231">
        <v>2.3988176967974211E-2</v>
      </c>
      <c r="L48" s="231">
        <v>2.3692273531152549E-2</v>
      </c>
      <c r="M48" s="231">
        <v>2.3775265920116681E-2</v>
      </c>
      <c r="N48" s="231">
        <v>7.4494718234436527E-3</v>
      </c>
      <c r="O48" s="231">
        <v>2.4435687182285901E-4</v>
      </c>
      <c r="P48" s="231">
        <v>2.4684824173365738E-4</v>
      </c>
      <c r="Q48" s="231">
        <v>2.6517604175156238E-4</v>
      </c>
      <c r="R48" s="231">
        <v>2.5322377219579171E-2</v>
      </c>
      <c r="S48" s="231">
        <v>2.4523499761372101E-2</v>
      </c>
      <c r="T48" s="231">
        <v>1.53594204160126E-2</v>
      </c>
      <c r="U48" s="231">
        <v>1.6816951943520671E-2</v>
      </c>
      <c r="V48" s="231">
        <v>1.6724388866652739E-2</v>
      </c>
      <c r="W48" s="231">
        <v>1.7196876811760738E-2</v>
      </c>
      <c r="DA48" s="73" t="s">
        <v>1891</v>
      </c>
    </row>
    <row r="49" spans="1:105" ht="12" customHeight="1" x14ac:dyDescent="0.25">
      <c r="A49" s="64" t="s">
        <v>70</v>
      </c>
      <c r="B49" s="231">
        <v>5.3292929809006233E-2</v>
      </c>
      <c r="C49" s="231">
        <v>4.6070836317807978E-2</v>
      </c>
      <c r="D49" s="231">
        <v>6.9109432973242568E-2</v>
      </c>
      <c r="E49" s="231">
        <v>0.1145491243016323</v>
      </c>
      <c r="F49" s="231">
        <v>0.2497404451996649</v>
      </c>
      <c r="G49" s="231">
        <v>0.28614158496468911</v>
      </c>
      <c r="H49" s="231">
        <v>0.24982020457628079</v>
      </c>
      <c r="I49" s="231">
        <v>0.2390712645472369</v>
      </c>
      <c r="J49" s="231">
        <v>0.2136876267844797</v>
      </c>
      <c r="K49" s="231">
        <v>0.26917543310092201</v>
      </c>
      <c r="L49" s="231">
        <v>0.21508384548352311</v>
      </c>
      <c r="M49" s="231">
        <v>0.1671590571518993</v>
      </c>
      <c r="N49" s="231">
        <v>9.8318903401178867E-2</v>
      </c>
      <c r="O49" s="231">
        <v>4.9632558118195287E-2</v>
      </c>
      <c r="P49" s="231">
        <v>2.5113149489579559E-2</v>
      </c>
      <c r="Q49" s="231">
        <v>0.12595237830700379</v>
      </c>
      <c r="R49" s="231">
        <v>0.13324305674639381</v>
      </c>
      <c r="S49" s="231">
        <v>4.7874361025657862E-2</v>
      </c>
      <c r="T49" s="231">
        <v>1.7678318618719699E-2</v>
      </c>
      <c r="U49" s="231">
        <v>1.7264186516809801E-2</v>
      </c>
      <c r="V49" s="231">
        <v>1.7490429858197359E-2</v>
      </c>
      <c r="W49" s="231">
        <v>1.9902825369740581E-2</v>
      </c>
      <c r="DA49" s="73" t="s">
        <v>1892</v>
      </c>
    </row>
    <row r="50" spans="1:105" ht="12" customHeight="1" x14ac:dyDescent="0.25">
      <c r="A50" s="64" t="s">
        <v>34</v>
      </c>
      <c r="B50" s="231">
        <v>2.3744668537039111E-5</v>
      </c>
      <c r="C50" s="231">
        <v>2.463242005942325E-5</v>
      </c>
      <c r="D50" s="231">
        <v>2.463282132886536E-5</v>
      </c>
      <c r="E50" s="231">
        <v>2.4497683014374858E-5</v>
      </c>
      <c r="F50" s="231">
        <v>2.472677675244207E-5</v>
      </c>
      <c r="G50" s="231">
        <v>2.5929974019243551E-5</v>
      </c>
      <c r="H50" s="231">
        <v>2.5441450654021959E-5</v>
      </c>
      <c r="I50" s="231">
        <v>2.5564106632984988E-5</v>
      </c>
      <c r="J50" s="231">
        <v>2.5388628924888671E-5</v>
      </c>
      <c r="K50" s="231">
        <v>2.5930665402643261E-5</v>
      </c>
      <c r="L50" s="231">
        <v>2.555451629507205E-5</v>
      </c>
      <c r="M50" s="231">
        <v>2.553476100899727E-5</v>
      </c>
      <c r="N50" s="231">
        <v>2.628320614881476E-5</v>
      </c>
      <c r="O50" s="231">
        <v>2.6536744671998891E-5</v>
      </c>
      <c r="P50" s="231">
        <v>2.6854196567007179E-5</v>
      </c>
      <c r="Q50" s="231">
        <v>2.6936403551603891E-5</v>
      </c>
      <c r="R50" s="231">
        <v>2.739935363898698E-5</v>
      </c>
      <c r="S50" s="231">
        <v>2.6943641886684819E-5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0.90697815069763688</v>
      </c>
      <c r="C51" s="231">
        <v>0.97642559815526087</v>
      </c>
      <c r="D51" s="231">
        <v>1.0402406255212571</v>
      </c>
      <c r="E51" s="231">
        <v>0.99858667550083269</v>
      </c>
      <c r="F51" s="231">
        <v>0.86262862035476462</v>
      </c>
      <c r="G51" s="231">
        <v>0.99028610959913188</v>
      </c>
      <c r="H51" s="231">
        <v>1.108065693573981</v>
      </c>
      <c r="I51" s="231">
        <v>1.04092681910447</v>
      </c>
      <c r="J51" s="231">
        <v>0.91552057528295339</v>
      </c>
      <c r="K51" s="231">
        <v>0.9208513231468024</v>
      </c>
      <c r="L51" s="231">
        <v>1.0454218167067431</v>
      </c>
      <c r="M51" s="231">
        <v>1.0361873175983429</v>
      </c>
      <c r="N51" s="231">
        <v>0.97726214105806453</v>
      </c>
      <c r="O51" s="231">
        <v>0.70996965069540796</v>
      </c>
      <c r="P51" s="231">
        <v>0.70372492443817913</v>
      </c>
      <c r="Q51" s="231">
        <v>0.62852794628900843</v>
      </c>
      <c r="R51" s="231">
        <v>1.0175647325582911</v>
      </c>
      <c r="S51" s="231">
        <v>0.82870424149590149</v>
      </c>
      <c r="T51" s="231">
        <v>0.86063000295738978</v>
      </c>
      <c r="U51" s="231">
        <v>0.97751639506672106</v>
      </c>
      <c r="V51" s="231">
        <v>1.051235749583679</v>
      </c>
      <c r="W51" s="231">
        <v>1.113270518025073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5.4020779206757419E-4</v>
      </c>
      <c r="H52" s="231">
        <v>5.3003022195879088E-4</v>
      </c>
      <c r="I52" s="231">
        <v>5.3258555485385397E-4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5.5008482110807297E-4</v>
      </c>
      <c r="C53" s="231">
        <v>0</v>
      </c>
      <c r="D53" s="231">
        <v>9.6934257399306709E-2</v>
      </c>
      <c r="E53" s="231">
        <v>0.1083124225008894</v>
      </c>
      <c r="F53" s="231">
        <v>0.24669493052965569</v>
      </c>
      <c r="G53" s="231">
        <v>7.9829746680577837E-2</v>
      </c>
      <c r="H53" s="231">
        <v>9.1871198432561141E-2</v>
      </c>
      <c r="I53" s="231">
        <v>6.4502501719459968E-2</v>
      </c>
      <c r="J53" s="231">
        <v>6.4647912119074863E-2</v>
      </c>
      <c r="K53" s="231">
        <v>8.5834824260316314E-2</v>
      </c>
      <c r="L53" s="231">
        <v>0.14670208942093491</v>
      </c>
      <c r="M53" s="231">
        <v>9.6938464377156683E-2</v>
      </c>
      <c r="N53" s="231">
        <v>0.23180254636229269</v>
      </c>
      <c r="O53" s="231">
        <v>3.869941931333172E-2</v>
      </c>
      <c r="P53" s="231">
        <v>3.7304954731000798E-3</v>
      </c>
      <c r="Q53" s="231">
        <v>1.371736350865428E-2</v>
      </c>
      <c r="R53" s="231">
        <v>1.2695033852730641E-3</v>
      </c>
      <c r="S53" s="231">
        <v>3.2181934930154477E-2</v>
      </c>
      <c r="T53" s="231">
        <v>6.2571706658874723E-2</v>
      </c>
      <c r="U53" s="231">
        <v>4.9263145258060741E-2</v>
      </c>
      <c r="V53" s="231">
        <v>0.1198526362724463</v>
      </c>
      <c r="W53" s="231">
        <v>5.8560793311616038E-2</v>
      </c>
      <c r="DA53" s="73" t="s">
        <v>1896</v>
      </c>
    </row>
    <row r="54" spans="1:105" ht="12" customHeight="1" x14ac:dyDescent="0.25">
      <c r="A54" s="64" t="s">
        <v>79</v>
      </c>
      <c r="B54" s="231">
        <v>6.5956753028760431E-2</v>
      </c>
      <c r="C54" s="231">
        <v>7.0134658014192844E-2</v>
      </c>
      <c r="D54" s="231">
        <v>4.2081069770145037E-2</v>
      </c>
      <c r="E54" s="231">
        <v>3.7573321323297437E-2</v>
      </c>
      <c r="F54" s="231">
        <v>4.178619214689773E-2</v>
      </c>
      <c r="G54" s="231">
        <v>4.7976934429105389E-2</v>
      </c>
      <c r="H54" s="231">
        <v>4.4959283547432477E-2</v>
      </c>
      <c r="I54" s="231">
        <v>4.3062737623263229E-2</v>
      </c>
      <c r="J54" s="231">
        <v>4.0590070493665753E-2</v>
      </c>
      <c r="K54" s="231">
        <v>2.73265995568189E-2</v>
      </c>
      <c r="L54" s="231">
        <v>1.537104155148584E-2</v>
      </c>
      <c r="M54" s="231">
        <v>1.424414084951899E-2</v>
      </c>
      <c r="N54" s="231">
        <v>1.5564038574456471E-2</v>
      </c>
      <c r="O54" s="231">
        <v>6.1697931362397441E-3</v>
      </c>
      <c r="P54" s="231">
        <v>8.0584968198160745E-3</v>
      </c>
      <c r="Q54" s="231">
        <v>6.0876272026624788E-3</v>
      </c>
      <c r="R54" s="231">
        <v>7.1375316229561128E-3</v>
      </c>
      <c r="S54" s="231">
        <v>6.9581955172363609E-3</v>
      </c>
      <c r="T54" s="231">
        <v>6.7868901418099044E-3</v>
      </c>
      <c r="U54" s="231">
        <v>5.4697759980065676E-3</v>
      </c>
      <c r="V54" s="231">
        <v>5.3811569459346984E-3</v>
      </c>
      <c r="W54" s="231">
        <v>5.6960722925827947E-3</v>
      </c>
      <c r="DA54" s="73" t="s">
        <v>1897</v>
      </c>
    </row>
    <row r="55" spans="1:105" ht="12" customHeight="1" x14ac:dyDescent="0.25">
      <c r="A55" s="60" t="s">
        <v>1898</v>
      </c>
      <c r="B55" s="264">
        <v>1.5190721286856019</v>
      </c>
      <c r="C55" s="264">
        <v>1.761676635827202</v>
      </c>
      <c r="D55" s="264">
        <v>1.85918826518304</v>
      </c>
      <c r="E55" s="264">
        <v>1.756793608773189</v>
      </c>
      <c r="F55" s="264">
        <v>1.5239374447494489</v>
      </c>
      <c r="G55" s="264">
        <v>2.0816340905459949</v>
      </c>
      <c r="H55" s="264">
        <v>2.131977738751845</v>
      </c>
      <c r="I55" s="264">
        <v>2.0361805375929301</v>
      </c>
      <c r="J55" s="264">
        <v>1.719729278158096</v>
      </c>
      <c r="K55" s="264">
        <v>1.9860582936300031</v>
      </c>
      <c r="L55" s="264">
        <v>2.0192098528308988</v>
      </c>
      <c r="M55" s="264">
        <v>1.9844293274965039</v>
      </c>
      <c r="N55" s="264">
        <v>1.783042263025473</v>
      </c>
      <c r="O55" s="264">
        <v>1.417503844092078</v>
      </c>
      <c r="P55" s="264">
        <v>1.3488438926011159</v>
      </c>
      <c r="Q55" s="264">
        <v>1.268540873253821</v>
      </c>
      <c r="R55" s="264">
        <v>1.833489239760461</v>
      </c>
      <c r="S55" s="264">
        <v>1.6203156531417631</v>
      </c>
      <c r="T55" s="264">
        <v>1.7578844675503029</v>
      </c>
      <c r="U55" s="264">
        <v>1.3460229099987631</v>
      </c>
      <c r="V55" s="264">
        <v>1.9889332334665479</v>
      </c>
      <c r="W55" s="264">
        <v>1.9667480283713179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34.435825347271155</v>
      </c>
      <c r="C56" s="263">
        <f t="shared" si="2"/>
        <v>36.914826098963687</v>
      </c>
      <c r="D56" s="263">
        <f t="shared" si="2"/>
        <v>41.77544262913343</v>
      </c>
      <c r="E56" s="263">
        <f t="shared" si="2"/>
        <v>41.883451078216204</v>
      </c>
      <c r="F56" s="263">
        <f t="shared" si="2"/>
        <v>48.288467584722746</v>
      </c>
      <c r="G56" s="263">
        <f t="shared" si="2"/>
        <v>49.215131331125562</v>
      </c>
      <c r="H56" s="263">
        <f t="shared" si="2"/>
        <v>50.565579013066809</v>
      </c>
      <c r="I56" s="263">
        <f t="shared" si="2"/>
        <v>47.998837913587657</v>
      </c>
      <c r="J56" s="263">
        <f t="shared" si="2"/>
        <v>42.743853350165921</v>
      </c>
      <c r="K56" s="263">
        <f t="shared" si="2"/>
        <v>45.386107676140703</v>
      </c>
      <c r="L56" s="263">
        <f t="shared" si="2"/>
        <v>49.831347177577001</v>
      </c>
      <c r="M56" s="263">
        <f t="shared" si="2"/>
        <v>44.859490087833599</v>
      </c>
      <c r="N56" s="263">
        <f t="shared" si="2"/>
        <v>44.253103700854929</v>
      </c>
      <c r="O56" s="263">
        <f t="shared" si="2"/>
        <v>27.776564797369737</v>
      </c>
      <c r="P56" s="263">
        <f t="shared" si="2"/>
        <v>25.737474997929848</v>
      </c>
      <c r="Q56" s="263">
        <f t="shared" si="2"/>
        <v>26.593517436809428</v>
      </c>
      <c r="R56" s="263">
        <f t="shared" si="2"/>
        <v>40.012272022661257</v>
      </c>
      <c r="S56" s="263">
        <f t="shared" si="2"/>
        <v>32.690680169579849</v>
      </c>
      <c r="T56" s="263">
        <f t="shared" si="2"/>
        <v>33.645168169246247</v>
      </c>
      <c r="U56" s="263">
        <f t="shared" si="2"/>
        <v>35.908502224338569</v>
      </c>
      <c r="V56" s="263">
        <f t="shared" si="2"/>
        <v>40.99044880114554</v>
      </c>
      <c r="W56" s="263">
        <f t="shared" si="2"/>
        <v>41.675644093938864</v>
      </c>
      <c r="DA56" s="70"/>
    </row>
    <row r="57" spans="1:105" ht="12" customHeight="1" x14ac:dyDescent="0.25">
      <c r="A57" s="60" t="s">
        <v>1901</v>
      </c>
      <c r="B57" s="264">
        <v>31.46714036540255</v>
      </c>
      <c r="C57" s="264">
        <v>33.472025146375458</v>
      </c>
      <c r="D57" s="264">
        <v>38.142077117983597</v>
      </c>
      <c r="E57" s="264">
        <v>38.450192904280527</v>
      </c>
      <c r="F57" s="264">
        <v>45.310274436350369</v>
      </c>
      <c r="G57" s="264">
        <v>45.147045461038083</v>
      </c>
      <c r="H57" s="264">
        <v>46.399107800019678</v>
      </c>
      <c r="I57" s="264">
        <v>44.019580794601737</v>
      </c>
      <c r="J57" s="264">
        <v>39.38302907820384</v>
      </c>
      <c r="K57" s="264">
        <v>41.504803215294231</v>
      </c>
      <c r="L57" s="264">
        <v>45.885255446878908</v>
      </c>
      <c r="M57" s="264">
        <v>40.981369075096779</v>
      </c>
      <c r="N57" s="264">
        <v>40.768548432988339</v>
      </c>
      <c r="O57" s="264">
        <v>25.006372194772059</v>
      </c>
      <c r="P57" s="264">
        <v>23.10146283548244</v>
      </c>
      <c r="Q57" s="264">
        <v>24.114439473228071</v>
      </c>
      <c r="R57" s="264">
        <v>36.429129479453493</v>
      </c>
      <c r="S57" s="264">
        <v>29.524137479121389</v>
      </c>
      <c r="T57" s="264">
        <v>30.209778157060232</v>
      </c>
      <c r="U57" s="264">
        <v>33.278003038218998</v>
      </c>
      <c r="V57" s="264">
        <v>37.103525916686813</v>
      </c>
      <c r="W57" s="264">
        <v>37.832077205513627</v>
      </c>
      <c r="DA57" s="72" t="s">
        <v>1902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1.2882650688022319</v>
      </c>
      <c r="G60" s="231">
        <v>0.84434477900161831</v>
      </c>
      <c r="H60" s="231">
        <v>0.82843723692159021</v>
      </c>
      <c r="I60" s="231">
        <v>1.6648624444731479</v>
      </c>
      <c r="J60" s="231">
        <v>1.6534344587333749</v>
      </c>
      <c r="K60" s="231">
        <v>1.6887345843471431</v>
      </c>
      <c r="L60" s="231">
        <v>2.4963568105748521</v>
      </c>
      <c r="M60" s="231">
        <v>0.8314756553554743</v>
      </c>
      <c r="N60" s="231">
        <v>0.85584690022078069</v>
      </c>
      <c r="O60" s="231">
        <v>0.8641027483819641</v>
      </c>
      <c r="P60" s="231">
        <v>0.87443977571317166</v>
      </c>
      <c r="Q60" s="231">
        <v>0.87711664064910166</v>
      </c>
      <c r="R60" s="231">
        <v>0.8921914528695134</v>
      </c>
      <c r="S60" s="231">
        <v>1.316062187955122</v>
      </c>
      <c r="T60" s="231">
        <v>1.318987993276014</v>
      </c>
      <c r="U60" s="231">
        <v>1.2880893947254199</v>
      </c>
      <c r="V60" s="231">
        <v>0.78299507087951004</v>
      </c>
      <c r="W60" s="231">
        <v>1.3932646311904391</v>
      </c>
      <c r="DA60" s="73" t="s">
        <v>1905</v>
      </c>
    </row>
    <row r="61" spans="1:105" ht="12" customHeight="1" x14ac:dyDescent="0.25">
      <c r="A61" s="64" t="s">
        <v>160</v>
      </c>
      <c r="B61" s="231">
        <v>0.66309047465107385</v>
      </c>
      <c r="C61" s="231">
        <v>0.69235339915582383</v>
      </c>
      <c r="D61" s="231">
        <v>0.69037656342518261</v>
      </c>
      <c r="E61" s="231">
        <v>0.67881166499052392</v>
      </c>
      <c r="F61" s="231">
        <v>1.995761917316077</v>
      </c>
      <c r="G61" s="231">
        <v>2.1586852788487261</v>
      </c>
      <c r="H61" s="231">
        <v>0.71251500901203868</v>
      </c>
      <c r="I61" s="231">
        <v>0.71107417045105192</v>
      </c>
      <c r="J61" s="231">
        <v>0.69544742019750427</v>
      </c>
      <c r="K61" s="231">
        <v>0.71964530903922608</v>
      </c>
      <c r="L61" s="231">
        <v>0.71076820593457657</v>
      </c>
      <c r="M61" s="231">
        <v>0.71325797760350085</v>
      </c>
      <c r="N61" s="231">
        <v>0.2234841547033096</v>
      </c>
      <c r="O61" s="231">
        <v>7.3307061546857731E-3</v>
      </c>
      <c r="P61" s="231">
        <v>7.4054472520097211E-3</v>
      </c>
      <c r="Q61" s="231">
        <v>7.9552812525468721E-3</v>
      </c>
      <c r="R61" s="231">
        <v>0.75967131658737497</v>
      </c>
      <c r="S61" s="231">
        <v>0.73570499284116342</v>
      </c>
      <c r="T61" s="231">
        <v>0.46078261248037822</v>
      </c>
      <c r="U61" s="231">
        <v>0.50450855830562036</v>
      </c>
      <c r="V61" s="231">
        <v>0.50173166599958219</v>
      </c>
      <c r="W61" s="231">
        <v>0.51590630435282225</v>
      </c>
      <c r="DA61" s="73" t="s">
        <v>1906</v>
      </c>
    </row>
    <row r="62" spans="1:105" ht="12" customHeight="1" x14ac:dyDescent="0.25">
      <c r="A62" s="64" t="s">
        <v>70</v>
      </c>
      <c r="B62" s="231">
        <v>1.598787894270187</v>
      </c>
      <c r="C62" s="231">
        <v>1.382125089534239</v>
      </c>
      <c r="D62" s="231">
        <v>2.0732829891972768</v>
      </c>
      <c r="E62" s="231">
        <v>3.4364737290489709</v>
      </c>
      <c r="F62" s="231">
        <v>7.4922133559899464</v>
      </c>
      <c r="G62" s="231">
        <v>8.584247548940672</v>
      </c>
      <c r="H62" s="231">
        <v>7.4946061372884243</v>
      </c>
      <c r="I62" s="231">
        <v>7.1721379364171067</v>
      </c>
      <c r="J62" s="231">
        <v>6.4106288035343901</v>
      </c>
      <c r="K62" s="231">
        <v>8.0752629930276569</v>
      </c>
      <c r="L62" s="231">
        <v>6.4525153645056958</v>
      </c>
      <c r="M62" s="231">
        <v>5.0147717145569786</v>
      </c>
      <c r="N62" s="231">
        <v>2.949567102035366</v>
      </c>
      <c r="O62" s="231">
        <v>1.488976743545859</v>
      </c>
      <c r="P62" s="231">
        <v>0.75339448468738679</v>
      </c>
      <c r="Q62" s="231">
        <v>3.7785713492101149</v>
      </c>
      <c r="R62" s="231">
        <v>3.997291702391812</v>
      </c>
      <c r="S62" s="231">
        <v>1.436230830769736</v>
      </c>
      <c r="T62" s="231">
        <v>0.53034955856159105</v>
      </c>
      <c r="U62" s="231">
        <v>0.51792559550429407</v>
      </c>
      <c r="V62" s="231">
        <v>0.52471289574592073</v>
      </c>
      <c r="W62" s="231">
        <v>0.59708476109221742</v>
      </c>
      <c r="DA62" s="73" t="s">
        <v>1907</v>
      </c>
    </row>
    <row r="63" spans="1:105" ht="12" customHeight="1" x14ac:dyDescent="0.25">
      <c r="A63" s="64" t="s">
        <v>34</v>
      </c>
      <c r="B63" s="231">
        <v>7.1234005611117376E-4</v>
      </c>
      <c r="C63" s="231">
        <v>7.3897260178269763E-4</v>
      </c>
      <c r="D63" s="231">
        <v>7.3898463986596104E-4</v>
      </c>
      <c r="E63" s="231">
        <v>7.3493049043124603E-4</v>
      </c>
      <c r="F63" s="231">
        <v>7.4180330257326199E-4</v>
      </c>
      <c r="G63" s="231">
        <v>7.7789922057730661E-4</v>
      </c>
      <c r="H63" s="231">
        <v>7.6324351962065882E-4</v>
      </c>
      <c r="I63" s="231">
        <v>7.6692319898954953E-4</v>
      </c>
      <c r="J63" s="231">
        <v>7.6165886774666003E-4</v>
      </c>
      <c r="K63" s="231">
        <v>7.7791996207929759E-4</v>
      </c>
      <c r="L63" s="231">
        <v>7.6663548885216176E-4</v>
      </c>
      <c r="M63" s="231">
        <v>7.6604283026991845E-4</v>
      </c>
      <c r="N63" s="231">
        <v>7.884961844644426E-4</v>
      </c>
      <c r="O63" s="231">
        <v>7.9610234015996685E-4</v>
      </c>
      <c r="P63" s="231">
        <v>8.0562589701021548E-4</v>
      </c>
      <c r="Q63" s="231">
        <v>8.0809210654811641E-4</v>
      </c>
      <c r="R63" s="231">
        <v>8.2198060916960944E-4</v>
      </c>
      <c r="S63" s="231">
        <v>8.0830925660054485E-4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27.209344520929118</v>
      </c>
      <c r="C64" s="231">
        <v>29.29276794465784</v>
      </c>
      <c r="D64" s="231">
        <v>31.20721876563772</v>
      </c>
      <c r="E64" s="231">
        <v>29.95760026502499</v>
      </c>
      <c r="F64" s="231">
        <v>25.87885861064294</v>
      </c>
      <c r="G64" s="231">
        <v>29.708583287973969</v>
      </c>
      <c r="H64" s="231">
        <v>33.241970807219431</v>
      </c>
      <c r="I64" s="231">
        <v>31.227804573134119</v>
      </c>
      <c r="J64" s="231">
        <v>27.465617258488599</v>
      </c>
      <c r="K64" s="231">
        <v>27.625539694404079</v>
      </c>
      <c r="L64" s="231">
        <v>31.362654501202311</v>
      </c>
      <c r="M64" s="231">
        <v>31.085619527950289</v>
      </c>
      <c r="N64" s="231">
        <v>29.31786423174194</v>
      </c>
      <c r="O64" s="231">
        <v>21.299089520862239</v>
      </c>
      <c r="P64" s="231">
        <v>21.111747733145371</v>
      </c>
      <c r="Q64" s="231">
        <v>18.85583838867025</v>
      </c>
      <c r="R64" s="231">
        <v>30.526941976748731</v>
      </c>
      <c r="S64" s="231">
        <v>24.86112724487705</v>
      </c>
      <c r="T64" s="231">
        <v>25.818900088721701</v>
      </c>
      <c r="U64" s="231">
        <v>29.32549185200164</v>
      </c>
      <c r="V64" s="231">
        <v>31.537072487510379</v>
      </c>
      <c r="W64" s="231">
        <v>33.398115540752187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1.620623376202722E-2</v>
      </c>
      <c r="H65" s="231">
        <v>1.590090665876373E-2</v>
      </c>
      <c r="I65" s="231">
        <v>1.5977566645615619E-2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1.6502544633242189E-2</v>
      </c>
      <c r="C66" s="231">
        <v>0</v>
      </c>
      <c r="D66" s="231">
        <v>2.9080277219792019</v>
      </c>
      <c r="E66" s="231">
        <v>3.2493726750266831</v>
      </c>
      <c r="F66" s="231">
        <v>7.4008479158896714</v>
      </c>
      <c r="G66" s="231">
        <v>2.3948924004173362</v>
      </c>
      <c r="H66" s="231">
        <v>2.7561359529768348</v>
      </c>
      <c r="I66" s="231">
        <v>1.9350750515837991</v>
      </c>
      <c r="J66" s="231">
        <v>1.9394373635722459</v>
      </c>
      <c r="K66" s="231">
        <v>2.5750447278094888</v>
      </c>
      <c r="L66" s="231">
        <v>4.4010626826280479</v>
      </c>
      <c r="M66" s="231">
        <v>2.9081539313147018</v>
      </c>
      <c r="N66" s="231">
        <v>6.9540763908687824</v>
      </c>
      <c r="O66" s="231">
        <v>1.160982579399952</v>
      </c>
      <c r="P66" s="231">
        <v>0.11191486419300239</v>
      </c>
      <c r="Q66" s="231">
        <v>0.41152090525962842</v>
      </c>
      <c r="R66" s="231">
        <v>3.8085101558191919E-2</v>
      </c>
      <c r="S66" s="231">
        <v>0.96545804790463474</v>
      </c>
      <c r="T66" s="231">
        <v>1.8771511997662429</v>
      </c>
      <c r="U66" s="231">
        <v>1.4778943577418231</v>
      </c>
      <c r="V66" s="231">
        <v>3.5955790881733889</v>
      </c>
      <c r="W66" s="231">
        <v>1.756823799348481</v>
      </c>
      <c r="DA66" s="73" t="s">
        <v>1911</v>
      </c>
    </row>
    <row r="67" spans="1:105" ht="12" customHeight="1" x14ac:dyDescent="0.25">
      <c r="A67" s="64" t="s">
        <v>79</v>
      </c>
      <c r="B67" s="231">
        <v>1.978702590862814</v>
      </c>
      <c r="C67" s="231">
        <v>2.1040397404257858</v>
      </c>
      <c r="D67" s="231">
        <v>1.2624320931043509</v>
      </c>
      <c r="E67" s="231">
        <v>1.127199639698923</v>
      </c>
      <c r="F67" s="231">
        <v>1.2535857644069319</v>
      </c>
      <c r="G67" s="231">
        <v>1.439308032873162</v>
      </c>
      <c r="H67" s="231">
        <v>1.348778506422974</v>
      </c>
      <c r="I67" s="231">
        <v>1.291882128697897</v>
      </c>
      <c r="J67" s="231">
        <v>1.2177021148099729</v>
      </c>
      <c r="K67" s="231">
        <v>0.81979798670456716</v>
      </c>
      <c r="L67" s="231">
        <v>0.46113124654457538</v>
      </c>
      <c r="M67" s="231">
        <v>0.4273242254855697</v>
      </c>
      <c r="N67" s="231">
        <v>0.46692115723369432</v>
      </c>
      <c r="O67" s="231">
        <v>0.1850937940871924</v>
      </c>
      <c r="P67" s="231">
        <v>0.24175490459448221</v>
      </c>
      <c r="Q67" s="231">
        <v>0.18262881607987441</v>
      </c>
      <c r="R67" s="231">
        <v>0.21412594868868329</v>
      </c>
      <c r="S67" s="231">
        <v>0.2087458655170909</v>
      </c>
      <c r="T67" s="231">
        <v>0.20360670425429719</v>
      </c>
      <c r="U67" s="231">
        <v>0.16409327994019701</v>
      </c>
      <c r="V67" s="231">
        <v>0.161434708378041</v>
      </c>
      <c r="W67" s="231">
        <v>0.17088216877748391</v>
      </c>
      <c r="DA67" s="73" t="s">
        <v>1912</v>
      </c>
    </row>
    <row r="68" spans="1:105" ht="12" customHeight="1" x14ac:dyDescent="0.25">
      <c r="A68" s="60" t="s">
        <v>1913</v>
      </c>
      <c r="B68" s="264">
        <v>2.9686849818686052</v>
      </c>
      <c r="C68" s="264">
        <v>3.4428009525882288</v>
      </c>
      <c r="D68" s="264">
        <v>3.6333655111498362</v>
      </c>
      <c r="E68" s="264">
        <v>3.4332581739356791</v>
      </c>
      <c r="F68" s="264">
        <v>2.9781931483723789</v>
      </c>
      <c r="G68" s="264">
        <v>4.0680858700874776</v>
      </c>
      <c r="H68" s="264">
        <v>4.1664712130471324</v>
      </c>
      <c r="I68" s="264">
        <v>3.9792571189859181</v>
      </c>
      <c r="J68" s="264">
        <v>3.3608242719620791</v>
      </c>
      <c r="K68" s="264">
        <v>3.8813044608464731</v>
      </c>
      <c r="L68" s="264">
        <v>3.9460917306980932</v>
      </c>
      <c r="M68" s="264">
        <v>3.8781210127368211</v>
      </c>
      <c r="N68" s="264">
        <v>3.484555267866591</v>
      </c>
      <c r="O68" s="264">
        <v>2.77019260259768</v>
      </c>
      <c r="P68" s="264">
        <v>2.6360121624474071</v>
      </c>
      <c r="Q68" s="264">
        <v>2.479077963581358</v>
      </c>
      <c r="R68" s="264">
        <v>3.5831425432077659</v>
      </c>
      <c r="S68" s="264">
        <v>3.166542690458463</v>
      </c>
      <c r="T68" s="264">
        <v>3.4353900121860188</v>
      </c>
      <c r="U68" s="264">
        <v>2.630499186119573</v>
      </c>
      <c r="V68" s="264">
        <v>3.88692288445873</v>
      </c>
      <c r="W68" s="264">
        <v>3.8435668884252352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4.5133316603031206</v>
      </c>
      <c r="C69" s="263">
        <f t="shared" si="3"/>
        <v>4.8099562786330967</v>
      </c>
      <c r="D69" s="263">
        <f t="shared" si="3"/>
        <v>5.4718174862958859</v>
      </c>
      <c r="E69" s="263">
        <f t="shared" si="3"/>
        <v>5.5086454476118156</v>
      </c>
      <c r="F69" s="263">
        <f t="shared" si="3"/>
        <v>6.4575353079261504</v>
      </c>
      <c r="G69" s="263">
        <f t="shared" si="3"/>
        <v>6.4692339683747502</v>
      </c>
      <c r="H69" s="263">
        <f t="shared" si="3"/>
        <v>6.6482411210772785</v>
      </c>
      <c r="I69" s="263">
        <f t="shared" si="3"/>
        <v>6.308040297871206</v>
      </c>
      <c r="J69" s="263">
        <f t="shared" si="3"/>
        <v>5.6371869674283017</v>
      </c>
      <c r="K69" s="263">
        <f t="shared" si="3"/>
        <v>5.9516898371332578</v>
      </c>
      <c r="L69" s="263">
        <f t="shared" si="3"/>
        <v>6.5690076868083098</v>
      </c>
      <c r="M69" s="263">
        <f t="shared" si="3"/>
        <v>5.8782254267305323</v>
      </c>
      <c r="N69" s="263">
        <f t="shared" si="3"/>
        <v>5.8358302480338136</v>
      </c>
      <c r="O69" s="263">
        <f t="shared" si="3"/>
        <v>3.5996674168837619</v>
      </c>
      <c r="P69" s="263">
        <f t="shared" si="3"/>
        <v>3.3279269952954955</v>
      </c>
      <c r="Q69" s="263">
        <f t="shared" si="3"/>
        <v>3.464995377044322</v>
      </c>
      <c r="R69" s="263">
        <f t="shared" si="3"/>
        <v>5.2295897507099589</v>
      </c>
      <c r="S69" s="263">
        <f t="shared" si="3"/>
        <v>4.2466288152172273</v>
      </c>
      <c r="T69" s="263">
        <f t="shared" si="3"/>
        <v>4.3515359265997402</v>
      </c>
      <c r="U69" s="263">
        <f t="shared" si="3"/>
        <v>4.756892849166082</v>
      </c>
      <c r="V69" s="263">
        <f t="shared" si="3"/>
        <v>5.3339719041163285</v>
      </c>
      <c r="W69" s="263">
        <f t="shared" si="3"/>
        <v>5.4349230636603938</v>
      </c>
      <c r="DA69" s="70"/>
    </row>
    <row r="70" spans="1:105" ht="12" customHeight="1" x14ac:dyDescent="0.25">
      <c r="A70" s="60" t="s">
        <v>1916</v>
      </c>
      <c r="B70" s="264">
        <v>3.6711663759636219</v>
      </c>
      <c r="C70" s="264">
        <v>3.905069600410461</v>
      </c>
      <c r="D70" s="264">
        <v>4.4499089970980732</v>
      </c>
      <c r="E70" s="264">
        <v>4.4858558388327143</v>
      </c>
      <c r="F70" s="264">
        <v>5.2861986842408628</v>
      </c>
      <c r="G70" s="264">
        <v>5.2671553037877628</v>
      </c>
      <c r="H70" s="264">
        <v>5.4132292433356159</v>
      </c>
      <c r="I70" s="264">
        <v>5.1356177593701879</v>
      </c>
      <c r="J70" s="264">
        <v>4.5946867257904378</v>
      </c>
      <c r="K70" s="264">
        <v>4.842227041784315</v>
      </c>
      <c r="L70" s="264">
        <v>5.3532798021358596</v>
      </c>
      <c r="M70" s="264">
        <v>4.7811597254279459</v>
      </c>
      <c r="N70" s="264">
        <v>4.7563306505152916</v>
      </c>
      <c r="O70" s="264">
        <v>2.9174100893900659</v>
      </c>
      <c r="P70" s="264">
        <v>2.69517066413961</v>
      </c>
      <c r="Q70" s="264">
        <v>2.8133512718766012</v>
      </c>
      <c r="R70" s="264">
        <v>4.2500651059362298</v>
      </c>
      <c r="S70" s="264">
        <v>3.444482705897487</v>
      </c>
      <c r="T70" s="264">
        <v>3.524474118323683</v>
      </c>
      <c r="U70" s="264">
        <v>3.8824336877922061</v>
      </c>
      <c r="V70" s="264">
        <v>4.3287446902801179</v>
      </c>
      <c r="W70" s="264">
        <v>4.4137423406432479</v>
      </c>
      <c r="DA70" s="72" t="s">
        <v>1917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0.15029759136026</v>
      </c>
      <c r="G73" s="231">
        <v>9.8506890883521867E-2</v>
      </c>
      <c r="H73" s="231">
        <v>9.6651010974185325E-2</v>
      </c>
      <c r="I73" s="231">
        <v>0.19423395185520009</v>
      </c>
      <c r="J73" s="231">
        <v>0.19290068685222669</v>
      </c>
      <c r="K73" s="231">
        <v>0.1970190348404996</v>
      </c>
      <c r="L73" s="231">
        <v>0.29124162790039859</v>
      </c>
      <c r="M73" s="231">
        <v>9.7005493124805067E-2</v>
      </c>
      <c r="N73" s="231">
        <v>9.9848805025757464E-2</v>
      </c>
      <c r="O73" s="231">
        <v>0.1008119873112289</v>
      </c>
      <c r="P73" s="231">
        <v>0.1020179738332031</v>
      </c>
      <c r="Q73" s="231">
        <v>0.10233027474239501</v>
      </c>
      <c r="R73" s="231">
        <v>0.1040890028347763</v>
      </c>
      <c r="S73" s="231">
        <v>0.1535405885947638</v>
      </c>
      <c r="T73" s="231">
        <v>0.15388193254886801</v>
      </c>
      <c r="U73" s="231">
        <v>0.1502770960512986</v>
      </c>
      <c r="V73" s="231">
        <v>9.13494249359426E-2</v>
      </c>
      <c r="W73" s="231">
        <v>0.1625475403055508</v>
      </c>
      <c r="DA73" s="73" t="s">
        <v>1920</v>
      </c>
    </row>
    <row r="74" spans="1:105" ht="12" customHeight="1" x14ac:dyDescent="0.25">
      <c r="A74" s="64" t="s">
        <v>160</v>
      </c>
      <c r="B74" s="231">
        <v>7.7360555375958456E-2</v>
      </c>
      <c r="C74" s="231">
        <v>8.07745632348459E-2</v>
      </c>
      <c r="D74" s="231">
        <v>8.0543932399604445E-2</v>
      </c>
      <c r="E74" s="231">
        <v>7.9194694248894235E-2</v>
      </c>
      <c r="F74" s="231">
        <v>0.23283889035354169</v>
      </c>
      <c r="G74" s="231">
        <v>0.25184661586568402</v>
      </c>
      <c r="H74" s="231">
        <v>8.3126751051404338E-2</v>
      </c>
      <c r="I74" s="231">
        <v>8.2958653219289163E-2</v>
      </c>
      <c r="J74" s="231">
        <v>8.1135532356375328E-2</v>
      </c>
      <c r="K74" s="231">
        <v>8.3958619387909481E-2</v>
      </c>
      <c r="L74" s="231">
        <v>8.2922957359033739E-2</v>
      </c>
      <c r="M74" s="231">
        <v>8.3213430720408196E-2</v>
      </c>
      <c r="N74" s="231">
        <v>2.6073151382052712E-2</v>
      </c>
      <c r="O74" s="231">
        <v>8.5524905138000473E-4</v>
      </c>
      <c r="P74" s="231">
        <v>8.6396884606779851E-4</v>
      </c>
      <c r="Q74" s="231">
        <v>9.2811614613046622E-4</v>
      </c>
      <c r="R74" s="231">
        <v>8.8628320268526892E-2</v>
      </c>
      <c r="S74" s="231">
        <v>8.5832249164802185E-2</v>
      </c>
      <c r="T74" s="231">
        <v>5.3757971456043982E-2</v>
      </c>
      <c r="U74" s="231">
        <v>5.8859331802322203E-2</v>
      </c>
      <c r="V74" s="231">
        <v>5.8535361033284453E-2</v>
      </c>
      <c r="W74" s="231">
        <v>6.0189068841162437E-2</v>
      </c>
      <c r="DA74" s="73" t="s">
        <v>1921</v>
      </c>
    </row>
    <row r="75" spans="1:105" ht="12" customHeight="1" x14ac:dyDescent="0.25">
      <c r="A75" s="64" t="s">
        <v>70</v>
      </c>
      <c r="B75" s="231">
        <v>0.1865252543315214</v>
      </c>
      <c r="C75" s="231">
        <v>0.16124792711232749</v>
      </c>
      <c r="D75" s="231">
        <v>0.24188301540634841</v>
      </c>
      <c r="E75" s="231">
        <v>0.40092193505571211</v>
      </c>
      <c r="F75" s="231">
        <v>0.874091558198825</v>
      </c>
      <c r="G75" s="231">
        <v>1.0014955473764089</v>
      </c>
      <c r="H75" s="231">
        <v>0.8743707160169808</v>
      </c>
      <c r="I75" s="231">
        <v>0.83674942591532686</v>
      </c>
      <c r="J75" s="231">
        <v>0.74790669374567731</v>
      </c>
      <c r="K75" s="231">
        <v>0.94211401585322441</v>
      </c>
      <c r="L75" s="231">
        <v>0.7527934591923291</v>
      </c>
      <c r="M75" s="231">
        <v>0.58505670003164612</v>
      </c>
      <c r="N75" s="231">
        <v>0.34411616190412497</v>
      </c>
      <c r="O75" s="231">
        <v>0.17371395341368309</v>
      </c>
      <c r="P75" s="231">
        <v>8.789602321352824E-2</v>
      </c>
      <c r="Q75" s="231">
        <v>0.44083332407451231</v>
      </c>
      <c r="R75" s="231">
        <v>0.46635069861237699</v>
      </c>
      <c r="S75" s="231">
        <v>0.16756026358980211</v>
      </c>
      <c r="T75" s="231">
        <v>6.1874115165518787E-2</v>
      </c>
      <c r="U75" s="231">
        <v>6.0424652808834141E-2</v>
      </c>
      <c r="V75" s="231">
        <v>6.1216504503690587E-2</v>
      </c>
      <c r="W75" s="231">
        <v>6.9659888794091865E-2</v>
      </c>
      <c r="DA75" s="73" t="s">
        <v>1922</v>
      </c>
    </row>
    <row r="76" spans="1:105" ht="12" customHeight="1" x14ac:dyDescent="0.25">
      <c r="A76" s="64" t="s">
        <v>34</v>
      </c>
      <c r="B76" s="231">
        <v>8.3106339879636751E-5</v>
      </c>
      <c r="C76" s="231">
        <v>8.6213470207981149E-5</v>
      </c>
      <c r="D76" s="231">
        <v>8.6214874651028577E-5</v>
      </c>
      <c r="E76" s="231">
        <v>8.5741890550311775E-5</v>
      </c>
      <c r="F76" s="231">
        <v>8.6543718633546999E-5</v>
      </c>
      <c r="G76" s="231">
        <v>9.0754909067352203E-5</v>
      </c>
      <c r="H76" s="231">
        <v>8.9045077289076654E-5</v>
      </c>
      <c r="I76" s="231">
        <v>8.9474373215447199E-5</v>
      </c>
      <c r="J76" s="231">
        <v>8.8860201237110146E-5</v>
      </c>
      <c r="K76" s="231">
        <v>9.0757328909251152E-5</v>
      </c>
      <c r="L76" s="231">
        <v>8.9440807032751957E-5</v>
      </c>
      <c r="M76" s="231">
        <v>8.9371663531490259E-5</v>
      </c>
      <c r="N76" s="231">
        <v>9.1991221520851393E-5</v>
      </c>
      <c r="O76" s="231">
        <v>9.2878606351995904E-5</v>
      </c>
      <c r="P76" s="231">
        <v>9.3989687984524897E-5</v>
      </c>
      <c r="Q76" s="231">
        <v>9.4277412430613362E-5</v>
      </c>
      <c r="R76" s="231">
        <v>9.5897737736454181E-5</v>
      </c>
      <c r="S76" s="231">
        <v>9.4302746603396666E-5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3.1744235274417232</v>
      </c>
      <c r="C77" s="231">
        <v>3.4174895935434049</v>
      </c>
      <c r="D77" s="231">
        <v>3.6408421893243901</v>
      </c>
      <c r="E77" s="231">
        <v>3.4950533642529051</v>
      </c>
      <c r="F77" s="231">
        <v>3.0192001712416681</v>
      </c>
      <c r="G77" s="231">
        <v>3.4660013835969532</v>
      </c>
      <c r="H77" s="231">
        <v>3.878229927508924</v>
      </c>
      <c r="I77" s="231">
        <v>3.6432438668656379</v>
      </c>
      <c r="J77" s="231">
        <v>3.2043220134903301</v>
      </c>
      <c r="K77" s="231">
        <v>3.2229796310137999</v>
      </c>
      <c r="L77" s="231">
        <v>3.658976358473593</v>
      </c>
      <c r="M77" s="231">
        <v>3.6266556115941908</v>
      </c>
      <c r="N77" s="231">
        <v>3.4204174937032161</v>
      </c>
      <c r="O77" s="231">
        <v>2.4848937774339221</v>
      </c>
      <c r="P77" s="231">
        <v>2.463037235533621</v>
      </c>
      <c r="Q77" s="231">
        <v>2.1998478120115239</v>
      </c>
      <c r="R77" s="231">
        <v>3.56147656395401</v>
      </c>
      <c r="S77" s="231">
        <v>2.9004648452356481</v>
      </c>
      <c r="T77" s="231">
        <v>3.0122050103508569</v>
      </c>
      <c r="U77" s="231">
        <v>3.4213073827335152</v>
      </c>
      <c r="V77" s="231">
        <v>3.679325123542867</v>
      </c>
      <c r="W77" s="231">
        <v>3.896446813087747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1.8907272722365051E-3</v>
      </c>
      <c r="H78" s="231">
        <v>1.8551057768557641E-3</v>
      </c>
      <c r="I78" s="231">
        <v>1.864049441988484E-3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1.925296873878252E-3</v>
      </c>
      <c r="C79" s="231">
        <v>0</v>
      </c>
      <c r="D79" s="231">
        <v>0.3392699008975727</v>
      </c>
      <c r="E79" s="231">
        <v>0.37909347875311178</v>
      </c>
      <c r="F79" s="231">
        <v>0.86343225685379277</v>
      </c>
      <c r="G79" s="231">
        <v>0.27940411338202181</v>
      </c>
      <c r="H79" s="231">
        <v>0.32154919451396341</v>
      </c>
      <c r="I79" s="231">
        <v>0.2257587560181093</v>
      </c>
      <c r="J79" s="231">
        <v>0.22626769241676151</v>
      </c>
      <c r="K79" s="231">
        <v>0.30042188491110627</v>
      </c>
      <c r="L79" s="231">
        <v>0.51345731297327091</v>
      </c>
      <c r="M79" s="231">
        <v>0.33928462532004772</v>
      </c>
      <c r="N79" s="231">
        <v>0.81130891226802215</v>
      </c>
      <c r="O79" s="231">
        <v>0.13544796759666081</v>
      </c>
      <c r="P79" s="231">
        <v>1.305673415585025E-2</v>
      </c>
      <c r="Q79" s="231">
        <v>4.8010772280289847E-2</v>
      </c>
      <c r="R79" s="231">
        <v>4.4432618484557141E-3</v>
      </c>
      <c r="S79" s="231">
        <v>0.1126367722555404</v>
      </c>
      <c r="T79" s="231">
        <v>0.21900097330606111</v>
      </c>
      <c r="U79" s="231">
        <v>0.17242100840321209</v>
      </c>
      <c r="V79" s="231">
        <v>0.41948422695356102</v>
      </c>
      <c r="W79" s="231">
        <v>0.2049627765906557</v>
      </c>
      <c r="DA79" s="73" t="s">
        <v>1926</v>
      </c>
    </row>
    <row r="80" spans="1:105" ht="12" customHeight="1" x14ac:dyDescent="0.25">
      <c r="A80" s="64" t="s">
        <v>79</v>
      </c>
      <c r="B80" s="231">
        <v>0.2308486356006611</v>
      </c>
      <c r="C80" s="231">
        <v>0.24547130304967441</v>
      </c>
      <c r="D80" s="231">
        <v>0.14728374419550719</v>
      </c>
      <c r="E80" s="231">
        <v>0.1315066246315407</v>
      </c>
      <c r="F80" s="231">
        <v>0.1462516725141417</v>
      </c>
      <c r="G80" s="231">
        <v>0.1679192705018685</v>
      </c>
      <c r="H80" s="231">
        <v>0.15735749241601329</v>
      </c>
      <c r="I80" s="231">
        <v>0.15071958168142091</v>
      </c>
      <c r="J80" s="231">
        <v>0.1420652467278298</v>
      </c>
      <c r="K80" s="231">
        <v>9.5643098448865912E-2</v>
      </c>
      <c r="L80" s="231">
        <v>5.3798645430200312E-2</v>
      </c>
      <c r="M80" s="231">
        <v>4.9854492973316338E-2</v>
      </c>
      <c r="N80" s="231">
        <v>5.4474135010597509E-2</v>
      </c>
      <c r="O80" s="231">
        <v>2.1594275976839061E-2</v>
      </c>
      <c r="P80" s="231">
        <v>2.8204738869356181E-2</v>
      </c>
      <c r="Q80" s="231">
        <v>2.1306695209318618E-2</v>
      </c>
      <c r="R80" s="231">
        <v>2.4981360680346339E-2</v>
      </c>
      <c r="S80" s="231">
        <v>2.4353684310327209E-2</v>
      </c>
      <c r="T80" s="231">
        <v>2.3754115496334612E-2</v>
      </c>
      <c r="U80" s="231">
        <v>1.914421599302293E-2</v>
      </c>
      <c r="V80" s="231">
        <v>1.88340493107714E-2</v>
      </c>
      <c r="W80" s="231">
        <v>1.993625302403974E-2</v>
      </c>
      <c r="DA80" s="73" t="s">
        <v>1927</v>
      </c>
    </row>
    <row r="81" spans="1:105" ht="12" customHeight="1" x14ac:dyDescent="0.25">
      <c r="A81" s="61" t="s">
        <v>1928</v>
      </c>
      <c r="B81" s="265">
        <v>0.842165284339499</v>
      </c>
      <c r="C81" s="265">
        <v>0.9048866782226358</v>
      </c>
      <c r="D81" s="265">
        <v>1.021908489197813</v>
      </c>
      <c r="E81" s="265">
        <v>1.0227896087791011</v>
      </c>
      <c r="F81" s="265">
        <v>1.171336623685288</v>
      </c>
      <c r="G81" s="265">
        <v>1.202078664586987</v>
      </c>
      <c r="H81" s="265">
        <v>1.2350118777416621</v>
      </c>
      <c r="I81" s="265">
        <v>1.1724225385010181</v>
      </c>
      <c r="J81" s="265">
        <v>1.0425002416378639</v>
      </c>
      <c r="K81" s="265">
        <v>1.1094627953489431</v>
      </c>
      <c r="L81" s="265">
        <v>1.21572788467245</v>
      </c>
      <c r="M81" s="265">
        <v>1.097065701302586</v>
      </c>
      <c r="N81" s="265">
        <v>1.079499597518522</v>
      </c>
      <c r="O81" s="265">
        <v>0.68225732749369605</v>
      </c>
      <c r="P81" s="265">
        <v>0.6327563311558857</v>
      </c>
      <c r="Q81" s="265">
        <v>0.65164410516772064</v>
      </c>
      <c r="R81" s="265">
        <v>0.9795246447737288</v>
      </c>
      <c r="S81" s="265">
        <v>0.80214610931974073</v>
      </c>
      <c r="T81" s="265">
        <v>0.82706180827605724</v>
      </c>
      <c r="U81" s="265">
        <v>0.87445916137387592</v>
      </c>
      <c r="V81" s="265">
        <v>1.0052272138362111</v>
      </c>
      <c r="W81" s="265">
        <v>1.0211807230171459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12.676739838441049</v>
      </c>
      <c r="C83" s="225">
        <v>12.71843336201426</v>
      </c>
      <c r="D83" s="225">
        <v>13.23135354121229</v>
      </c>
      <c r="E83" s="225">
        <v>15.30416584262362</v>
      </c>
      <c r="F83" s="225">
        <v>14.17247714828763</v>
      </c>
      <c r="G83" s="225">
        <v>13.29003680885257</v>
      </c>
      <c r="H83" s="225">
        <v>13.50945903600376</v>
      </c>
      <c r="I83" s="225">
        <v>15.1894194986715</v>
      </c>
      <c r="J83" s="225">
        <v>16.526847849726529</v>
      </c>
      <c r="K83" s="225">
        <v>14.65045237111358</v>
      </c>
      <c r="L83" s="225">
        <v>14.178516369537199</v>
      </c>
      <c r="M83" s="225">
        <v>14.84510464891814</v>
      </c>
      <c r="N83" s="225">
        <v>13.590116761918861</v>
      </c>
      <c r="O83" s="225">
        <v>13.602806157575991</v>
      </c>
      <c r="P83" s="225">
        <v>14.517053597019199</v>
      </c>
      <c r="Q83" s="225">
        <v>17.736696283557851</v>
      </c>
      <c r="R83" s="225">
        <v>17.259004490302861</v>
      </c>
      <c r="S83" s="225">
        <v>19.707174930734691</v>
      </c>
      <c r="T83" s="225">
        <v>18.09974204643164</v>
      </c>
      <c r="U83" s="225">
        <v>17.67937326836725</v>
      </c>
      <c r="V83" s="225">
        <v>17.17540842648323</v>
      </c>
      <c r="W83" s="225">
        <v>18.027687646440111</v>
      </c>
      <c r="DA83" s="89" t="s">
        <v>1930</v>
      </c>
    </row>
    <row r="84" spans="1:105" ht="12" customHeight="1" x14ac:dyDescent="0.25">
      <c r="A84" s="55" t="s">
        <v>92</v>
      </c>
      <c r="B84" s="261">
        <v>0.4693912550705181</v>
      </c>
      <c r="C84" s="261">
        <v>0.47093507277210639</v>
      </c>
      <c r="D84" s="261">
        <v>0.48992735704604118</v>
      </c>
      <c r="E84" s="261">
        <v>0.56667894933694463</v>
      </c>
      <c r="F84" s="261">
        <v>0.52477505422346082</v>
      </c>
      <c r="G84" s="261">
        <v>0.49210026687922692</v>
      </c>
      <c r="H84" s="261">
        <v>0.50022498000581728</v>
      </c>
      <c r="I84" s="261">
        <v>0.56243014948087178</v>
      </c>
      <c r="J84" s="261">
        <v>0.61195212281715083</v>
      </c>
      <c r="K84" s="261">
        <v>0.54247340510772435</v>
      </c>
      <c r="L84" s="261">
        <v>0.52499867304686676</v>
      </c>
      <c r="M84" s="261">
        <v>0.54968094254560174</v>
      </c>
      <c r="N84" s="261">
        <v>0.50321155476350021</v>
      </c>
      <c r="O84" s="261">
        <v>0.50368141463674754</v>
      </c>
      <c r="P84" s="261">
        <v>0.53753394758478723</v>
      </c>
      <c r="Q84" s="261">
        <v>0.65675009785316296</v>
      </c>
      <c r="R84" s="261">
        <v>0.63906224173013459</v>
      </c>
      <c r="S84" s="261">
        <v>0.72971250436115376</v>
      </c>
      <c r="T84" s="261">
        <v>0.67019286850686355</v>
      </c>
      <c r="U84" s="261">
        <v>0.65462755511761095</v>
      </c>
      <c r="V84" s="261">
        <v>0.63596686690890047</v>
      </c>
      <c r="W84" s="261">
        <v>0.66752485562035468</v>
      </c>
      <c r="DA84" s="67" t="s">
        <v>1931</v>
      </c>
    </row>
    <row r="85" spans="1:105" ht="12" customHeight="1" x14ac:dyDescent="0.25">
      <c r="A85" s="202" t="s">
        <v>93</v>
      </c>
      <c r="B85" s="226">
        <v>0.20697200075903549</v>
      </c>
      <c r="C85" s="226">
        <v>0.20765272720004471</v>
      </c>
      <c r="D85" s="226">
        <v>0.21602712922116901</v>
      </c>
      <c r="E85" s="226">
        <v>0.24986975080026841</v>
      </c>
      <c r="F85" s="226">
        <v>0.2313927704186643</v>
      </c>
      <c r="G85" s="226">
        <v>0.2169852456981704</v>
      </c>
      <c r="H85" s="226">
        <v>0.22056773283068201</v>
      </c>
      <c r="I85" s="226">
        <v>0.2479962974763372</v>
      </c>
      <c r="J85" s="226">
        <v>0.26983237088466139</v>
      </c>
      <c r="K85" s="226">
        <v>0.2391966292530201</v>
      </c>
      <c r="L85" s="226">
        <v>0.23149137224557889</v>
      </c>
      <c r="M85" s="226">
        <v>0.24237469963236491</v>
      </c>
      <c r="N85" s="226">
        <v>0.22188462432863121</v>
      </c>
      <c r="O85" s="226">
        <v>0.22209180296051209</v>
      </c>
      <c r="P85" s="226">
        <v>0.23701863936687931</v>
      </c>
      <c r="Q85" s="226">
        <v>0.289585458363387</v>
      </c>
      <c r="R85" s="226">
        <v>0.28178622705821249</v>
      </c>
      <c r="S85" s="226">
        <v>0.32175728749745192</v>
      </c>
      <c r="T85" s="226">
        <v>0.2955128741554075</v>
      </c>
      <c r="U85" s="226">
        <v>0.28864955060641839</v>
      </c>
      <c r="V85" s="226">
        <v>0.28042136157993741</v>
      </c>
      <c r="W85" s="226">
        <v>0.29433644839287648</v>
      </c>
      <c r="DA85" s="174" t="s">
        <v>1932</v>
      </c>
    </row>
    <row r="86" spans="1:105" ht="12" customHeight="1" x14ac:dyDescent="0.25">
      <c r="A86" s="202" t="s">
        <v>94</v>
      </c>
      <c r="B86" s="226">
        <v>1.6054072888423669</v>
      </c>
      <c r="C86" s="226">
        <v>1.610687438747167</v>
      </c>
      <c r="D86" s="226">
        <v>1.675644659990158</v>
      </c>
      <c r="E86" s="226">
        <v>1.938149690416348</v>
      </c>
      <c r="F86" s="226">
        <v>1.7948304063023599</v>
      </c>
      <c r="G86" s="226">
        <v>1.683076424528825</v>
      </c>
      <c r="H86" s="226">
        <v>1.710864487327783</v>
      </c>
      <c r="I86" s="226">
        <v>1.9236179875265129</v>
      </c>
      <c r="J86" s="226">
        <v>2.0929925467947199</v>
      </c>
      <c r="K86" s="226">
        <v>1.8553621294718039</v>
      </c>
      <c r="L86" s="226">
        <v>1.7955952251717791</v>
      </c>
      <c r="M86" s="226">
        <v>1.880013277128217</v>
      </c>
      <c r="N86" s="226">
        <v>1.72107914052565</v>
      </c>
      <c r="O86" s="226">
        <v>1.7226861505777069</v>
      </c>
      <c r="P86" s="226">
        <v>1.8384682461184401</v>
      </c>
      <c r="Q86" s="226">
        <v>2.2462101341939298</v>
      </c>
      <c r="R86" s="226">
        <v>2.185714305102187</v>
      </c>
      <c r="S86" s="226">
        <v>2.4957554291990771</v>
      </c>
      <c r="T86" s="226">
        <v>2.292186964304336</v>
      </c>
      <c r="U86" s="226">
        <v>2.2389506347002239</v>
      </c>
      <c r="V86" s="226">
        <v>2.1751275350121451</v>
      </c>
      <c r="W86" s="226">
        <v>2.2830618532408939</v>
      </c>
      <c r="DA86" s="174" t="s">
        <v>1933</v>
      </c>
    </row>
    <row r="87" spans="1:105" ht="12" customHeight="1" x14ac:dyDescent="0.25">
      <c r="A87" s="202" t="s">
        <v>95</v>
      </c>
      <c r="B87" s="226">
        <v>0.70887717750719348</v>
      </c>
      <c r="C87" s="226">
        <v>0.71120865923606202</v>
      </c>
      <c r="D87" s="226">
        <v>0.7398909082662416</v>
      </c>
      <c r="E87" s="226">
        <v>0.85580157239692412</v>
      </c>
      <c r="F87" s="226">
        <v>0.7925180864484247</v>
      </c>
      <c r="G87" s="226">
        <v>0.7431724482883173</v>
      </c>
      <c r="H87" s="226">
        <v>0.75544243339566175</v>
      </c>
      <c r="I87" s="226">
        <v>0.84938501218786511</v>
      </c>
      <c r="J87" s="226">
        <v>0.92417336050921173</v>
      </c>
      <c r="K87" s="226">
        <v>0.8192462303706709</v>
      </c>
      <c r="L87" s="226">
        <v>0.79285579678848983</v>
      </c>
      <c r="M87" s="226">
        <v>0.8301310918599889</v>
      </c>
      <c r="N87" s="226">
        <v>0.75995277452743792</v>
      </c>
      <c r="O87" s="226">
        <v>0.76066235941461591</v>
      </c>
      <c r="P87" s="226">
        <v>0.81178663526860562</v>
      </c>
      <c r="Q87" s="226">
        <v>0.99182750139599718</v>
      </c>
      <c r="R87" s="226">
        <v>0.96511520671815565</v>
      </c>
      <c r="S87" s="226">
        <v>1.1020157169428479</v>
      </c>
      <c r="T87" s="226">
        <v>1.0121288453514581</v>
      </c>
      <c r="U87" s="226">
        <v>0.98862202603346505</v>
      </c>
      <c r="V87" s="226">
        <v>0.96044055514998006</v>
      </c>
      <c r="W87" s="226">
        <v>1.0080995980569869</v>
      </c>
      <c r="DA87" s="174" t="s">
        <v>1934</v>
      </c>
    </row>
    <row r="88" spans="1:105" ht="12" customHeight="1" x14ac:dyDescent="0.25">
      <c r="A88" s="56" t="s">
        <v>96</v>
      </c>
      <c r="B88" s="262">
        <v>2.8504817818435799</v>
      </c>
      <c r="C88" s="262">
        <v>2.7317685363805442</v>
      </c>
      <c r="D88" s="262">
        <v>2.958080432405056</v>
      </c>
      <c r="E88" s="262">
        <v>3.5270468006835189</v>
      </c>
      <c r="F88" s="262">
        <v>3.8453547428764159</v>
      </c>
      <c r="G88" s="262">
        <v>3.045037997477035</v>
      </c>
      <c r="H88" s="262">
        <v>3.1085214731123241</v>
      </c>
      <c r="I88" s="262">
        <v>3.467450110150212</v>
      </c>
      <c r="J88" s="262">
        <v>3.8712770634300462</v>
      </c>
      <c r="K88" s="262">
        <v>3.2691336120329502</v>
      </c>
      <c r="L88" s="262">
        <v>3.3286903351249002</v>
      </c>
      <c r="M88" s="262">
        <v>3.314771877807194</v>
      </c>
      <c r="N88" s="262">
        <v>3.204634500587185</v>
      </c>
      <c r="O88" s="262">
        <v>2.7936894878070748</v>
      </c>
      <c r="P88" s="262">
        <v>2.9424101888866119</v>
      </c>
      <c r="Q88" s="262">
        <v>3.7372509639781901</v>
      </c>
      <c r="R88" s="262">
        <v>3.7760344773877992</v>
      </c>
      <c r="S88" s="262">
        <v>4.1002448788181649</v>
      </c>
      <c r="T88" s="262">
        <v>3.6700897621320099</v>
      </c>
      <c r="U88" s="262">
        <v>4.3724130926010556</v>
      </c>
      <c r="V88" s="262">
        <v>3.6377262855265888</v>
      </c>
      <c r="W88" s="262">
        <v>3.8852073766527782</v>
      </c>
      <c r="DA88" s="68" t="s">
        <v>1935</v>
      </c>
    </row>
    <row r="89" spans="1:105" ht="12" customHeight="1" x14ac:dyDescent="0.25">
      <c r="A89" s="37" t="s">
        <v>160</v>
      </c>
      <c r="B89" s="228">
        <v>5.1653617473513443E-2</v>
      </c>
      <c r="C89" s="228">
        <v>4.5888101893986552E-2</v>
      </c>
      <c r="D89" s="228">
        <v>4.8553495379341997E-2</v>
      </c>
      <c r="E89" s="228">
        <v>6.0079669249423269E-2</v>
      </c>
      <c r="F89" s="228">
        <v>0.2366254211736647</v>
      </c>
      <c r="G89" s="228">
        <v>0.1580275553107966</v>
      </c>
      <c r="H89" s="228">
        <v>5.0495252108101622E-2</v>
      </c>
      <c r="I89" s="228">
        <v>5.8483275844905917E-2</v>
      </c>
      <c r="J89" s="228">
        <v>7.318114395277342E-2</v>
      </c>
      <c r="K89" s="228">
        <v>6.0393965197631919E-2</v>
      </c>
      <c r="L89" s="228">
        <v>5.762323286400995E-2</v>
      </c>
      <c r="M89" s="228">
        <v>5.5396698212356953E-2</v>
      </c>
      <c r="N89" s="228">
        <v>1.9056679934340549E-2</v>
      </c>
      <c r="O89" s="228">
        <v>6.1694971336721967E-4</v>
      </c>
      <c r="P89" s="228">
        <v>6.4359020838448337E-4</v>
      </c>
      <c r="Q89" s="228">
        <v>9.8276650538293227E-4</v>
      </c>
      <c r="R89" s="228">
        <v>6.6420725186639093E-2</v>
      </c>
      <c r="S89" s="228">
        <v>7.5245555235967196E-2</v>
      </c>
      <c r="T89" s="228">
        <v>3.9873215895535788E-2</v>
      </c>
      <c r="U89" s="228">
        <v>6.0453039284349079E-2</v>
      </c>
      <c r="V89" s="228">
        <v>3.9576084446575427E-2</v>
      </c>
      <c r="W89" s="228">
        <v>4.2321513771969563E-2</v>
      </c>
      <c r="DA89" s="69" t="s">
        <v>1936</v>
      </c>
    </row>
    <row r="90" spans="1:105" ht="12" customHeight="1" x14ac:dyDescent="0.25">
      <c r="A90" s="37" t="s">
        <v>162</v>
      </c>
      <c r="B90" s="228">
        <v>2.1195615490158901</v>
      </c>
      <c r="C90" s="228">
        <v>1.9414789063508779</v>
      </c>
      <c r="D90" s="228">
        <v>2.194772581244659</v>
      </c>
      <c r="E90" s="228">
        <v>2.6514610874494351</v>
      </c>
      <c r="F90" s="228">
        <v>3.068299763166233</v>
      </c>
      <c r="G90" s="228">
        <v>2.174830594689348</v>
      </c>
      <c r="H90" s="228">
        <v>2.35582643909237</v>
      </c>
      <c r="I90" s="228">
        <v>2.5683738557441158</v>
      </c>
      <c r="J90" s="228">
        <v>2.8901757803262971</v>
      </c>
      <c r="K90" s="228">
        <v>2.3183863799474822</v>
      </c>
      <c r="L90" s="228">
        <v>2.5426257512179959</v>
      </c>
      <c r="M90" s="228">
        <v>2.4143307720440141</v>
      </c>
      <c r="N90" s="228">
        <v>2.4999586917670769</v>
      </c>
      <c r="O90" s="228">
        <v>1.79252406215728</v>
      </c>
      <c r="P90" s="228">
        <v>1.8347729260036649</v>
      </c>
      <c r="Q90" s="228">
        <v>2.3293816787893151</v>
      </c>
      <c r="R90" s="228">
        <v>2.6690775070127239</v>
      </c>
      <c r="S90" s="228">
        <v>2.5427166344332268</v>
      </c>
      <c r="T90" s="228">
        <v>2.2342044806795038</v>
      </c>
      <c r="U90" s="228">
        <v>3.513944573935218</v>
      </c>
      <c r="V90" s="228">
        <v>2.4876122607826798</v>
      </c>
      <c r="W90" s="228">
        <v>2.7397587408606778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0.67926661535417621</v>
      </c>
      <c r="C93" s="228">
        <v>0.7444015281356795</v>
      </c>
      <c r="D93" s="228">
        <v>0.71475435578105417</v>
      </c>
      <c r="E93" s="228">
        <v>0.81550604398466042</v>
      </c>
      <c r="F93" s="228">
        <v>0.54042955853651764</v>
      </c>
      <c r="G93" s="228">
        <v>0.71217984747689023</v>
      </c>
      <c r="H93" s="228">
        <v>0.70219978191185251</v>
      </c>
      <c r="I93" s="228">
        <v>0.84059297856118942</v>
      </c>
      <c r="J93" s="228">
        <v>0.90792013915097591</v>
      </c>
      <c r="K93" s="228">
        <v>0.89035326688783656</v>
      </c>
      <c r="L93" s="228">
        <v>0.72844135104289343</v>
      </c>
      <c r="M93" s="228">
        <v>0.845044407550823</v>
      </c>
      <c r="N93" s="228">
        <v>0.68561912888576793</v>
      </c>
      <c r="O93" s="228">
        <v>1.000548475936428</v>
      </c>
      <c r="P93" s="228">
        <v>1.1069936726745619</v>
      </c>
      <c r="Q93" s="228">
        <v>1.406886518683492</v>
      </c>
      <c r="R93" s="228">
        <v>1.040536245188435</v>
      </c>
      <c r="S93" s="228">
        <v>1.48228268914897</v>
      </c>
      <c r="T93" s="228">
        <v>1.396012065556971</v>
      </c>
      <c r="U93" s="228">
        <v>0.7980154793814902</v>
      </c>
      <c r="V93" s="228">
        <v>1.1105379402973341</v>
      </c>
      <c r="W93" s="228">
        <v>1.10312712202013</v>
      </c>
      <c r="DA93" s="69" t="s">
        <v>1940</v>
      </c>
    </row>
    <row r="94" spans="1:105" ht="12" customHeight="1" x14ac:dyDescent="0.25">
      <c r="A94" s="132" t="s">
        <v>1941</v>
      </c>
      <c r="B94" s="318">
        <v>6.8356103344183614</v>
      </c>
      <c r="C94" s="318">
        <v>6.9861809276783324</v>
      </c>
      <c r="D94" s="318">
        <v>7.1517830542836229</v>
      </c>
      <c r="E94" s="318">
        <v>8.1666190789896209</v>
      </c>
      <c r="F94" s="318">
        <v>6.9836060880183011</v>
      </c>
      <c r="G94" s="318">
        <v>7.1096644259809967</v>
      </c>
      <c r="H94" s="318">
        <v>7.2138379293314978</v>
      </c>
      <c r="I94" s="318">
        <v>8.1385399418497055</v>
      </c>
      <c r="J94" s="318">
        <v>8.7566203852907378</v>
      </c>
      <c r="K94" s="318">
        <v>7.9250403648774057</v>
      </c>
      <c r="L94" s="318">
        <v>7.5048849671595876</v>
      </c>
      <c r="M94" s="318">
        <v>8.0281327599447749</v>
      </c>
      <c r="N94" s="318">
        <v>7.1793541671864567</v>
      </c>
      <c r="O94" s="318">
        <v>7.5999949421793334</v>
      </c>
      <c r="P94" s="318">
        <v>8.1498359397938795</v>
      </c>
      <c r="Q94" s="318">
        <v>9.8150721277731829</v>
      </c>
      <c r="R94" s="318">
        <v>9.4112920323063687</v>
      </c>
      <c r="S94" s="318">
        <v>10.95768911391599</v>
      </c>
      <c r="T94" s="318">
        <v>10.15963073198157</v>
      </c>
      <c r="U94" s="318">
        <v>9.1361104093084755</v>
      </c>
      <c r="V94" s="318">
        <v>9.4857258223056746</v>
      </c>
      <c r="W94" s="318">
        <v>9.8894575144762253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0.99999999999999978</v>
      </c>
      <c r="C98" s="234">
        <f t="shared" si="4"/>
        <v>1.0000000000000002</v>
      </c>
      <c r="D98" s="234">
        <f t="shared" si="4"/>
        <v>0.99999999999999989</v>
      </c>
      <c r="E98" s="234">
        <f t="shared" si="4"/>
        <v>1.0000000000000002</v>
      </c>
      <c r="F98" s="234">
        <f t="shared" si="4"/>
        <v>0.99999999999999978</v>
      </c>
      <c r="G98" s="234">
        <f t="shared" si="4"/>
        <v>1.0000000000000002</v>
      </c>
      <c r="H98" s="234">
        <f t="shared" si="4"/>
        <v>0.99999999999999989</v>
      </c>
      <c r="I98" s="234">
        <f t="shared" si="4"/>
        <v>0.99999999999999989</v>
      </c>
      <c r="J98" s="234">
        <f t="shared" si="4"/>
        <v>1</v>
      </c>
      <c r="K98" s="234">
        <f t="shared" si="4"/>
        <v>0.99999999999999967</v>
      </c>
      <c r="L98" s="234">
        <f t="shared" si="4"/>
        <v>1.0000000000000002</v>
      </c>
      <c r="M98" s="234">
        <f t="shared" si="4"/>
        <v>0.99999999999999978</v>
      </c>
      <c r="N98" s="234">
        <f t="shared" si="4"/>
        <v>1</v>
      </c>
      <c r="O98" s="234">
        <f t="shared" si="4"/>
        <v>1</v>
      </c>
      <c r="P98" s="234">
        <f t="shared" si="4"/>
        <v>1</v>
      </c>
      <c r="Q98" s="234">
        <f t="shared" si="4"/>
        <v>0.99999999999999989</v>
      </c>
      <c r="R98" s="234">
        <f t="shared" si="4"/>
        <v>1</v>
      </c>
      <c r="S98" s="234">
        <f t="shared" si="4"/>
        <v>0.99999999999999978</v>
      </c>
      <c r="T98" s="234">
        <f t="shared" si="4"/>
        <v>0.99999999999999978</v>
      </c>
      <c r="U98" s="234">
        <f t="shared" si="4"/>
        <v>0.99999999999999978</v>
      </c>
      <c r="V98" s="234">
        <f t="shared" si="4"/>
        <v>1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4.9999999999972939E-3</v>
      </c>
      <c r="C99" s="268">
        <f t="shared" si="5"/>
        <v>4.9999999999996454E-3</v>
      </c>
      <c r="D99" s="268">
        <f t="shared" si="5"/>
        <v>4.999999999999563E-3</v>
      </c>
      <c r="E99" s="268">
        <f t="shared" si="5"/>
        <v>4.9999999999970571E-3</v>
      </c>
      <c r="F99" s="268">
        <f t="shared" si="5"/>
        <v>4.9999999999950917E-3</v>
      </c>
      <c r="G99" s="268">
        <f t="shared" si="5"/>
        <v>5.0000000000012396E-3</v>
      </c>
      <c r="H99" s="268">
        <f t="shared" si="5"/>
        <v>5.0000000000008761E-3</v>
      </c>
      <c r="I99" s="268">
        <f t="shared" si="5"/>
        <v>4.9999999999991215E-3</v>
      </c>
      <c r="J99" s="268">
        <f t="shared" si="5"/>
        <v>4.9999999999955028E-3</v>
      </c>
      <c r="K99" s="268">
        <f t="shared" si="5"/>
        <v>4.9999999999992733E-3</v>
      </c>
      <c r="L99" s="268">
        <f t="shared" si="5"/>
        <v>4.9999999999996375E-3</v>
      </c>
      <c r="M99" s="268">
        <f t="shared" si="5"/>
        <v>4.999999999999216E-3</v>
      </c>
      <c r="N99" s="268">
        <f t="shared" si="5"/>
        <v>4.9999999999987988E-3</v>
      </c>
      <c r="O99" s="268">
        <f t="shared" si="5"/>
        <v>4.9999999999939034E-3</v>
      </c>
      <c r="P99" s="268">
        <f t="shared" si="5"/>
        <v>4.9999999999901321E-3</v>
      </c>
      <c r="Q99" s="268">
        <f t="shared" si="5"/>
        <v>4.9999999999847658E-3</v>
      </c>
      <c r="R99" s="268">
        <f t="shared" si="5"/>
        <v>4.9999999999953727E-3</v>
      </c>
      <c r="S99" s="268">
        <f t="shared" si="5"/>
        <v>4.9999999999889213E-3</v>
      </c>
      <c r="T99" s="268">
        <f t="shared" si="5"/>
        <v>4.9999999999929606E-3</v>
      </c>
      <c r="U99" s="268">
        <f t="shared" si="5"/>
        <v>4.9999999999891659E-3</v>
      </c>
      <c r="V99" s="268">
        <f t="shared" si="5"/>
        <v>4.9999999999968923E-3</v>
      </c>
      <c r="W99" s="268">
        <f t="shared" si="5"/>
        <v>4.9999999999959721E-3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6.9999999999962132E-3</v>
      </c>
      <c r="C100" s="269">
        <f t="shared" si="6"/>
        <v>6.9999999999995023E-3</v>
      </c>
      <c r="D100" s="269">
        <f t="shared" si="6"/>
        <v>6.9999999999993913E-3</v>
      </c>
      <c r="E100" s="269">
        <f t="shared" si="6"/>
        <v>6.999999999995881E-3</v>
      </c>
      <c r="F100" s="269">
        <f t="shared" si="6"/>
        <v>6.9999999999931315E-3</v>
      </c>
      <c r="G100" s="269">
        <f t="shared" si="6"/>
        <v>7.0000000000017323E-3</v>
      </c>
      <c r="H100" s="269">
        <f t="shared" si="6"/>
        <v>7.0000000000012249E-3</v>
      </c>
      <c r="I100" s="269">
        <f t="shared" si="6"/>
        <v>6.9999999999987694E-3</v>
      </c>
      <c r="J100" s="269">
        <f t="shared" si="6"/>
        <v>6.9999999999937048E-3</v>
      </c>
      <c r="K100" s="269">
        <f t="shared" si="6"/>
        <v>6.999999999998981E-3</v>
      </c>
      <c r="L100" s="269">
        <f t="shared" si="6"/>
        <v>6.9999999999994919E-3</v>
      </c>
      <c r="M100" s="269">
        <f t="shared" si="6"/>
        <v>6.9999999999989029E-3</v>
      </c>
      <c r="N100" s="269">
        <f t="shared" si="6"/>
        <v>6.9999999999983183E-3</v>
      </c>
      <c r="O100" s="269">
        <f t="shared" si="6"/>
        <v>6.9999999999914627E-3</v>
      </c>
      <c r="P100" s="269">
        <f t="shared" si="6"/>
        <v>6.9999999999861857E-3</v>
      </c>
      <c r="Q100" s="269">
        <f t="shared" si="6"/>
        <v>6.9999999999786726E-3</v>
      </c>
      <c r="R100" s="269">
        <f t="shared" si="6"/>
        <v>6.9999999999935227E-3</v>
      </c>
      <c r="S100" s="269">
        <f t="shared" si="6"/>
        <v>6.9999999999844882E-3</v>
      </c>
      <c r="T100" s="269">
        <f t="shared" si="6"/>
        <v>6.999999999990146E-3</v>
      </c>
      <c r="U100" s="269">
        <f t="shared" si="6"/>
        <v>6.9999999999848309E-3</v>
      </c>
      <c r="V100" s="269">
        <f t="shared" si="6"/>
        <v>6.9999999999956486E-3</v>
      </c>
      <c r="W100" s="269">
        <f t="shared" si="6"/>
        <v>6.9999999999943623E-3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3.9999999999978351E-2</v>
      </c>
      <c r="C101" s="269">
        <f t="shared" si="7"/>
        <v>3.9999999999997163E-2</v>
      </c>
      <c r="D101" s="269">
        <f t="shared" si="7"/>
        <v>3.9999999999996504E-2</v>
      </c>
      <c r="E101" s="269">
        <f t="shared" si="7"/>
        <v>3.9999999999976457E-2</v>
      </c>
      <c r="F101" s="269">
        <f t="shared" si="7"/>
        <v>3.9999999999960734E-2</v>
      </c>
      <c r="G101" s="269">
        <f t="shared" si="7"/>
        <v>4.0000000000009917E-2</v>
      </c>
      <c r="H101" s="269">
        <f t="shared" si="7"/>
        <v>4.0000000000007009E-2</v>
      </c>
      <c r="I101" s="269">
        <f t="shared" si="7"/>
        <v>3.9999999999992972E-2</v>
      </c>
      <c r="J101" s="269">
        <f t="shared" si="7"/>
        <v>3.999999999996403E-2</v>
      </c>
      <c r="K101" s="269">
        <f t="shared" si="7"/>
        <v>3.9999999999994186E-2</v>
      </c>
      <c r="L101" s="269">
        <f t="shared" si="7"/>
        <v>3.99999999999971E-2</v>
      </c>
      <c r="M101" s="269">
        <f t="shared" si="7"/>
        <v>3.9999999999993728E-2</v>
      </c>
      <c r="N101" s="269">
        <f t="shared" si="7"/>
        <v>3.999999999999039E-2</v>
      </c>
      <c r="O101" s="269">
        <f t="shared" si="7"/>
        <v>3.9999999999951227E-2</v>
      </c>
      <c r="P101" s="269">
        <f t="shared" si="7"/>
        <v>3.9999999999921064E-2</v>
      </c>
      <c r="Q101" s="269">
        <f t="shared" si="7"/>
        <v>3.9999999999878112E-2</v>
      </c>
      <c r="R101" s="269">
        <f t="shared" si="7"/>
        <v>3.9999999999962989E-2</v>
      </c>
      <c r="S101" s="269">
        <f t="shared" si="7"/>
        <v>3.999999999991137E-2</v>
      </c>
      <c r="T101" s="269">
        <f t="shared" si="7"/>
        <v>3.9999999999943678E-2</v>
      </c>
      <c r="U101" s="269">
        <f t="shared" si="7"/>
        <v>3.999999999991332E-2</v>
      </c>
      <c r="V101" s="269">
        <f t="shared" si="7"/>
        <v>3.9999999999975139E-2</v>
      </c>
      <c r="W101" s="269">
        <f t="shared" si="7"/>
        <v>3.9999999999967777E-2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1.9999999999989172E-2</v>
      </c>
      <c r="C102" s="269">
        <f t="shared" si="8"/>
        <v>1.9999999999998578E-2</v>
      </c>
      <c r="D102" s="269">
        <f t="shared" si="8"/>
        <v>1.9999999999998252E-2</v>
      </c>
      <c r="E102" s="269">
        <f t="shared" si="8"/>
        <v>1.9999999999988229E-2</v>
      </c>
      <c r="F102" s="269">
        <f t="shared" si="8"/>
        <v>1.9999999999980363E-2</v>
      </c>
      <c r="G102" s="269">
        <f t="shared" si="8"/>
        <v>2.0000000000004958E-2</v>
      </c>
      <c r="H102" s="269">
        <f t="shared" si="8"/>
        <v>2.0000000000003505E-2</v>
      </c>
      <c r="I102" s="269">
        <f t="shared" si="8"/>
        <v>1.9999999999996482E-2</v>
      </c>
      <c r="J102" s="269">
        <f t="shared" si="8"/>
        <v>1.9999999999982015E-2</v>
      </c>
      <c r="K102" s="269">
        <f t="shared" si="8"/>
        <v>1.9999999999997093E-2</v>
      </c>
      <c r="L102" s="269">
        <f t="shared" si="8"/>
        <v>1.9999999999998547E-2</v>
      </c>
      <c r="M102" s="269">
        <f t="shared" si="8"/>
        <v>1.9999999999996864E-2</v>
      </c>
      <c r="N102" s="269">
        <f t="shared" si="8"/>
        <v>1.9999999999995195E-2</v>
      </c>
      <c r="O102" s="269">
        <f t="shared" si="8"/>
        <v>1.9999999999975607E-2</v>
      </c>
      <c r="P102" s="269">
        <f t="shared" si="8"/>
        <v>1.9999999999960522E-2</v>
      </c>
      <c r="Q102" s="269">
        <f t="shared" si="8"/>
        <v>1.9999999999939067E-2</v>
      </c>
      <c r="R102" s="269">
        <f t="shared" si="8"/>
        <v>1.9999999999981494E-2</v>
      </c>
      <c r="S102" s="269">
        <f t="shared" si="8"/>
        <v>1.9999999999955678E-2</v>
      </c>
      <c r="T102" s="269">
        <f t="shared" si="8"/>
        <v>1.9999999999971849E-2</v>
      </c>
      <c r="U102" s="269">
        <f t="shared" si="8"/>
        <v>1.9999999999956667E-2</v>
      </c>
      <c r="V102" s="269">
        <f t="shared" si="8"/>
        <v>1.9999999999987566E-2</v>
      </c>
      <c r="W102" s="269">
        <f t="shared" si="8"/>
        <v>1.9999999999983888E-2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1.2159283213960552E-2</v>
      </c>
      <c r="C103" s="270">
        <f t="shared" si="9"/>
        <v>1.2085712578469451E-2</v>
      </c>
      <c r="D103" s="270">
        <f t="shared" si="9"/>
        <v>1.214041571494689E-2</v>
      </c>
      <c r="E103" s="270">
        <f t="shared" si="9"/>
        <v>1.212529367282337E-2</v>
      </c>
      <c r="F103" s="270">
        <f t="shared" si="9"/>
        <v>1.2373723202048725E-2</v>
      </c>
      <c r="G103" s="270">
        <f t="shared" si="9"/>
        <v>1.2100973829050354E-2</v>
      </c>
      <c r="H103" s="270">
        <f t="shared" si="9"/>
        <v>1.2145133760959432E-2</v>
      </c>
      <c r="I103" s="270">
        <f t="shared" si="9"/>
        <v>1.2064895268598504E-2</v>
      </c>
      <c r="J103" s="270">
        <f t="shared" si="9"/>
        <v>1.2026254082169462E-2</v>
      </c>
      <c r="K103" s="270">
        <f t="shared" si="9"/>
        <v>1.1958489193936318E-2</v>
      </c>
      <c r="L103" s="270">
        <f t="shared" si="9"/>
        <v>1.212981490778706E-2</v>
      </c>
      <c r="M103" s="270">
        <f t="shared" si="9"/>
        <v>1.2065818451430543E-2</v>
      </c>
      <c r="N103" s="270">
        <f t="shared" si="9"/>
        <v>1.2154234024453299E-2</v>
      </c>
      <c r="O103" s="270">
        <f t="shared" si="9"/>
        <v>1.1929767498323808E-2</v>
      </c>
      <c r="P103" s="270">
        <f t="shared" si="9"/>
        <v>1.1942238853751494E-2</v>
      </c>
      <c r="Q103" s="270">
        <f t="shared" si="9"/>
        <v>1.17688272886138E-2</v>
      </c>
      <c r="R103" s="270">
        <f t="shared" si="9"/>
        <v>1.2036338548278741E-2</v>
      </c>
      <c r="S103" s="270">
        <f t="shared" si="9"/>
        <v>1.1891390749202112E-2</v>
      </c>
      <c r="T103" s="270">
        <f t="shared" si="9"/>
        <v>1.1923161222236165E-2</v>
      </c>
      <c r="U103" s="270">
        <f t="shared" si="9"/>
        <v>1.2324024659219356E-2</v>
      </c>
      <c r="V103" s="270">
        <f t="shared" si="9"/>
        <v>1.1998776999897747E-2</v>
      </c>
      <c r="W103" s="270">
        <f t="shared" si="9"/>
        <v>1.2043903532265553E-2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2.5139304744659946E-2</v>
      </c>
      <c r="C104" s="271">
        <f t="shared" si="10"/>
        <v>2.6647376139020164E-2</v>
      </c>
      <c r="D104" s="271">
        <f t="shared" si="10"/>
        <v>2.5306038935560229E-2</v>
      </c>
      <c r="E104" s="271">
        <f t="shared" si="10"/>
        <v>2.4205251695123949E-2</v>
      </c>
      <c r="F104" s="271">
        <f t="shared" si="10"/>
        <v>1.9374476710179667E-2</v>
      </c>
      <c r="G104" s="271">
        <f t="shared" si="10"/>
        <v>2.4359197040183835E-2</v>
      </c>
      <c r="H104" s="271">
        <f t="shared" si="10"/>
        <v>2.4299708953488607E-2</v>
      </c>
      <c r="I104" s="271">
        <f t="shared" si="10"/>
        <v>2.4414402199724124E-2</v>
      </c>
      <c r="J104" s="271">
        <f t="shared" si="10"/>
        <v>2.3453027010968467E-2</v>
      </c>
      <c r="K104" s="271">
        <f t="shared" si="10"/>
        <v>2.4993748064908134E-2</v>
      </c>
      <c r="L104" s="271">
        <f t="shared" si="10"/>
        <v>2.3578223449540518E-2</v>
      </c>
      <c r="M104" s="271">
        <f t="shared" si="10"/>
        <v>2.5194395748765554E-2</v>
      </c>
      <c r="N104" s="271">
        <f t="shared" si="10"/>
        <v>2.3475817730617299E-2</v>
      </c>
      <c r="O104" s="271">
        <f t="shared" si="10"/>
        <v>2.7980367206787139E-2</v>
      </c>
      <c r="P104" s="271">
        <f t="shared" si="10"/>
        <v>2.8517908029759103E-2</v>
      </c>
      <c r="Q104" s="271">
        <f t="shared" si="10"/>
        <v>2.6647758434272407E-2</v>
      </c>
      <c r="R104" s="271">
        <f t="shared" si="10"/>
        <v>2.5863896514040103E-2</v>
      </c>
      <c r="S104" s="271">
        <f t="shared" si="10"/>
        <v>2.7398582236301813E-2</v>
      </c>
      <c r="T104" s="271">
        <f t="shared" si="10"/>
        <v>2.8456331645391734E-2</v>
      </c>
      <c r="U104" s="271">
        <f t="shared" si="10"/>
        <v>2.2201328983916729E-2</v>
      </c>
      <c r="V104" s="271">
        <f t="shared" si="10"/>
        <v>2.6975145240114878E-2</v>
      </c>
      <c r="W104" s="271">
        <f t="shared" si="10"/>
        <v>2.6430890358134305E-2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0.83483629038661855</v>
      </c>
      <c r="C105" s="271">
        <f t="shared" si="11"/>
        <v>0.83005051986247114</v>
      </c>
      <c r="D105" s="271">
        <f t="shared" si="11"/>
        <v>0.83431790327047661</v>
      </c>
      <c r="E105" s="271">
        <f t="shared" si="11"/>
        <v>0.83788000642070881</v>
      </c>
      <c r="F105" s="271">
        <f t="shared" si="11"/>
        <v>0.8531974073985541</v>
      </c>
      <c r="G105" s="271">
        <f t="shared" si="11"/>
        <v>0.83740828015256208</v>
      </c>
      <c r="H105" s="271">
        <f t="shared" si="11"/>
        <v>0.83755580405556485</v>
      </c>
      <c r="I105" s="271">
        <f t="shared" si="11"/>
        <v>0.83726647542119204</v>
      </c>
      <c r="J105" s="271">
        <f t="shared" si="11"/>
        <v>0.84040288110477501</v>
      </c>
      <c r="K105" s="271">
        <f t="shared" si="11"/>
        <v>0.83550610037470352</v>
      </c>
      <c r="L105" s="271">
        <f t="shared" si="11"/>
        <v>0.83989590953258808</v>
      </c>
      <c r="M105" s="271">
        <f t="shared" si="11"/>
        <v>0.83475223969144718</v>
      </c>
      <c r="N105" s="271">
        <f t="shared" si="11"/>
        <v>0.84020146439913068</v>
      </c>
      <c r="O105" s="271">
        <f t="shared" si="11"/>
        <v>0.82591127150211685</v>
      </c>
      <c r="P105" s="271">
        <f t="shared" si="11"/>
        <v>0.82416672416161163</v>
      </c>
      <c r="Q105" s="271">
        <f t="shared" si="11"/>
        <v>0.83036617331228346</v>
      </c>
      <c r="R105" s="271">
        <f t="shared" si="11"/>
        <v>0.83262443935099228</v>
      </c>
      <c r="S105" s="271">
        <f t="shared" si="11"/>
        <v>0.82782428871176272</v>
      </c>
      <c r="T105" s="271">
        <f t="shared" si="11"/>
        <v>0.82438421458715871</v>
      </c>
      <c r="U105" s="271">
        <f t="shared" si="11"/>
        <v>0.84413835972609386</v>
      </c>
      <c r="V105" s="271">
        <f t="shared" si="11"/>
        <v>0.82908131055977696</v>
      </c>
      <c r="W105" s="271">
        <f t="shared" si="11"/>
        <v>0.83078989420269334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0.62534208418111992</v>
      </c>
      <c r="C106" s="320">
        <f t="shared" si="12"/>
        <v>0.60798905203730402</v>
      </c>
      <c r="D106" s="320">
        <f t="shared" si="12"/>
        <v>0.62343424547414217</v>
      </c>
      <c r="E106" s="320">
        <f t="shared" si="12"/>
        <v>0.63616957562801013</v>
      </c>
      <c r="F106" s="320">
        <f t="shared" si="12"/>
        <v>0.69174343481372425</v>
      </c>
      <c r="G106" s="320">
        <f t="shared" si="12"/>
        <v>0.63441497148436432</v>
      </c>
      <c r="H106" s="320">
        <f t="shared" si="12"/>
        <v>0.63505822944316059</v>
      </c>
      <c r="I106" s="320">
        <f t="shared" si="12"/>
        <v>0.6338131237568253</v>
      </c>
      <c r="J106" s="320">
        <f t="shared" si="12"/>
        <v>0.6449609893467052</v>
      </c>
      <c r="K106" s="320">
        <f t="shared" si="12"/>
        <v>0.62722486650046994</v>
      </c>
      <c r="L106" s="320">
        <f t="shared" si="12"/>
        <v>0.64341071411975126</v>
      </c>
      <c r="M106" s="320">
        <f t="shared" si="12"/>
        <v>0.62479894178506856</v>
      </c>
      <c r="N106" s="320">
        <f t="shared" si="12"/>
        <v>0.6445696499773208</v>
      </c>
      <c r="O106" s="320">
        <f t="shared" si="12"/>
        <v>0.59274154477889174</v>
      </c>
      <c r="P106" s="320">
        <f t="shared" si="12"/>
        <v>0.58651749058028679</v>
      </c>
      <c r="Q106" s="320">
        <f t="shared" si="12"/>
        <v>0.60830151969334767</v>
      </c>
      <c r="R106" s="320">
        <f t="shared" si="12"/>
        <v>0.61709196840065905</v>
      </c>
      <c r="S106" s="320">
        <f t="shared" si="12"/>
        <v>0.59950277007591524</v>
      </c>
      <c r="T106" s="320">
        <f t="shared" si="12"/>
        <v>0.5872481175422285</v>
      </c>
      <c r="U106" s="320">
        <f t="shared" si="12"/>
        <v>0.65912728486012184</v>
      </c>
      <c r="V106" s="320">
        <f t="shared" si="12"/>
        <v>0.60428843355882067</v>
      </c>
      <c r="W106" s="320">
        <f t="shared" si="12"/>
        <v>0.61053247455157511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0.20949420620549866</v>
      </c>
      <c r="C107" s="320">
        <f t="shared" si="13"/>
        <v>0.22206146782516711</v>
      </c>
      <c r="D107" s="320">
        <f t="shared" si="13"/>
        <v>0.21088365779633436</v>
      </c>
      <c r="E107" s="320">
        <f t="shared" si="13"/>
        <v>0.20171043079269874</v>
      </c>
      <c r="F107" s="320">
        <f t="shared" si="13"/>
        <v>0.16145397258482988</v>
      </c>
      <c r="G107" s="320">
        <f t="shared" si="13"/>
        <v>0.20299330866819776</v>
      </c>
      <c r="H107" s="320">
        <f t="shared" si="13"/>
        <v>0.20249757461240417</v>
      </c>
      <c r="I107" s="320">
        <f t="shared" si="13"/>
        <v>0.20345335166436676</v>
      </c>
      <c r="J107" s="320">
        <f t="shared" si="13"/>
        <v>0.19544189175806972</v>
      </c>
      <c r="K107" s="320">
        <f t="shared" si="13"/>
        <v>0.20828123387423353</v>
      </c>
      <c r="L107" s="320">
        <f t="shared" si="13"/>
        <v>0.19648519541283679</v>
      </c>
      <c r="M107" s="320">
        <f t="shared" si="13"/>
        <v>0.20995329790637868</v>
      </c>
      <c r="N107" s="320">
        <f t="shared" si="13"/>
        <v>0.19563181442180999</v>
      </c>
      <c r="O107" s="320">
        <f t="shared" si="13"/>
        <v>0.23316972672322514</v>
      </c>
      <c r="P107" s="320">
        <f t="shared" si="13"/>
        <v>0.23764923358132486</v>
      </c>
      <c r="Q107" s="320">
        <f t="shared" si="13"/>
        <v>0.22206465361893582</v>
      </c>
      <c r="R107" s="320">
        <f t="shared" si="13"/>
        <v>0.21553247095033323</v>
      </c>
      <c r="S107" s="320">
        <f t="shared" si="13"/>
        <v>0.22832151863584743</v>
      </c>
      <c r="T107" s="320">
        <f t="shared" si="13"/>
        <v>0.23713609704493011</v>
      </c>
      <c r="U107" s="320">
        <f t="shared" si="13"/>
        <v>0.18501107486597196</v>
      </c>
      <c r="V107" s="320">
        <f t="shared" si="13"/>
        <v>0.22479287700095635</v>
      </c>
      <c r="W107" s="320">
        <f t="shared" si="13"/>
        <v>0.22025741965111828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5.5865121654799677E-2</v>
      </c>
      <c r="C108" s="321">
        <f t="shared" si="14"/>
        <v>5.9216391420044596E-2</v>
      </c>
      <c r="D108" s="321">
        <f t="shared" si="14"/>
        <v>5.6235642079022527E-2</v>
      </c>
      <c r="E108" s="321">
        <f t="shared" si="14"/>
        <v>5.3789448211386329E-2</v>
      </c>
      <c r="F108" s="321">
        <f t="shared" si="14"/>
        <v>4.3054392689287978E-2</v>
      </c>
      <c r="G108" s="321">
        <f t="shared" si="14"/>
        <v>5.4131548978186089E-2</v>
      </c>
      <c r="H108" s="321">
        <f t="shared" si="14"/>
        <v>5.3999353229974477E-2</v>
      </c>
      <c r="I108" s="321">
        <f t="shared" si="14"/>
        <v>5.4254227110497842E-2</v>
      </c>
      <c r="J108" s="321">
        <f t="shared" si="14"/>
        <v>5.2117837802151942E-2</v>
      </c>
      <c r="K108" s="321">
        <f t="shared" si="14"/>
        <v>5.554166236646231E-2</v>
      </c>
      <c r="L108" s="321">
        <f t="shared" si="14"/>
        <v>5.2396052110089852E-2</v>
      </c>
      <c r="M108" s="321">
        <f t="shared" si="14"/>
        <v>5.5987546108367696E-2</v>
      </c>
      <c r="N108" s="321">
        <f t="shared" si="14"/>
        <v>5.216848384581603E-2</v>
      </c>
      <c r="O108" s="321">
        <f t="shared" si="14"/>
        <v>6.2178593792860073E-2</v>
      </c>
      <c r="P108" s="321">
        <f t="shared" si="14"/>
        <v>6.3373128955019994E-2</v>
      </c>
      <c r="Q108" s="321">
        <f t="shared" si="14"/>
        <v>5.9217240965049621E-2</v>
      </c>
      <c r="R108" s="321">
        <f t="shared" si="14"/>
        <v>5.7475325586755582E-2</v>
      </c>
      <c r="S108" s="321">
        <f t="shared" si="14"/>
        <v>6.0885738302892699E-2</v>
      </c>
      <c r="T108" s="321">
        <f t="shared" si="14"/>
        <v>6.3236292545314723E-2</v>
      </c>
      <c r="U108" s="321">
        <f t="shared" si="14"/>
        <v>4.9336286630925902E-2</v>
      </c>
      <c r="V108" s="321">
        <f t="shared" si="14"/>
        <v>5.9944767200255065E-2</v>
      </c>
      <c r="W108" s="321">
        <f t="shared" si="14"/>
        <v>5.8735311906964904E-2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0.99999999999999956</v>
      </c>
      <c r="D110" s="234">
        <f t="shared" si="15"/>
        <v>1.0000000000000002</v>
      </c>
      <c r="E110" s="234">
        <f t="shared" si="15"/>
        <v>1</v>
      </c>
      <c r="F110" s="234">
        <f t="shared" si="15"/>
        <v>1</v>
      </c>
      <c r="G110" s="234">
        <f t="shared" si="15"/>
        <v>0.99999999999999989</v>
      </c>
      <c r="H110" s="234">
        <f t="shared" si="15"/>
        <v>0.99999999999999978</v>
      </c>
      <c r="I110" s="234">
        <f t="shared" si="15"/>
        <v>1.0000000000000002</v>
      </c>
      <c r="J110" s="234">
        <f t="shared" si="15"/>
        <v>1</v>
      </c>
      <c r="K110" s="234">
        <f t="shared" si="15"/>
        <v>0.99999999999999978</v>
      </c>
      <c r="L110" s="234">
        <f t="shared" si="15"/>
        <v>1</v>
      </c>
      <c r="M110" s="234">
        <f t="shared" si="15"/>
        <v>1</v>
      </c>
      <c r="N110" s="234">
        <f t="shared" si="15"/>
        <v>0.99999999999999978</v>
      </c>
      <c r="O110" s="234">
        <f t="shared" si="15"/>
        <v>1</v>
      </c>
      <c r="P110" s="234">
        <f t="shared" si="15"/>
        <v>1.0000000000000002</v>
      </c>
      <c r="Q110" s="234">
        <f t="shared" si="15"/>
        <v>1</v>
      </c>
      <c r="R110" s="234">
        <f t="shared" si="15"/>
        <v>1.0000000000000004</v>
      </c>
      <c r="S110" s="234">
        <f t="shared" si="15"/>
        <v>0.99999999999999989</v>
      </c>
      <c r="T110" s="234">
        <f t="shared" si="15"/>
        <v>1</v>
      </c>
      <c r="U110" s="234">
        <f t="shared" si="15"/>
        <v>0.99999999999999989</v>
      </c>
      <c r="V110" s="234">
        <f t="shared" si="15"/>
        <v>0.99999999999999989</v>
      </c>
      <c r="W110" s="234">
        <f t="shared" si="15"/>
        <v>0.99999999999999967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5.2781221197176686E-3</v>
      </c>
      <c r="C111" s="301">
        <f t="shared" si="16"/>
        <v>5.2781221197184935E-3</v>
      </c>
      <c r="D111" s="301">
        <f t="shared" si="16"/>
        <v>5.278122119714383E-3</v>
      </c>
      <c r="E111" s="301">
        <f t="shared" si="16"/>
        <v>5.2781221197222769E-3</v>
      </c>
      <c r="F111" s="301">
        <f t="shared" si="16"/>
        <v>5.2781221197204346E-3</v>
      </c>
      <c r="G111" s="301">
        <f t="shared" si="16"/>
        <v>5.2781221197191414E-3</v>
      </c>
      <c r="H111" s="301">
        <f t="shared" si="16"/>
        <v>5.278122119728109E-3</v>
      </c>
      <c r="I111" s="301">
        <f t="shared" si="16"/>
        <v>5.278122119724912E-3</v>
      </c>
      <c r="J111" s="301">
        <f t="shared" si="16"/>
        <v>5.2781221197199949E-3</v>
      </c>
      <c r="K111" s="301">
        <f t="shared" si="16"/>
        <v>5.2781221197231651E-3</v>
      </c>
      <c r="L111" s="301">
        <f t="shared" si="16"/>
        <v>5.2781221197207755E-3</v>
      </c>
      <c r="M111" s="301">
        <f t="shared" si="16"/>
        <v>5.2781221197241808E-3</v>
      </c>
      <c r="N111" s="301">
        <f t="shared" si="16"/>
        <v>5.2781221197211077E-3</v>
      </c>
      <c r="O111" s="301">
        <f t="shared" si="16"/>
        <v>5.2781221197011254E-3</v>
      </c>
      <c r="P111" s="301">
        <f t="shared" si="16"/>
        <v>5.2781221196914318E-3</v>
      </c>
      <c r="Q111" s="301">
        <f t="shared" si="16"/>
        <v>5.2781221196959317E-3</v>
      </c>
      <c r="R111" s="301">
        <f t="shared" si="16"/>
        <v>5.2781221197103455E-3</v>
      </c>
      <c r="S111" s="301">
        <f t="shared" si="16"/>
        <v>5.2781221197005191E-3</v>
      </c>
      <c r="T111" s="301">
        <f t="shared" si="16"/>
        <v>5.2781221197045203E-3</v>
      </c>
      <c r="U111" s="301">
        <f t="shared" si="16"/>
        <v>5.2781221197082595E-3</v>
      </c>
      <c r="V111" s="301">
        <f t="shared" si="16"/>
        <v>5.2781221197101044E-3</v>
      </c>
      <c r="W111" s="301">
        <f t="shared" si="16"/>
        <v>5.2781221197113664E-3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7.4900519068188988E-3</v>
      </c>
      <c r="C112" s="235">
        <f t="shared" si="17"/>
        <v>7.4900519068200645E-3</v>
      </c>
      <c r="D112" s="235">
        <f t="shared" si="17"/>
        <v>7.4900519068142298E-3</v>
      </c>
      <c r="E112" s="235">
        <f t="shared" si="17"/>
        <v>7.4900519068254326E-3</v>
      </c>
      <c r="F112" s="235">
        <f t="shared" si="17"/>
        <v>7.490051906822821E-3</v>
      </c>
      <c r="G112" s="235">
        <f t="shared" si="17"/>
        <v>7.4900519068209874E-3</v>
      </c>
      <c r="H112" s="235">
        <f t="shared" si="17"/>
        <v>7.4900519068337107E-3</v>
      </c>
      <c r="I112" s="235">
        <f t="shared" si="17"/>
        <v>7.4900519068291753E-3</v>
      </c>
      <c r="J112" s="235">
        <f t="shared" si="17"/>
        <v>7.4900519068221965E-3</v>
      </c>
      <c r="K112" s="235">
        <f t="shared" si="17"/>
        <v>7.4900519068266972E-3</v>
      </c>
      <c r="L112" s="235">
        <f t="shared" si="17"/>
        <v>7.490051906823305E-3</v>
      </c>
      <c r="M112" s="235">
        <f t="shared" si="17"/>
        <v>7.4900519068281327E-3</v>
      </c>
      <c r="N112" s="235">
        <f t="shared" si="17"/>
        <v>7.4900519068237768E-3</v>
      </c>
      <c r="O112" s="235">
        <f t="shared" si="17"/>
        <v>7.4900519067954228E-3</v>
      </c>
      <c r="P112" s="235">
        <f t="shared" si="17"/>
        <v>7.4900519067816673E-3</v>
      </c>
      <c r="Q112" s="235">
        <f t="shared" si="17"/>
        <v>7.4900519067880459E-3</v>
      </c>
      <c r="R112" s="235">
        <f t="shared" si="17"/>
        <v>7.4900519068085061E-3</v>
      </c>
      <c r="S112" s="235">
        <f t="shared" si="17"/>
        <v>7.4900519067945606E-3</v>
      </c>
      <c r="T112" s="235">
        <f t="shared" si="17"/>
        <v>7.4900519068002375E-3</v>
      </c>
      <c r="U112" s="235">
        <f t="shared" si="17"/>
        <v>7.4900519068055466E-3</v>
      </c>
      <c r="V112" s="235">
        <f t="shared" si="17"/>
        <v>7.4900519068081635E-3</v>
      </c>
      <c r="W112" s="235">
        <f t="shared" si="17"/>
        <v>7.4900519068099528E-3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2.6652580693983526E-2</v>
      </c>
      <c r="C113" s="235">
        <f t="shared" si="18"/>
        <v>2.6652580693987665E-2</v>
      </c>
      <c r="D113" s="235">
        <f t="shared" si="18"/>
        <v>2.6652580693966917E-2</v>
      </c>
      <c r="E113" s="235">
        <f t="shared" si="18"/>
        <v>2.6652580694006781E-2</v>
      </c>
      <c r="F113" s="235">
        <f t="shared" si="18"/>
        <v>2.6652580693997487E-2</v>
      </c>
      <c r="G113" s="235">
        <f t="shared" si="18"/>
        <v>2.6652580693990961E-2</v>
      </c>
      <c r="H113" s="235">
        <f t="shared" si="18"/>
        <v>2.6652580694036244E-2</v>
      </c>
      <c r="I113" s="235">
        <f t="shared" si="18"/>
        <v>2.6652580694020093E-2</v>
      </c>
      <c r="J113" s="235">
        <f t="shared" si="18"/>
        <v>2.6652580693995259E-2</v>
      </c>
      <c r="K113" s="235">
        <f t="shared" si="18"/>
        <v>2.6652580694011281E-2</v>
      </c>
      <c r="L113" s="235">
        <f t="shared" si="18"/>
        <v>2.6652580693999207E-2</v>
      </c>
      <c r="M113" s="235">
        <f t="shared" si="18"/>
        <v>2.6652580694016378E-2</v>
      </c>
      <c r="N113" s="235">
        <f t="shared" si="18"/>
        <v>2.6652580694000887E-2</v>
      </c>
      <c r="O113" s="235">
        <f t="shared" si="18"/>
        <v>2.6652580693899985E-2</v>
      </c>
      <c r="P113" s="235">
        <f t="shared" si="18"/>
        <v>2.6652580693851034E-2</v>
      </c>
      <c r="Q113" s="235">
        <f t="shared" si="18"/>
        <v>2.6652580693873745E-2</v>
      </c>
      <c r="R113" s="235">
        <f t="shared" si="18"/>
        <v>2.6652580693946555E-2</v>
      </c>
      <c r="S113" s="235">
        <f t="shared" si="18"/>
        <v>2.6652580693896918E-2</v>
      </c>
      <c r="T113" s="235">
        <f t="shared" si="18"/>
        <v>2.6652580693917134E-2</v>
      </c>
      <c r="U113" s="235">
        <f t="shared" si="18"/>
        <v>2.6652580693936015E-2</v>
      </c>
      <c r="V113" s="235">
        <f t="shared" si="18"/>
        <v>2.6652580693945323E-2</v>
      </c>
      <c r="W113" s="235">
        <f t="shared" si="18"/>
        <v>2.6652580693951704E-2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2.1112488478870674E-2</v>
      </c>
      <c r="C114" s="235">
        <f t="shared" si="19"/>
        <v>2.1112488478873957E-2</v>
      </c>
      <c r="D114" s="235">
        <f t="shared" si="19"/>
        <v>2.1112488478857525E-2</v>
      </c>
      <c r="E114" s="235">
        <f t="shared" si="19"/>
        <v>2.1112488478889094E-2</v>
      </c>
      <c r="F114" s="235">
        <f t="shared" si="19"/>
        <v>2.1112488478881742E-2</v>
      </c>
      <c r="G114" s="235">
        <f t="shared" si="19"/>
        <v>2.1112488478876552E-2</v>
      </c>
      <c r="H114" s="235">
        <f t="shared" si="19"/>
        <v>2.1112488478912426E-2</v>
      </c>
      <c r="I114" s="235">
        <f t="shared" si="19"/>
        <v>2.1112488478899641E-2</v>
      </c>
      <c r="J114" s="235">
        <f t="shared" si="19"/>
        <v>2.1112488478879973E-2</v>
      </c>
      <c r="K114" s="235">
        <f t="shared" si="19"/>
        <v>2.111248847889266E-2</v>
      </c>
      <c r="L114" s="235">
        <f t="shared" si="19"/>
        <v>2.1112488478883105E-2</v>
      </c>
      <c r="M114" s="235">
        <f t="shared" si="19"/>
        <v>2.1112488478896709E-2</v>
      </c>
      <c r="N114" s="235">
        <f t="shared" si="19"/>
        <v>2.1112488478884431E-2</v>
      </c>
      <c r="O114" s="235">
        <f t="shared" si="19"/>
        <v>2.1112488478804505E-2</v>
      </c>
      <c r="P114" s="235">
        <f t="shared" si="19"/>
        <v>2.1112488478765731E-2</v>
      </c>
      <c r="Q114" s="235">
        <f t="shared" si="19"/>
        <v>2.1112488478783716E-2</v>
      </c>
      <c r="R114" s="235">
        <f t="shared" si="19"/>
        <v>2.1112488478841385E-2</v>
      </c>
      <c r="S114" s="235">
        <f t="shared" si="19"/>
        <v>2.1112488478802073E-2</v>
      </c>
      <c r="T114" s="235">
        <f t="shared" si="19"/>
        <v>2.1112488478818081E-2</v>
      </c>
      <c r="U114" s="235">
        <f t="shared" si="19"/>
        <v>2.1112488478833041E-2</v>
      </c>
      <c r="V114" s="235">
        <f t="shared" si="19"/>
        <v>2.1112488478840421E-2</v>
      </c>
      <c r="W114" s="235">
        <f t="shared" si="19"/>
        <v>2.1112488478845465E-2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1.2023632693093632E-2</v>
      </c>
      <c r="C115" s="302">
        <f t="shared" si="20"/>
        <v>1.2168855609998573E-2</v>
      </c>
      <c r="D115" s="302">
        <f t="shared" si="20"/>
        <v>1.2028754947902589E-2</v>
      </c>
      <c r="E115" s="302">
        <f t="shared" si="20"/>
        <v>1.1858152391784322E-2</v>
      </c>
      <c r="F115" s="302">
        <f t="shared" si="20"/>
        <v>1.1451325558357846E-2</v>
      </c>
      <c r="G115" s="302">
        <f t="shared" si="20"/>
        <v>1.1855743218329832E-2</v>
      </c>
      <c r="H115" s="302">
        <f t="shared" si="20"/>
        <v>1.1890844235841826E-2</v>
      </c>
      <c r="I115" s="302">
        <f t="shared" si="20"/>
        <v>1.1827950909607098E-2</v>
      </c>
      <c r="J115" s="302">
        <f t="shared" si="20"/>
        <v>1.1657765650533124E-2</v>
      </c>
      <c r="K115" s="302">
        <f t="shared" si="20"/>
        <v>1.1803861481514164E-2</v>
      </c>
      <c r="L115" s="302">
        <f t="shared" si="20"/>
        <v>1.1775737119371594E-2</v>
      </c>
      <c r="M115" s="302">
        <f t="shared" si="20"/>
        <v>1.1938665036408953E-2</v>
      </c>
      <c r="N115" s="302">
        <f t="shared" si="20"/>
        <v>1.17854439396042E-2</v>
      </c>
      <c r="O115" s="302">
        <f t="shared" si="20"/>
        <v>1.2208281509489369E-2</v>
      </c>
      <c r="P115" s="302">
        <f t="shared" si="20"/>
        <v>1.2302495311290497E-2</v>
      </c>
      <c r="Q115" s="302">
        <f t="shared" si="20"/>
        <v>1.1848583387811197E-2</v>
      </c>
      <c r="R115" s="302">
        <f t="shared" si="20"/>
        <v>1.2005033259787129E-2</v>
      </c>
      <c r="S115" s="302">
        <f t="shared" si="20"/>
        <v>1.2082328363742671E-2</v>
      </c>
      <c r="T115" s="302">
        <f t="shared" si="20"/>
        <v>1.2273397314339766E-2</v>
      </c>
      <c r="U115" s="302">
        <f t="shared" si="20"/>
        <v>1.1775691911205567E-2</v>
      </c>
      <c r="V115" s="302">
        <f t="shared" si="20"/>
        <v>1.2129114221244812E-2</v>
      </c>
      <c r="W115" s="302">
        <f t="shared" si="20"/>
        <v>1.2094878756684555E-2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5.736553114721156E-2</v>
      </c>
      <c r="C116" s="303">
        <f t="shared" si="21"/>
        <v>5.9822551583389949E-2</v>
      </c>
      <c r="D116" s="303">
        <f t="shared" si="21"/>
        <v>5.7633044175870868E-2</v>
      </c>
      <c r="E116" s="303">
        <f t="shared" si="21"/>
        <v>5.5888883242779984E-2</v>
      </c>
      <c r="F116" s="303">
        <f t="shared" si="21"/>
        <v>4.8733901196715633E-2</v>
      </c>
      <c r="G116" s="303">
        <f t="shared" si="21"/>
        <v>5.6130578037945612E-2</v>
      </c>
      <c r="H116" s="303">
        <f t="shared" si="21"/>
        <v>5.6036424992392544E-2</v>
      </c>
      <c r="I116" s="303">
        <f t="shared" si="21"/>
        <v>5.6217976211028878E-2</v>
      </c>
      <c r="J116" s="303">
        <f t="shared" si="21"/>
        <v>5.4724456904333744E-2</v>
      </c>
      <c r="K116" s="303">
        <f t="shared" si="21"/>
        <v>5.7136895876328184E-2</v>
      </c>
      <c r="L116" s="303">
        <f t="shared" si="21"/>
        <v>5.4915180229249932E-2</v>
      </c>
      <c r="M116" s="303">
        <f t="shared" si="21"/>
        <v>5.7455419044083578E-2</v>
      </c>
      <c r="N116" s="303">
        <f t="shared" si="21"/>
        <v>5.4757058053740093E-2</v>
      </c>
      <c r="O116" s="303">
        <f t="shared" si="21"/>
        <v>6.2071767129934299E-2</v>
      </c>
      <c r="P116" s="303">
        <f t="shared" si="21"/>
        <v>6.2998428047168029E-2</v>
      </c>
      <c r="Q116" s="303">
        <f t="shared" si="21"/>
        <v>5.9828904223812443E-2</v>
      </c>
      <c r="R116" s="303">
        <f t="shared" si="21"/>
        <v>5.8536592256465451E-2</v>
      </c>
      <c r="S116" s="303">
        <f t="shared" si="21"/>
        <v>6.1083005121212924E-2</v>
      </c>
      <c r="T116" s="303">
        <f t="shared" si="21"/>
        <v>6.2891958265248044E-2</v>
      </c>
      <c r="U116" s="303">
        <f t="shared" si="21"/>
        <v>5.2822683801734972E-2</v>
      </c>
      <c r="V116" s="303">
        <f t="shared" si="21"/>
        <v>6.0369744875294694E-2</v>
      </c>
      <c r="W116" s="303">
        <f t="shared" si="21"/>
        <v>5.9465296640857535E-2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2.3431276267116823E-2</v>
      </c>
      <c r="C117" s="304">
        <f t="shared" si="22"/>
        <v>2.3196571327119109E-2</v>
      </c>
      <c r="D117" s="304">
        <f t="shared" si="22"/>
        <v>2.3406061143202376E-2</v>
      </c>
      <c r="E117" s="304">
        <f t="shared" si="22"/>
        <v>2.3574810917421838E-2</v>
      </c>
      <c r="F117" s="304">
        <f t="shared" si="22"/>
        <v>2.4257775501466784E-2</v>
      </c>
      <c r="G117" s="304">
        <f t="shared" si="22"/>
        <v>2.3552252432262527E-2</v>
      </c>
      <c r="H117" s="304">
        <f t="shared" si="22"/>
        <v>2.3559957216063118E-2</v>
      </c>
      <c r="I117" s="304">
        <f t="shared" si="22"/>
        <v>2.3544948559940649E-2</v>
      </c>
      <c r="J117" s="304">
        <f t="shared" si="22"/>
        <v>2.3690212373974628E-2</v>
      </c>
      <c r="K117" s="304">
        <f t="shared" si="22"/>
        <v>2.3459654842240218E-2</v>
      </c>
      <c r="L117" s="304">
        <f t="shared" si="22"/>
        <v>2.3668611327837277E-2</v>
      </c>
      <c r="M117" s="304">
        <f t="shared" si="22"/>
        <v>2.3425551690215363E-2</v>
      </c>
      <c r="N117" s="304">
        <f t="shared" si="22"/>
        <v>2.3683111853776473E-2</v>
      </c>
      <c r="O117" s="304">
        <f t="shared" si="22"/>
        <v>2.2984681201274185E-2</v>
      </c>
      <c r="P117" s="304">
        <f t="shared" si="22"/>
        <v>2.2894912296548383E-2</v>
      </c>
      <c r="Q117" s="304">
        <f t="shared" si="22"/>
        <v>2.3206129033476186E-2</v>
      </c>
      <c r="R117" s="304">
        <f t="shared" si="22"/>
        <v>2.3322195325851416E-2</v>
      </c>
      <c r="S117" s="304">
        <f t="shared" si="22"/>
        <v>2.3081272046521474E-2</v>
      </c>
      <c r="T117" s="304">
        <f t="shared" si="22"/>
        <v>2.2905805659586536E-2</v>
      </c>
      <c r="U117" s="304">
        <f t="shared" si="22"/>
        <v>2.3864576249868822E-2</v>
      </c>
      <c r="V117" s="304">
        <f t="shared" si="22"/>
        <v>2.314658616461146E-2</v>
      </c>
      <c r="W117" s="304">
        <f t="shared" si="22"/>
        <v>2.3232373524588672E-2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3.3934254880094744E-2</v>
      </c>
      <c r="C118" s="304">
        <f t="shared" si="23"/>
        <v>3.662598025627084E-2</v>
      </c>
      <c r="D118" s="304">
        <f t="shared" si="23"/>
        <v>3.4226983032668495E-2</v>
      </c>
      <c r="E118" s="304">
        <f t="shared" si="23"/>
        <v>3.2314072325358149E-2</v>
      </c>
      <c r="F118" s="304">
        <f t="shared" si="23"/>
        <v>2.4476125695248846E-2</v>
      </c>
      <c r="G118" s="304">
        <f t="shared" si="23"/>
        <v>3.2578325605683085E-2</v>
      </c>
      <c r="H118" s="304">
        <f t="shared" si="23"/>
        <v>3.2476467776329426E-2</v>
      </c>
      <c r="I118" s="304">
        <f t="shared" si="23"/>
        <v>3.2673027651088232E-2</v>
      </c>
      <c r="J118" s="304">
        <f t="shared" si="23"/>
        <v>3.1034244530359113E-2</v>
      </c>
      <c r="K118" s="304">
        <f t="shared" si="23"/>
        <v>3.3677241034087965E-2</v>
      </c>
      <c r="L118" s="304">
        <f t="shared" si="23"/>
        <v>3.1246568901412652E-2</v>
      </c>
      <c r="M118" s="304">
        <f t="shared" si="23"/>
        <v>3.4029867353868211E-2</v>
      </c>
      <c r="N118" s="304">
        <f t="shared" si="23"/>
        <v>3.1073946199963617E-2</v>
      </c>
      <c r="O118" s="304">
        <f t="shared" si="23"/>
        <v>3.9087085928660122E-2</v>
      </c>
      <c r="P118" s="304">
        <f t="shared" si="23"/>
        <v>4.0103515750619642E-2</v>
      </c>
      <c r="Q118" s="304">
        <f t="shared" si="23"/>
        <v>3.662277519033625E-2</v>
      </c>
      <c r="R118" s="304">
        <f t="shared" si="23"/>
        <v>3.5214396930614046E-2</v>
      </c>
      <c r="S118" s="304">
        <f t="shared" si="23"/>
        <v>3.800173307469145E-2</v>
      </c>
      <c r="T118" s="304">
        <f t="shared" si="23"/>
        <v>3.9986152605661497E-2</v>
      </c>
      <c r="U118" s="304">
        <f t="shared" si="23"/>
        <v>2.895810755186615E-2</v>
      </c>
      <c r="V118" s="304">
        <f t="shared" si="23"/>
        <v>3.7223158710683234E-2</v>
      </c>
      <c r="W118" s="304">
        <f t="shared" si="23"/>
        <v>3.6232923116268863E-2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0.76925516061691823</v>
      </c>
      <c r="C119" s="303">
        <f t="shared" si="24"/>
        <v>0.767474384553814</v>
      </c>
      <c r="D119" s="303">
        <f t="shared" si="24"/>
        <v>0.76907077826720005</v>
      </c>
      <c r="E119" s="303">
        <f t="shared" si="24"/>
        <v>0.77039491754652212</v>
      </c>
      <c r="F119" s="303">
        <f t="shared" si="24"/>
        <v>0.77556635038188348</v>
      </c>
      <c r="G119" s="303">
        <f t="shared" si="24"/>
        <v>0.77023458662291588</v>
      </c>
      <c r="H119" s="303">
        <f t="shared" si="24"/>
        <v>0.77026667190751996</v>
      </c>
      <c r="I119" s="303">
        <f t="shared" si="24"/>
        <v>0.77020054431159535</v>
      </c>
      <c r="J119" s="303">
        <f t="shared" si="24"/>
        <v>0.77135582552831938</v>
      </c>
      <c r="K119" s="303">
        <f t="shared" si="24"/>
        <v>0.76960424208636635</v>
      </c>
      <c r="L119" s="303">
        <f t="shared" si="24"/>
        <v>0.77112273439603329</v>
      </c>
      <c r="M119" s="303">
        <f t="shared" si="24"/>
        <v>0.76927027639578804</v>
      </c>
      <c r="N119" s="303">
        <f t="shared" si="24"/>
        <v>0.77122039791051866</v>
      </c>
      <c r="O119" s="303">
        <f t="shared" si="24"/>
        <v>0.76592735854849758</v>
      </c>
      <c r="P119" s="303">
        <f t="shared" si="24"/>
        <v>0.76522067499614888</v>
      </c>
      <c r="Q119" s="303">
        <f t="shared" si="24"/>
        <v>0.7677548521636689</v>
      </c>
      <c r="R119" s="303">
        <f t="shared" si="24"/>
        <v>0.76848448223551002</v>
      </c>
      <c r="S119" s="303">
        <f t="shared" si="24"/>
        <v>0.76670400574460917</v>
      </c>
      <c r="T119" s="303">
        <f t="shared" si="24"/>
        <v>0.76531811600418931</v>
      </c>
      <c r="U119" s="303">
        <f t="shared" si="24"/>
        <v>0.7725293988047921</v>
      </c>
      <c r="V119" s="303">
        <f t="shared" si="24"/>
        <v>0.76714188071956624</v>
      </c>
      <c r="W119" s="303">
        <f t="shared" si="24"/>
        <v>0.76778030865862434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0.702938288013505</v>
      </c>
      <c r="C120" s="304">
        <f t="shared" si="25"/>
        <v>0.69589713981357371</v>
      </c>
      <c r="D120" s="304">
        <f t="shared" si="25"/>
        <v>0.70218183429607139</v>
      </c>
      <c r="E120" s="304">
        <f t="shared" si="25"/>
        <v>0.70724432752265576</v>
      </c>
      <c r="F120" s="304">
        <f t="shared" si="25"/>
        <v>0.72773326504400349</v>
      </c>
      <c r="G120" s="304">
        <f t="shared" si="25"/>
        <v>0.70656757296787587</v>
      </c>
      <c r="H120" s="304">
        <f t="shared" si="25"/>
        <v>0.70679871648189374</v>
      </c>
      <c r="I120" s="304">
        <f t="shared" si="25"/>
        <v>0.70634845679821945</v>
      </c>
      <c r="J120" s="304">
        <f t="shared" si="25"/>
        <v>0.71070637121923885</v>
      </c>
      <c r="K120" s="304">
        <f t="shared" si="25"/>
        <v>0.70378964526720633</v>
      </c>
      <c r="L120" s="304">
        <f t="shared" si="25"/>
        <v>0.71005833983511857</v>
      </c>
      <c r="M120" s="304">
        <f t="shared" si="25"/>
        <v>0.7027665507064611</v>
      </c>
      <c r="N120" s="304">
        <f t="shared" si="25"/>
        <v>0.71049335561329441</v>
      </c>
      <c r="O120" s="304">
        <f t="shared" si="25"/>
        <v>0.68954043603822579</v>
      </c>
      <c r="P120" s="304">
        <f t="shared" si="25"/>
        <v>0.68684736889645159</v>
      </c>
      <c r="Q120" s="304">
        <f t="shared" si="25"/>
        <v>0.69618387100428569</v>
      </c>
      <c r="R120" s="304">
        <f t="shared" si="25"/>
        <v>0.69966585977554252</v>
      </c>
      <c r="S120" s="304">
        <f t="shared" si="25"/>
        <v>0.69243816139564418</v>
      </c>
      <c r="T120" s="304">
        <f t="shared" si="25"/>
        <v>0.68717416978759616</v>
      </c>
      <c r="U120" s="304">
        <f t="shared" si="25"/>
        <v>0.71593728749606489</v>
      </c>
      <c r="V120" s="304">
        <f t="shared" si="25"/>
        <v>0.69439758493834369</v>
      </c>
      <c r="W120" s="304">
        <f t="shared" si="25"/>
        <v>0.69697120573766003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6.6316872603413152E-2</v>
      </c>
      <c r="C121" s="304">
        <f t="shared" si="26"/>
        <v>7.1577244740240339E-2</v>
      </c>
      <c r="D121" s="304">
        <f t="shared" si="26"/>
        <v>6.6888943971128698E-2</v>
      </c>
      <c r="E121" s="304">
        <f t="shared" si="26"/>
        <v>6.3150590023866499E-2</v>
      </c>
      <c r="F121" s="304">
        <f t="shared" si="26"/>
        <v>4.7833085337880041E-2</v>
      </c>
      <c r="G121" s="304">
        <f t="shared" si="26"/>
        <v>6.3667013655039906E-2</v>
      </c>
      <c r="H121" s="304">
        <f t="shared" si="26"/>
        <v>6.3467955425626166E-2</v>
      </c>
      <c r="I121" s="304">
        <f t="shared" si="26"/>
        <v>6.3852087513375913E-2</v>
      </c>
      <c r="J121" s="304">
        <f t="shared" si="26"/>
        <v>6.0649454309080426E-2</v>
      </c>
      <c r="K121" s="304">
        <f t="shared" si="26"/>
        <v>6.5814596819159993E-2</v>
      </c>
      <c r="L121" s="304">
        <f t="shared" si="26"/>
        <v>6.1064394560914781E-2</v>
      </c>
      <c r="M121" s="304">
        <f t="shared" si="26"/>
        <v>6.650372568932697E-2</v>
      </c>
      <c r="N121" s="304">
        <f t="shared" si="26"/>
        <v>6.0727042297224199E-2</v>
      </c>
      <c r="O121" s="304">
        <f t="shared" si="26"/>
        <v>7.6386922510271918E-2</v>
      </c>
      <c r="P121" s="304">
        <f t="shared" si="26"/>
        <v>7.8373306099697337E-2</v>
      </c>
      <c r="Q121" s="304">
        <f t="shared" si="26"/>
        <v>7.1570981159383151E-2</v>
      </c>
      <c r="R121" s="304">
        <f t="shared" si="26"/>
        <v>6.8818622459967588E-2</v>
      </c>
      <c r="S121" s="304">
        <f t="shared" si="26"/>
        <v>7.4265844348965049E-2</v>
      </c>
      <c r="T121" s="304">
        <f t="shared" si="26"/>
        <v>7.8143946216593207E-2</v>
      </c>
      <c r="U121" s="304">
        <f t="shared" si="26"/>
        <v>5.659211130872726E-2</v>
      </c>
      <c r="V121" s="304">
        <f t="shared" si="26"/>
        <v>7.2744295781222573E-2</v>
      </c>
      <c r="W121" s="304">
        <f t="shared" si="26"/>
        <v>7.0809102920964304E-2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0.10082243234338589</v>
      </c>
      <c r="C122" s="303">
        <f t="shared" si="27"/>
        <v>0.10000096505339685</v>
      </c>
      <c r="D122" s="303">
        <f t="shared" si="27"/>
        <v>0.10073417940967354</v>
      </c>
      <c r="E122" s="303">
        <f t="shared" si="27"/>
        <v>0.10132480361946984</v>
      </c>
      <c r="F122" s="303">
        <f t="shared" si="27"/>
        <v>0.10371517966362055</v>
      </c>
      <c r="G122" s="303">
        <f t="shared" si="27"/>
        <v>0.10124584892140107</v>
      </c>
      <c r="H122" s="303">
        <f t="shared" si="27"/>
        <v>0.10127281566473513</v>
      </c>
      <c r="I122" s="303">
        <f t="shared" si="27"/>
        <v>0.10122028536829503</v>
      </c>
      <c r="J122" s="303">
        <f t="shared" si="27"/>
        <v>0.10172870871739648</v>
      </c>
      <c r="K122" s="303">
        <f t="shared" si="27"/>
        <v>0.10092175735633731</v>
      </c>
      <c r="L122" s="303">
        <f t="shared" si="27"/>
        <v>0.10165310505591856</v>
      </c>
      <c r="M122" s="303">
        <f t="shared" si="27"/>
        <v>0.10080239632425399</v>
      </c>
      <c r="N122" s="303">
        <f t="shared" si="27"/>
        <v>0.10170385689670686</v>
      </c>
      <c r="O122" s="303">
        <f t="shared" si="27"/>
        <v>9.9259349612877676E-2</v>
      </c>
      <c r="P122" s="303">
        <f t="shared" si="27"/>
        <v>9.8945158446302764E-2</v>
      </c>
      <c r="Q122" s="303">
        <f t="shared" si="27"/>
        <v>0.10003441702556616</v>
      </c>
      <c r="R122" s="303">
        <f t="shared" si="27"/>
        <v>0.10044064904893082</v>
      </c>
      <c r="S122" s="303">
        <f t="shared" si="27"/>
        <v>9.9597417571241006E-2</v>
      </c>
      <c r="T122" s="303">
        <f t="shared" si="27"/>
        <v>9.898328521698295E-2</v>
      </c>
      <c r="U122" s="303">
        <f t="shared" si="27"/>
        <v>0.10233898228298433</v>
      </c>
      <c r="V122" s="303">
        <f t="shared" si="27"/>
        <v>9.9826016984590121E-2</v>
      </c>
      <c r="W122" s="303">
        <f t="shared" si="27"/>
        <v>0.10012627274451487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8.2009466934908723E-2</v>
      </c>
      <c r="C123" s="304">
        <f t="shared" si="28"/>
        <v>8.1187999644916742E-2</v>
      </c>
      <c r="D123" s="304">
        <f t="shared" si="28"/>
        <v>8.1921214001208081E-2</v>
      </c>
      <c r="E123" s="304">
        <f t="shared" si="28"/>
        <v>8.251183821097624E-2</v>
      </c>
      <c r="F123" s="304">
        <f t="shared" si="28"/>
        <v>8.4902214255133529E-2</v>
      </c>
      <c r="G123" s="304">
        <f t="shared" si="28"/>
        <v>8.2432883512918637E-2</v>
      </c>
      <c r="H123" s="304">
        <f t="shared" si="28"/>
        <v>8.245985025622074E-2</v>
      </c>
      <c r="I123" s="304">
        <f t="shared" si="28"/>
        <v>8.240731995979203E-2</v>
      </c>
      <c r="J123" s="304">
        <f t="shared" si="28"/>
        <v>8.2915743308911022E-2</v>
      </c>
      <c r="K123" s="304">
        <f t="shared" si="28"/>
        <v>8.2108791947840543E-2</v>
      </c>
      <c r="L123" s="304">
        <f t="shared" si="28"/>
        <v>8.2840139647430297E-2</v>
      </c>
      <c r="M123" s="304">
        <f t="shared" si="28"/>
        <v>8.19894309157536E-2</v>
      </c>
      <c r="N123" s="304">
        <f t="shared" si="28"/>
        <v>8.2890891488217433E-2</v>
      </c>
      <c r="O123" s="304">
        <f t="shared" si="28"/>
        <v>8.0446384204459459E-2</v>
      </c>
      <c r="P123" s="304">
        <f t="shared" si="28"/>
        <v>8.0132193037919117E-2</v>
      </c>
      <c r="Q123" s="304">
        <f t="shared" si="28"/>
        <v>8.1221451617166457E-2</v>
      </c>
      <c r="R123" s="304">
        <f t="shared" si="28"/>
        <v>8.1627683640479745E-2</v>
      </c>
      <c r="S123" s="304">
        <f t="shared" si="28"/>
        <v>8.0784452162824955E-2</v>
      </c>
      <c r="T123" s="304">
        <f t="shared" si="28"/>
        <v>8.0170319808552631E-2</v>
      </c>
      <c r="U123" s="304">
        <f t="shared" si="28"/>
        <v>8.3526016874540684E-2</v>
      </c>
      <c r="V123" s="304">
        <f t="shared" si="28"/>
        <v>8.1013051576139916E-2</v>
      </c>
      <c r="W123" s="304">
        <f t="shared" si="28"/>
        <v>8.1313307336060167E-2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1.881296540847718E-2</v>
      </c>
      <c r="C124" s="305">
        <f t="shared" si="29"/>
        <v>1.8812965408480108E-2</v>
      </c>
      <c r="D124" s="305">
        <f t="shared" si="29"/>
        <v>1.881296540846546E-2</v>
      </c>
      <c r="E124" s="305">
        <f t="shared" si="29"/>
        <v>1.8812965408493594E-2</v>
      </c>
      <c r="F124" s="305">
        <f t="shared" si="29"/>
        <v>1.8812965408487037E-2</v>
      </c>
      <c r="G124" s="305">
        <f t="shared" si="29"/>
        <v>1.8812965408482422E-2</v>
      </c>
      <c r="H124" s="305">
        <f t="shared" si="29"/>
        <v>1.8812965408514386E-2</v>
      </c>
      <c r="I124" s="305">
        <f t="shared" si="29"/>
        <v>1.8812965408502993E-2</v>
      </c>
      <c r="J124" s="305">
        <f t="shared" si="29"/>
        <v>1.8812965408485462E-2</v>
      </c>
      <c r="K124" s="305">
        <f t="shared" si="29"/>
        <v>1.8812965408496769E-2</v>
      </c>
      <c r="L124" s="305">
        <f t="shared" si="29"/>
        <v>1.8812965408488258E-2</v>
      </c>
      <c r="M124" s="305">
        <f t="shared" si="29"/>
        <v>1.8812965408500384E-2</v>
      </c>
      <c r="N124" s="305">
        <f t="shared" si="29"/>
        <v>1.8812965408489427E-2</v>
      </c>
      <c r="O124" s="305">
        <f t="shared" si="29"/>
        <v>1.8812965408418213E-2</v>
      </c>
      <c r="P124" s="305">
        <f t="shared" si="29"/>
        <v>1.8812965408383661E-2</v>
      </c>
      <c r="Q124" s="305">
        <f t="shared" si="29"/>
        <v>1.8812965408399687E-2</v>
      </c>
      <c r="R124" s="305">
        <f t="shared" si="29"/>
        <v>1.8812965408451073E-2</v>
      </c>
      <c r="S124" s="305">
        <f t="shared" si="29"/>
        <v>1.8812965408416055E-2</v>
      </c>
      <c r="T124" s="305">
        <f t="shared" si="29"/>
        <v>1.8812965408430308E-2</v>
      </c>
      <c r="U124" s="305">
        <f t="shared" si="29"/>
        <v>1.8812965408443641E-2</v>
      </c>
      <c r="V124" s="305">
        <f t="shared" si="29"/>
        <v>1.8812965408450212E-2</v>
      </c>
      <c r="W124" s="305">
        <f t="shared" si="29"/>
        <v>1.8812965408454705E-2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1.0000000000000004</v>
      </c>
      <c r="C126" s="234">
        <f t="shared" si="30"/>
        <v>0.99999999999999978</v>
      </c>
      <c r="D126" s="234">
        <f t="shared" si="30"/>
        <v>1</v>
      </c>
      <c r="E126" s="234">
        <f t="shared" si="30"/>
        <v>1.0000000000000004</v>
      </c>
      <c r="F126" s="234">
        <f t="shared" si="30"/>
        <v>0.99999999999999978</v>
      </c>
      <c r="G126" s="234">
        <f t="shared" si="30"/>
        <v>1</v>
      </c>
      <c r="H126" s="234">
        <f t="shared" si="30"/>
        <v>1.0000000000000004</v>
      </c>
      <c r="I126" s="234">
        <f t="shared" si="30"/>
        <v>1.0000000000000002</v>
      </c>
      <c r="J126" s="234">
        <f t="shared" si="30"/>
        <v>0.99999999999999989</v>
      </c>
      <c r="K126" s="234">
        <f t="shared" si="30"/>
        <v>0.99999999999999967</v>
      </c>
      <c r="L126" s="234">
        <f t="shared" si="30"/>
        <v>1.0000000000000002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1.0000000000000004</v>
      </c>
      <c r="Q126" s="234">
        <f t="shared" si="30"/>
        <v>0.99999999999999989</v>
      </c>
      <c r="R126" s="234">
        <f t="shared" si="30"/>
        <v>0.99999999999999978</v>
      </c>
      <c r="S126" s="234">
        <f t="shared" si="30"/>
        <v>0.99999999999999967</v>
      </c>
      <c r="T126" s="234">
        <f t="shared" si="30"/>
        <v>1.0000000000000004</v>
      </c>
      <c r="U126" s="234">
        <f t="shared" si="30"/>
        <v>1</v>
      </c>
      <c r="V126" s="234">
        <f t="shared" si="30"/>
        <v>0.99999999999999978</v>
      </c>
      <c r="W126" s="234">
        <f t="shared" si="30"/>
        <v>1.0000000000000004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3.702775800818537E-2</v>
      </c>
      <c r="C127" s="301">
        <f t="shared" si="31"/>
        <v>3.7027758008201954E-2</v>
      </c>
      <c r="D127" s="301">
        <f t="shared" si="31"/>
        <v>3.7027758008282563E-2</v>
      </c>
      <c r="E127" s="301">
        <f t="shared" si="31"/>
        <v>3.7027758008129234E-2</v>
      </c>
      <c r="F127" s="301">
        <f t="shared" si="31"/>
        <v>3.7027758008194502E-2</v>
      </c>
      <c r="G127" s="301">
        <f t="shared" si="31"/>
        <v>3.7027758008272495E-2</v>
      </c>
      <c r="H127" s="301">
        <f t="shared" si="31"/>
        <v>3.702775800812444E-2</v>
      </c>
      <c r="I127" s="301">
        <f t="shared" si="31"/>
        <v>3.7027758008136069E-2</v>
      </c>
      <c r="J127" s="301">
        <f t="shared" si="31"/>
        <v>3.7027758008147747E-2</v>
      </c>
      <c r="K127" s="301">
        <f t="shared" si="31"/>
        <v>3.702775800816388E-2</v>
      </c>
      <c r="L127" s="301">
        <f t="shared" si="31"/>
        <v>3.7027758008224047E-2</v>
      </c>
      <c r="M127" s="301">
        <f t="shared" si="31"/>
        <v>3.7027758008136409E-2</v>
      </c>
      <c r="N127" s="301">
        <f t="shared" si="31"/>
        <v>3.7027758008198977E-2</v>
      </c>
      <c r="O127" s="301">
        <f t="shared" si="31"/>
        <v>3.7027758008315481E-2</v>
      </c>
      <c r="P127" s="301">
        <f t="shared" si="31"/>
        <v>3.7027758008357808E-2</v>
      </c>
      <c r="Q127" s="301">
        <f t="shared" si="31"/>
        <v>3.7027758008236225E-2</v>
      </c>
      <c r="R127" s="301">
        <f t="shared" si="31"/>
        <v>3.7027758008244212E-2</v>
      </c>
      <c r="S127" s="301">
        <f t="shared" si="31"/>
        <v>3.7027758008232679E-2</v>
      </c>
      <c r="T127" s="301">
        <f t="shared" si="31"/>
        <v>3.7027758008241443E-2</v>
      </c>
      <c r="U127" s="301">
        <f t="shared" si="31"/>
        <v>3.7027758008192559E-2</v>
      </c>
      <c r="V127" s="301">
        <f t="shared" si="31"/>
        <v>3.7027758008262898E-2</v>
      </c>
      <c r="W127" s="301">
        <f t="shared" si="31"/>
        <v>3.7027758008230716E-2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1.6326910814357165E-2</v>
      </c>
      <c r="C128" s="235">
        <f t="shared" si="32"/>
        <v>1.6326910814364489E-2</v>
      </c>
      <c r="D128" s="235">
        <f t="shared" si="32"/>
        <v>1.6326910814400027E-2</v>
      </c>
      <c r="E128" s="235">
        <f t="shared" si="32"/>
        <v>1.6326910814332421E-2</v>
      </c>
      <c r="F128" s="235">
        <f t="shared" si="32"/>
        <v>1.63269108143612E-2</v>
      </c>
      <c r="G128" s="235">
        <f t="shared" si="32"/>
        <v>1.6326910814395586E-2</v>
      </c>
      <c r="H128" s="235">
        <f t="shared" si="32"/>
        <v>1.6326910814330305E-2</v>
      </c>
      <c r="I128" s="235">
        <f t="shared" si="32"/>
        <v>1.6326910814335432E-2</v>
      </c>
      <c r="J128" s="235">
        <f t="shared" si="32"/>
        <v>1.6326910814340578E-2</v>
      </c>
      <c r="K128" s="235">
        <f t="shared" si="32"/>
        <v>1.6326910814347693E-2</v>
      </c>
      <c r="L128" s="235">
        <f t="shared" si="32"/>
        <v>1.6326910814374228E-2</v>
      </c>
      <c r="M128" s="235">
        <f t="shared" si="32"/>
        <v>1.6326910814335575E-2</v>
      </c>
      <c r="N128" s="235">
        <f t="shared" si="32"/>
        <v>1.6326910814363167E-2</v>
      </c>
      <c r="O128" s="235">
        <f t="shared" si="32"/>
        <v>1.6326910814414536E-2</v>
      </c>
      <c r="P128" s="235">
        <f t="shared" si="32"/>
        <v>1.6326910814433212E-2</v>
      </c>
      <c r="Q128" s="235">
        <f t="shared" si="32"/>
        <v>1.6326910814379592E-2</v>
      </c>
      <c r="R128" s="235">
        <f t="shared" si="32"/>
        <v>1.6326910814383113E-2</v>
      </c>
      <c r="S128" s="235">
        <f t="shared" si="32"/>
        <v>1.6326910814378034E-2</v>
      </c>
      <c r="T128" s="235">
        <f t="shared" si="32"/>
        <v>1.6326910814381899E-2</v>
      </c>
      <c r="U128" s="235">
        <f t="shared" si="32"/>
        <v>1.6326910814360343E-2</v>
      </c>
      <c r="V128" s="235">
        <f t="shared" si="32"/>
        <v>1.6326910814391353E-2</v>
      </c>
      <c r="W128" s="235">
        <f t="shared" si="32"/>
        <v>1.6326910814377156E-2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0.12664196862146818</v>
      </c>
      <c r="C129" s="235">
        <f t="shared" si="33"/>
        <v>0.12664196862152505</v>
      </c>
      <c r="D129" s="235">
        <f t="shared" si="33"/>
        <v>0.12664196862180066</v>
      </c>
      <c r="E129" s="235">
        <f t="shared" si="33"/>
        <v>0.12664196862127622</v>
      </c>
      <c r="F129" s="235">
        <f t="shared" si="33"/>
        <v>0.12664196862149943</v>
      </c>
      <c r="G129" s="235">
        <f t="shared" si="33"/>
        <v>0.12664196862176622</v>
      </c>
      <c r="H129" s="235">
        <f t="shared" si="33"/>
        <v>0.12664196862125982</v>
      </c>
      <c r="I129" s="235">
        <f t="shared" si="33"/>
        <v>0.12664196862129964</v>
      </c>
      <c r="J129" s="235">
        <f t="shared" si="33"/>
        <v>0.12664196862133953</v>
      </c>
      <c r="K129" s="235">
        <f t="shared" si="33"/>
        <v>0.12664196862139471</v>
      </c>
      <c r="L129" s="235">
        <f t="shared" si="33"/>
        <v>0.12664196862160051</v>
      </c>
      <c r="M129" s="235">
        <f t="shared" si="33"/>
        <v>0.12664196862130075</v>
      </c>
      <c r="N129" s="235">
        <f t="shared" si="33"/>
        <v>0.12664196862151475</v>
      </c>
      <c r="O129" s="235">
        <f t="shared" si="33"/>
        <v>0.12664196862191324</v>
      </c>
      <c r="P129" s="235">
        <f t="shared" si="33"/>
        <v>0.12664196862205804</v>
      </c>
      <c r="Q129" s="235">
        <f t="shared" si="33"/>
        <v>0.12664196862164212</v>
      </c>
      <c r="R129" s="235">
        <f t="shared" si="33"/>
        <v>0.12664196862166946</v>
      </c>
      <c r="S129" s="235">
        <f t="shared" si="33"/>
        <v>0.12664196862163005</v>
      </c>
      <c r="T129" s="235">
        <f t="shared" si="33"/>
        <v>0.12664196862165999</v>
      </c>
      <c r="U129" s="235">
        <f t="shared" si="33"/>
        <v>0.1266419686214928</v>
      </c>
      <c r="V129" s="235">
        <f t="shared" si="33"/>
        <v>0.12664196862173344</v>
      </c>
      <c r="W129" s="235">
        <f t="shared" si="33"/>
        <v>0.12664196862162327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5.5919517678953111E-2</v>
      </c>
      <c r="C130" s="235">
        <f t="shared" si="34"/>
        <v>5.591951767897816E-2</v>
      </c>
      <c r="D130" s="235">
        <f t="shared" si="34"/>
        <v>5.5919517679099889E-2</v>
      </c>
      <c r="E130" s="235">
        <f t="shared" si="34"/>
        <v>5.5919517678868318E-2</v>
      </c>
      <c r="F130" s="235">
        <f t="shared" si="34"/>
        <v>5.5919517678966912E-2</v>
      </c>
      <c r="G130" s="235">
        <f t="shared" si="34"/>
        <v>5.5919517679084672E-2</v>
      </c>
      <c r="H130" s="235">
        <f t="shared" si="34"/>
        <v>5.5919517678861073E-2</v>
      </c>
      <c r="I130" s="235">
        <f t="shared" si="34"/>
        <v>5.5919517678878657E-2</v>
      </c>
      <c r="J130" s="235">
        <f t="shared" si="34"/>
        <v>5.5919517678896288E-2</v>
      </c>
      <c r="K130" s="235">
        <f t="shared" si="34"/>
        <v>5.5919517678920658E-2</v>
      </c>
      <c r="L130" s="235">
        <f t="shared" si="34"/>
        <v>5.5919517679011536E-2</v>
      </c>
      <c r="M130" s="235">
        <f t="shared" si="34"/>
        <v>5.5919517678879142E-2</v>
      </c>
      <c r="N130" s="235">
        <f t="shared" si="34"/>
        <v>5.5919517678973657E-2</v>
      </c>
      <c r="O130" s="235">
        <f t="shared" si="34"/>
        <v>5.591951767914962E-2</v>
      </c>
      <c r="P130" s="235">
        <f t="shared" si="34"/>
        <v>5.5919517679213541E-2</v>
      </c>
      <c r="Q130" s="235">
        <f t="shared" si="34"/>
        <v>5.5919517679029897E-2</v>
      </c>
      <c r="R130" s="235">
        <f t="shared" si="34"/>
        <v>5.5919517679041977E-2</v>
      </c>
      <c r="S130" s="235">
        <f t="shared" si="34"/>
        <v>5.5919517679024547E-2</v>
      </c>
      <c r="T130" s="235">
        <f t="shared" si="34"/>
        <v>5.5919517679037807E-2</v>
      </c>
      <c r="U130" s="235">
        <f t="shared" si="34"/>
        <v>5.5919517678963949E-2</v>
      </c>
      <c r="V130" s="235">
        <f t="shared" si="34"/>
        <v>5.5919517679070191E-2</v>
      </c>
      <c r="W130" s="235">
        <f t="shared" si="34"/>
        <v>5.5919517679021591E-2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0.2248592160264862</v>
      </c>
      <c r="C131" s="302">
        <f t="shared" si="35"/>
        <v>0.21478813141714689</v>
      </c>
      <c r="D131" s="302">
        <f t="shared" si="35"/>
        <v>0.22356597329149966</v>
      </c>
      <c r="E131" s="302">
        <f t="shared" si="35"/>
        <v>0.2304631847924925</v>
      </c>
      <c r="F131" s="302">
        <f t="shared" si="35"/>
        <v>0.27132552077115368</v>
      </c>
      <c r="G131" s="302">
        <f t="shared" si="35"/>
        <v>0.22912186333816004</v>
      </c>
      <c r="H131" s="302">
        <f t="shared" si="35"/>
        <v>0.23009962610848239</v>
      </c>
      <c r="I131" s="302">
        <f t="shared" si="35"/>
        <v>0.22828062062895049</v>
      </c>
      <c r="J131" s="302">
        <f t="shared" si="35"/>
        <v>0.23424170771282948</v>
      </c>
      <c r="K131" s="302">
        <f t="shared" si="35"/>
        <v>0.22314216170408011</v>
      </c>
      <c r="L131" s="302">
        <f t="shared" si="35"/>
        <v>0.23477000331830572</v>
      </c>
      <c r="M131" s="302">
        <f t="shared" si="35"/>
        <v>0.2232905699353735</v>
      </c>
      <c r="N131" s="302">
        <f t="shared" si="35"/>
        <v>0.23580625219990425</v>
      </c>
      <c r="O131" s="302">
        <f t="shared" si="35"/>
        <v>0.20537596841745395</v>
      </c>
      <c r="P131" s="302">
        <f t="shared" si="35"/>
        <v>0.20268645901333449</v>
      </c>
      <c r="Q131" s="302">
        <f t="shared" si="35"/>
        <v>0.21070727627233887</v>
      </c>
      <c r="R131" s="302">
        <f t="shared" si="35"/>
        <v>0.21878634306569658</v>
      </c>
      <c r="S131" s="302">
        <f t="shared" si="35"/>
        <v>0.20805848089487203</v>
      </c>
      <c r="T131" s="302">
        <f t="shared" si="35"/>
        <v>0.20277027996957378</v>
      </c>
      <c r="U131" s="302">
        <f t="shared" si="35"/>
        <v>0.24731719989330045</v>
      </c>
      <c r="V131" s="302">
        <f t="shared" si="35"/>
        <v>0.21179853166795612</v>
      </c>
      <c r="W131" s="302">
        <f t="shared" si="35"/>
        <v>0.2155133510658524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0.53922462885055045</v>
      </c>
      <c r="C132" s="237">
        <f t="shared" si="36"/>
        <v>0.54929571345978323</v>
      </c>
      <c r="D132" s="237">
        <f t="shared" si="36"/>
        <v>0.54051787158491715</v>
      </c>
      <c r="E132" s="237">
        <f t="shared" si="36"/>
        <v>0.53362066008490161</v>
      </c>
      <c r="F132" s="237">
        <f t="shared" si="36"/>
        <v>0.49275832410582404</v>
      </c>
      <c r="G132" s="237">
        <f t="shared" si="36"/>
        <v>0.53496198153832109</v>
      </c>
      <c r="H132" s="237">
        <f t="shared" si="36"/>
        <v>0.53398421876894242</v>
      </c>
      <c r="I132" s="237">
        <f t="shared" si="36"/>
        <v>0.53580322424839999</v>
      </c>
      <c r="J132" s="237">
        <f t="shared" si="36"/>
        <v>0.52984213716444628</v>
      </c>
      <c r="K132" s="237">
        <f t="shared" si="36"/>
        <v>0.54094168317309266</v>
      </c>
      <c r="L132" s="237">
        <f t="shared" si="36"/>
        <v>0.52931384155848415</v>
      </c>
      <c r="M132" s="237">
        <f t="shared" si="36"/>
        <v>0.54079327494197471</v>
      </c>
      <c r="N132" s="237">
        <f t="shared" si="36"/>
        <v>0.52827759267704522</v>
      </c>
      <c r="O132" s="237">
        <f t="shared" si="36"/>
        <v>0.55870787645875319</v>
      </c>
      <c r="P132" s="237">
        <f t="shared" si="36"/>
        <v>0.56139738586260324</v>
      </c>
      <c r="Q132" s="237">
        <f t="shared" si="36"/>
        <v>0.55337656860437323</v>
      </c>
      <c r="R132" s="237">
        <f t="shared" si="36"/>
        <v>0.54529750181096448</v>
      </c>
      <c r="S132" s="237">
        <f t="shared" si="36"/>
        <v>0.55602536398186231</v>
      </c>
      <c r="T132" s="237">
        <f t="shared" si="36"/>
        <v>0.56131356490710538</v>
      </c>
      <c r="U132" s="237">
        <f t="shared" si="36"/>
        <v>0.51676664498368985</v>
      </c>
      <c r="V132" s="237">
        <f t="shared" si="36"/>
        <v>0.55228531320858576</v>
      </c>
      <c r="W132" s="237">
        <f t="shared" si="36"/>
        <v>0.54857049381089518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118.26580757742155</v>
      </c>
      <c r="C136" s="322">
        <f t="shared" si="37"/>
        <v>117.9020548291375</v>
      </c>
      <c r="D136" s="322">
        <f t="shared" si="37"/>
        <v>123.49424741727491</v>
      </c>
      <c r="E136" s="322">
        <f t="shared" si="37"/>
        <v>128.98729084243604</v>
      </c>
      <c r="F136" s="322">
        <f t="shared" si="37"/>
        <v>144.79691032162751</v>
      </c>
      <c r="G136" s="322">
        <f t="shared" si="37"/>
        <v>128.10205580836248</v>
      </c>
      <c r="H136" s="322">
        <f t="shared" si="37"/>
        <v>137.85018678692049</v>
      </c>
      <c r="I136" s="322">
        <f t="shared" si="37"/>
        <v>139.90245396965463</v>
      </c>
      <c r="J136" s="322">
        <f t="shared" si="37"/>
        <v>130.19921494969626</v>
      </c>
      <c r="K136" s="322">
        <f t="shared" si="37"/>
        <v>138.94246394662179</v>
      </c>
      <c r="L136" s="322">
        <f t="shared" si="37"/>
        <v>144.02779787642748</v>
      </c>
      <c r="M136" s="322">
        <f t="shared" si="37"/>
        <v>130.48076115104107</v>
      </c>
      <c r="N136" s="322">
        <f t="shared" si="37"/>
        <v>137.4024957283018</v>
      </c>
      <c r="O136" s="322">
        <f t="shared" si="37"/>
        <v>152.65977747146687</v>
      </c>
      <c r="P136" s="322">
        <f t="shared" si="37"/>
        <v>157.74432430459044</v>
      </c>
      <c r="Q136" s="322">
        <f t="shared" si="37"/>
        <v>157.34388946725986</v>
      </c>
      <c r="R136" s="322">
        <f t="shared" si="37"/>
        <v>182.79238589590605</v>
      </c>
      <c r="S136" s="322">
        <f t="shared" si="37"/>
        <v>160.12059843440468</v>
      </c>
      <c r="T136" s="322">
        <f t="shared" si="37"/>
        <v>164.10489491933205</v>
      </c>
      <c r="U136" s="322">
        <f t="shared" si="37"/>
        <v>166.20685223592724</v>
      </c>
      <c r="V136" s="322">
        <f t="shared" si="37"/>
        <v>186.96420242045676</v>
      </c>
      <c r="W136" s="322">
        <f t="shared" si="37"/>
        <v>177.3240187129127</v>
      </c>
      <c r="DA136" s="95"/>
    </row>
    <row r="137" spans="1:105" ht="12" customHeight="1" x14ac:dyDescent="0.25">
      <c r="A137" s="55" t="s">
        <v>92</v>
      </c>
      <c r="B137" s="275">
        <f>IF(B$6=0,0,B$6/PPA!B$10*1000)</f>
        <v>0.59132903788678792</v>
      </c>
      <c r="C137" s="275">
        <f>IF(C$6=0,0,C$6/PPA!C$10*1000)</f>
        <v>0.5895102741456455</v>
      </c>
      <c r="D137" s="275">
        <f>IF(D$6=0,0,D$6/PPA!D$10*1000)</f>
        <v>0.61747123708632057</v>
      </c>
      <c r="E137" s="275">
        <f>IF(E$6=0,0,E$6/PPA!E$10*1000)</f>
        <v>0.64493645421180068</v>
      </c>
      <c r="F137" s="275">
        <f>IF(F$6=0,0,F$6/PPA!F$10*1000)</f>
        <v>0.72398455160742692</v>
      </c>
      <c r="G137" s="275">
        <f>IF(G$6=0,0,G$6/PPA!G$10*1000)</f>
        <v>0.640510279041971</v>
      </c>
      <c r="H137" s="275">
        <f>IF(H$6=0,0,H$6/PPA!H$10*1000)</f>
        <v>0.68925093393472303</v>
      </c>
      <c r="I137" s="275">
        <f>IF(I$6=0,0,I$6/PPA!I$10*1000)</f>
        <v>0.69951226984815029</v>
      </c>
      <c r="J137" s="275">
        <f>IF(J$6=0,0,J$6/PPA!J$10*1000)</f>
        <v>0.65099607474789578</v>
      </c>
      <c r="K137" s="275">
        <f>IF(K$6=0,0,K$6/PPA!K$10*1000)</f>
        <v>0.69471231973300795</v>
      </c>
      <c r="L137" s="275">
        <f>IF(L$6=0,0,L$6/PPA!L$10*1000)</f>
        <v>0.72013898938208487</v>
      </c>
      <c r="M137" s="275">
        <f>IF(M$6=0,0,M$6/PPA!M$10*1000)</f>
        <v>0.65240380575510326</v>
      </c>
      <c r="N137" s="275">
        <f>IF(N$6=0,0,N$6/PPA!N$10*1000)</f>
        <v>0.68701247864134374</v>
      </c>
      <c r="O137" s="275">
        <f>IF(O$6=0,0,O$6/PPA!O$10*1000)</f>
        <v>0.76329888735640361</v>
      </c>
      <c r="P137" s="275">
        <f>IF(P$6=0,0,P$6/PPA!P$10*1000)</f>
        <v>0.78872162152139536</v>
      </c>
      <c r="Q137" s="275">
        <f>IF(Q$6=0,0,Q$6/PPA!Q$10*1000)</f>
        <v>0.78671944733390242</v>
      </c>
      <c r="R137" s="275">
        <f>IF(R$6=0,0,R$6/PPA!R$10*1000)</f>
        <v>0.91396192947868438</v>
      </c>
      <c r="S137" s="275">
        <f>IF(S$6=0,0,S$6/PPA!S$10*1000)</f>
        <v>0.80060299217024955</v>
      </c>
      <c r="T137" s="275">
        <f>IF(T$6=0,0,T$6/PPA!T$10*1000)</f>
        <v>0.82052447459550526</v>
      </c>
      <c r="U137" s="275">
        <f>IF(U$6=0,0,U$6/PPA!U$10*1000)</f>
        <v>0.83103426117783541</v>
      </c>
      <c r="V137" s="275">
        <f>IF(V$6=0,0,V$6/PPA!V$10*1000)</f>
        <v>0.93482101210170276</v>
      </c>
      <c r="W137" s="275">
        <f>IF(W$6=0,0,W$6/PPA!W$10*1000)</f>
        <v>0.88662009356384897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0.82786065304150314</v>
      </c>
      <c r="C138" s="276">
        <f>IF(C$7=0,0,C$7/PPA!C$10*1000)</f>
        <v>0.82531438380390354</v>
      </c>
      <c r="D138" s="276">
        <f>IF(D$7=0,0,D$7/PPA!D$10*1000)</f>
        <v>0.86445973192084913</v>
      </c>
      <c r="E138" s="276">
        <f>IF(E$7=0,0,E$7/PPA!E$10*1000)</f>
        <v>0.902911035896521</v>
      </c>
      <c r="F138" s="276">
        <f>IF(F$7=0,0,F$7/PPA!F$10*1000)</f>
        <v>1.0135783722503982</v>
      </c>
      <c r="G138" s="276">
        <f>IF(G$7=0,0,G$7/PPA!G$10*1000)</f>
        <v>0.89671439065875902</v>
      </c>
      <c r="H138" s="276">
        <f>IF(H$7=0,0,H$7/PPA!H$10*1000)</f>
        <v>0.96495130750861213</v>
      </c>
      <c r="I138" s="276">
        <f>IF(I$7=0,0,I$7/PPA!I$10*1000)</f>
        <v>0.97931717778741034</v>
      </c>
      <c r="J138" s="276">
        <f>IF(J$7=0,0,J$7/PPA!J$10*1000)</f>
        <v>0.91139450464705407</v>
      </c>
      <c r="K138" s="276">
        <f>IF(K$7=0,0,K$7/PPA!K$10*1000)</f>
        <v>0.97259724762621103</v>
      </c>
      <c r="L138" s="276">
        <f>IF(L$7=0,0,L$7/PPA!L$10*1000)</f>
        <v>1.0081945851349188</v>
      </c>
      <c r="M138" s="276">
        <f>IF(M$7=0,0,M$7/PPA!M$10*1000)</f>
        <v>0.91336532805714454</v>
      </c>
      <c r="N138" s="276">
        <f>IF(N$7=0,0,N$7/PPA!N$10*1000)</f>
        <v>0.96181747009788143</v>
      </c>
      <c r="O138" s="276">
        <f>IF(O$7=0,0,O$7/PPA!O$10*1000)</f>
        <v>1.0686184422989646</v>
      </c>
      <c r="P138" s="276">
        <f>IF(P$7=0,0,P$7/PPA!P$10*1000)</f>
        <v>1.1042102701299539</v>
      </c>
      <c r="Q138" s="276">
        <f>IF(Q$7=0,0,Q$7/PPA!Q$10*1000)</f>
        <v>1.1014072262674635</v>
      </c>
      <c r="R138" s="276">
        <f>IF(R$7=0,0,R$7/PPA!R$10*1000)</f>
        <v>1.2795467012701582</v>
      </c>
      <c r="S138" s="276">
        <f>IF(S$7=0,0,S$7/PPA!S$10*1000)</f>
        <v>1.1208441890383494</v>
      </c>
      <c r="T138" s="276">
        <f>IF(T$7=0,0,T$7/PPA!T$10*1000)</f>
        <v>1.1487342644337075</v>
      </c>
      <c r="U138" s="276">
        <f>IF(U$7=0,0,U$7/PPA!U$10*1000)</f>
        <v>1.1634479656489696</v>
      </c>
      <c r="V138" s="276">
        <f>IF(V$7=0,0,V$7/PPA!V$10*1000)</f>
        <v>1.3087494169423837</v>
      </c>
      <c r="W138" s="276">
        <f>IF(W$7=0,0,W$7/PPA!W$10*1000)</f>
        <v>1.2412681309893892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4.7306323030943034</v>
      </c>
      <c r="C139" s="276">
        <f>IF(C$8=0,0,C$8/PPA!C$10*1000)</f>
        <v>4.716082193165164</v>
      </c>
      <c r="D139" s="276">
        <f>IF(D$8=0,0,D$8/PPA!D$10*1000)</f>
        <v>4.9397698966905645</v>
      </c>
      <c r="E139" s="276">
        <f>IF(E$8=0,0,E$8/PPA!E$10*1000)</f>
        <v>5.1594916336944054</v>
      </c>
      <c r="F139" s="276">
        <f>IF(F$8=0,0,F$8/PPA!F$10*1000)</f>
        <v>5.7918764128594153</v>
      </c>
      <c r="G139" s="276">
        <f>IF(G$8=0,0,G$8/PPA!G$10*1000)</f>
        <v>5.124082232335768</v>
      </c>
      <c r="H139" s="276">
        <f>IF(H$8=0,0,H$8/PPA!H$10*1000)</f>
        <v>5.5140074714777843</v>
      </c>
      <c r="I139" s="276">
        <f>IF(I$8=0,0,I$8/PPA!I$10*1000)</f>
        <v>5.5960981587852023</v>
      </c>
      <c r="J139" s="276">
        <f>IF(J$8=0,0,J$8/PPA!J$10*1000)</f>
        <v>5.2079685979831671</v>
      </c>
      <c r="K139" s="276">
        <f>IF(K$8=0,0,K$8/PPA!K$10*1000)</f>
        <v>5.5576985578640645</v>
      </c>
      <c r="L139" s="276">
        <f>IF(L$8=0,0,L$8/PPA!L$10*1000)</f>
        <v>5.761111915056679</v>
      </c>
      <c r="M139" s="276">
        <f>IF(M$8=0,0,M$8/PPA!M$10*1000)</f>
        <v>5.2192304460408261</v>
      </c>
      <c r="N139" s="276">
        <f>IF(N$8=0,0,N$8/PPA!N$10*1000)</f>
        <v>5.4960998291307499</v>
      </c>
      <c r="O139" s="276">
        <f>IF(O$8=0,0,O$8/PPA!O$10*1000)</f>
        <v>6.1063910988512289</v>
      </c>
      <c r="P139" s="276">
        <f>IF(P$8=0,0,P$8/PPA!P$10*1000)</f>
        <v>6.3097729721711637</v>
      </c>
      <c r="Q139" s="276">
        <f>IF(Q$8=0,0,Q$8/PPA!Q$10*1000)</f>
        <v>6.2937555786712176</v>
      </c>
      <c r="R139" s="276">
        <f>IF(R$8=0,0,R$8/PPA!R$10*1000)</f>
        <v>7.3116954358294768</v>
      </c>
      <c r="S139" s="276">
        <f>IF(S$8=0,0,S$8/PPA!S$10*1000)</f>
        <v>6.4048239373619973</v>
      </c>
      <c r="T139" s="276">
        <f>IF(T$8=0,0,T$8/PPA!T$10*1000)</f>
        <v>6.5641957967640412</v>
      </c>
      <c r="U139" s="276">
        <f>IF(U$8=0,0,U$8/PPA!U$10*1000)</f>
        <v>6.6482740894226824</v>
      </c>
      <c r="V139" s="276">
        <f>IF(V$8=0,0,V$8/PPA!V$10*1000)</f>
        <v>7.4785680968136221</v>
      </c>
      <c r="W139" s="276">
        <f>IF(W$8=0,0,W$8/PPA!W$10*1000)</f>
        <v>7.0929607485107917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2.3653161515471512</v>
      </c>
      <c r="C140" s="276">
        <f>IF(C$9=0,0,C$9/PPA!C$10*1000)</f>
        <v>2.3580410965825815</v>
      </c>
      <c r="D140" s="276">
        <f>IF(D$9=0,0,D$9/PPA!D$10*1000)</f>
        <v>2.4698849483452823</v>
      </c>
      <c r="E140" s="276">
        <f>IF(E$9=0,0,E$9/PPA!E$10*1000)</f>
        <v>2.5797458168472027</v>
      </c>
      <c r="F140" s="276">
        <f>IF(F$9=0,0,F$9/PPA!F$10*1000)</f>
        <v>2.8959382064297072</v>
      </c>
      <c r="G140" s="276">
        <f>IF(G$9=0,0,G$9/PPA!G$10*1000)</f>
        <v>2.562041116167884</v>
      </c>
      <c r="H140" s="276">
        <f>IF(H$9=0,0,H$9/PPA!H$10*1000)</f>
        <v>2.7570037357388921</v>
      </c>
      <c r="I140" s="276">
        <f>IF(I$9=0,0,I$9/PPA!I$10*1000)</f>
        <v>2.7980490793926007</v>
      </c>
      <c r="J140" s="276">
        <f>IF(J$9=0,0,J$9/PPA!J$10*1000)</f>
        <v>2.6039842989915836</v>
      </c>
      <c r="K140" s="276">
        <f>IF(K$9=0,0,K$9/PPA!K$10*1000)</f>
        <v>2.7788492789320323</v>
      </c>
      <c r="L140" s="276">
        <f>IF(L$9=0,0,L$9/PPA!L$10*1000)</f>
        <v>2.880555957528339</v>
      </c>
      <c r="M140" s="276">
        <f>IF(M$9=0,0,M$9/PPA!M$10*1000)</f>
        <v>2.609615223020413</v>
      </c>
      <c r="N140" s="276">
        <f>IF(N$9=0,0,N$9/PPA!N$10*1000)</f>
        <v>2.748049914565375</v>
      </c>
      <c r="O140" s="276">
        <f>IF(O$9=0,0,O$9/PPA!O$10*1000)</f>
        <v>3.0531955494256136</v>
      </c>
      <c r="P140" s="276">
        <f>IF(P$9=0,0,P$9/PPA!P$10*1000)</f>
        <v>3.1548864860855801</v>
      </c>
      <c r="Q140" s="276">
        <f>IF(Q$9=0,0,Q$9/PPA!Q$10*1000)</f>
        <v>3.1468777893356101</v>
      </c>
      <c r="R140" s="276">
        <f>IF(R$9=0,0,R$9/PPA!R$10*1000)</f>
        <v>3.6558477179147384</v>
      </c>
      <c r="S140" s="276">
        <f>IF(S$9=0,0,S$9/PPA!S$10*1000)</f>
        <v>3.2024119686809973</v>
      </c>
      <c r="T140" s="276">
        <f>IF(T$9=0,0,T$9/PPA!T$10*1000)</f>
        <v>3.2820978983820219</v>
      </c>
      <c r="U140" s="276">
        <f>IF(U$9=0,0,U$9/PPA!U$10*1000)</f>
        <v>3.3241370447113421</v>
      </c>
      <c r="V140" s="276">
        <f>IF(V$9=0,0,V$9/PPA!V$10*1000)</f>
        <v>3.7392840484068102</v>
      </c>
      <c r="W140" s="276">
        <f>IF(W$9=0,0,W$9/PPA!W$10*1000)</f>
        <v>3.5464803742553959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1.4380274488616307</v>
      </c>
      <c r="C141" s="277">
        <f>IF(C$10=0,0,C$10/PPA!C$10*1000)</f>
        <v>1.4249303470759016</v>
      </c>
      <c r="D141" s="277">
        <f>IF(D$10=0,0,D$10/PPA!D$10*1000)</f>
        <v>1.4992715020502236</v>
      </c>
      <c r="E141" s="277">
        <f>IF(E$10=0,0,E$10/PPA!E$10*1000)</f>
        <v>1.5640087815264176</v>
      </c>
      <c r="F141" s="277">
        <f>IF(F$10=0,0,F$10/PPA!F$10*1000)</f>
        <v>1.7916768888316907</v>
      </c>
      <c r="G141" s="277">
        <f>IF(G$10=0,0,G$10/PPA!G$10*1000)</f>
        <v>1.5501596247845417</v>
      </c>
      <c r="H141" s="277">
        <f>IF(H$10=0,0,H$10/PPA!H$10*1000)</f>
        <v>1.6742089575003913</v>
      </c>
      <c r="I141" s="277">
        <f>IF(I$10=0,0,I$10/PPA!I$10*1000)</f>
        <v>1.6879084549638064</v>
      </c>
      <c r="J141" s="277">
        <f>IF(J$10=0,0,J$10/PPA!J$10*1000)</f>
        <v>1.5658088402840438</v>
      </c>
      <c r="K141" s="277">
        <f>IF(K$10=0,0,K$10/PPA!K$10*1000)</f>
        <v>1.661541953684563</v>
      </c>
      <c r="L141" s="277">
        <f>IF(L$10=0,0,L$10/PPA!L$10*1000)</f>
        <v>1.7470305298172311</v>
      </c>
      <c r="M141" s="277">
        <f>IF(M$10=0,0,M$10/PPA!M$10*1000)</f>
        <v>1.5743571754529333</v>
      </c>
      <c r="N141" s="277">
        <f>IF(N$10=0,0,N$10/PPA!N$10*1000)</f>
        <v>1.6700220886257247</v>
      </c>
      <c r="O141" s="277">
        <f>IF(O$10=0,0,O$10/PPA!O$10*1000)</f>
        <v>1.8211956515804502</v>
      </c>
      <c r="P141" s="277">
        <f>IF(P$10=0,0,P$10/PPA!P$10*1000)</f>
        <v>1.8838203986690554</v>
      </c>
      <c r="Q141" s="277">
        <f>IF(Q$10=0,0,Q$10/PPA!Q$10*1000)</f>
        <v>1.8517530600589214</v>
      </c>
      <c r="R141" s="277">
        <f>IF(R$10=0,0,R$10/PPA!R$10*1000)</f>
        <v>2.200151040690737</v>
      </c>
      <c r="S141" s="277">
        <f>IF(S$10=0,0,S$10/PPA!S$10*1000)</f>
        <v>1.9040566029795865</v>
      </c>
      <c r="T141" s="277">
        <f>IF(T$10=0,0,T$10/PPA!T$10*1000)</f>
        <v>1.9566491194813211</v>
      </c>
      <c r="U141" s="277">
        <f>IF(U$10=0,0,U$10/PPA!U$10*1000)</f>
        <v>2.0483373454867952</v>
      </c>
      <c r="V141" s="277">
        <f>IF(V$10=0,0,V$10/PPA!V$10*1000)</f>
        <v>2.2433417718068034</v>
      </c>
      <c r="W141" s="277">
        <f>IF(W$10=0,0,W$10/PPA!W$10*1000)</f>
        <v>2.1356733753319719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2.9731201775621146</v>
      </c>
      <c r="C142" s="278">
        <f>IF(C$16=0,0,C$16/PPA!C$10*1000)</f>
        <v>3.1417804025954053</v>
      </c>
      <c r="D142" s="278">
        <f>IF(D$16=0,0,D$16/PPA!D$10*1000)</f>
        <v>3.1251502334592671</v>
      </c>
      <c r="E142" s="278">
        <f>IF(E$16=0,0,E$16/PPA!E$10*1000)</f>
        <v>3.1221698403133207</v>
      </c>
      <c r="F142" s="278">
        <f>IF(F$16=0,0,F$16/PPA!F$10*1000)</f>
        <v>2.8053643667323462</v>
      </c>
      <c r="G142" s="278">
        <f>IF(G$16=0,0,G$16/PPA!G$10*1000)</f>
        <v>3.1204632186885264</v>
      </c>
      <c r="H142" s="278">
        <f>IF(H$16=0,0,H$16/PPA!H$10*1000)</f>
        <v>3.3497194181062082</v>
      </c>
      <c r="I142" s="278">
        <f>IF(I$16=0,0,I$16/PPA!I$10*1000)</f>
        <v>3.4156347799435394</v>
      </c>
      <c r="J142" s="278">
        <f>IF(J$16=0,0,J$16/PPA!J$10*1000)</f>
        <v>3.0535657050221161</v>
      </c>
      <c r="K142" s="278">
        <f>IF(K$16=0,0,K$16/PPA!K$10*1000)</f>
        <v>3.4726929393994466</v>
      </c>
      <c r="L142" s="278">
        <f>IF(L$16=0,0,L$16/PPA!L$10*1000)</f>
        <v>3.3959196012756632</v>
      </c>
      <c r="M142" s="278">
        <f>IF(M$16=0,0,M$16/PPA!M$10*1000)</f>
        <v>3.2873839340394837</v>
      </c>
      <c r="N142" s="278">
        <f>IF(N$16=0,0,N$16/PPA!N$10*1000)</f>
        <v>3.2256359454495342</v>
      </c>
      <c r="O142" s="278">
        <f>IF(O$16=0,0,O$16/PPA!O$10*1000)</f>
        <v>4.2714766313580537</v>
      </c>
      <c r="P142" s="278">
        <f>IF(P$16=0,0,P$16/PPA!P$10*1000)</f>
        <v>4.4985381327348026</v>
      </c>
      <c r="Q142" s="278">
        <f>IF(Q$16=0,0,Q$16/PPA!Q$10*1000)</f>
        <v>4.1928619576323998</v>
      </c>
      <c r="R142" s="278">
        <f>IF(R$16=0,0,R$16/PPA!R$10*1000)</f>
        <v>4.7277233523661977</v>
      </c>
      <c r="S142" s="278">
        <f>IF(S$16=0,0,S$16/PPA!S$10*1000)</f>
        <v>4.3870773839308974</v>
      </c>
      <c r="T142" s="278">
        <f>IF(T$16=0,0,T$16/PPA!T$10*1000)</f>
        <v>4.6698233144566741</v>
      </c>
      <c r="U142" s="278">
        <f>IF(U$16=0,0,U$16/PPA!U$10*1000)</f>
        <v>3.6900130058710565</v>
      </c>
      <c r="V142" s="278">
        <f>IF(V$16=0,0,V$16/PPA!V$10*1000)</f>
        <v>5.0433865149940589</v>
      </c>
      <c r="W142" s="278">
        <f>IF(W$16=0,0,W$16/PPA!W$10*1000)</f>
        <v>4.6868316964647505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98.732588077512276</v>
      </c>
      <c r="C143" s="278">
        <f>IF(C$17=0,0,C$17/PPA!C$10*1000)</f>
        <v>97.864661903779137</v>
      </c>
      <c r="D143" s="278">
        <f>IF(D$17=0,0,D$17/PPA!D$10*1000)</f>
        <v>103.03346157114628</v>
      </c>
      <c r="E143" s="278">
        <f>IF(E$17=0,0,E$17/PPA!E$10*1000)</f>
        <v>108.07587207925015</v>
      </c>
      <c r="F143" s="278">
        <f>IF(F$17=0,0,F$17/PPA!F$10*1000)</f>
        <v>123.54034848573355</v>
      </c>
      <c r="G143" s="278">
        <f>IF(G$17=0,0,G$17/PPA!G$10*1000)</f>
        <v>107.27372223848833</v>
      </c>
      <c r="H143" s="278">
        <f>IF(H$17=0,0,H$17/PPA!H$10*1000)</f>
        <v>115.45722403352899</v>
      </c>
      <c r="I143" s="278">
        <f>IF(I$17=0,0,I$17/PPA!I$10*1000)</f>
        <v>117.13563453794832</v>
      </c>
      <c r="J143" s="278">
        <f>IF(J$17=0,0,J$17/PPA!J$10*1000)</f>
        <v>109.41979536130462</v>
      </c>
      <c r="K143" s="278">
        <f>IF(K$17=0,0,K$17/PPA!K$10*1000)</f>
        <v>116.08727622849482</v>
      </c>
      <c r="L143" s="278">
        <f>IF(L$17=0,0,L$17/PPA!L$10*1000)</f>
        <v>120.96835829539776</v>
      </c>
      <c r="M143" s="278">
        <f>IF(M$17=0,0,M$17/PPA!M$10*1000)</f>
        <v>108.91910760747635</v>
      </c>
      <c r="N143" s="278">
        <f>IF(N$17=0,0,N$17/PPA!N$10*1000)</f>
        <v>115.44577812301446</v>
      </c>
      <c r="O143" s="278">
        <f>IF(O$17=0,0,O$17/PPA!O$10*1000)</f>
        <v>126.0834309186894</v>
      </c>
      <c r="P143" s="278">
        <f>IF(P$17=0,0,P$17/PPA!P$10*1000)</f>
        <v>130.00762301720118</v>
      </c>
      <c r="Q143" s="278">
        <f>IF(Q$17=0,0,Q$17/PPA!Q$10*1000)</f>
        <v>130.65304339099947</v>
      </c>
      <c r="R143" s="278">
        <f>IF(R$17=0,0,R$17/PPA!R$10*1000)</f>
        <v>152.19740782420899</v>
      </c>
      <c r="S143" s="278">
        <f>IF(S$17=0,0,S$17/PPA!S$10*1000)</f>
        <v>132.55172050706287</v>
      </c>
      <c r="T143" s="278">
        <f>IF(T$17=0,0,T$17/PPA!T$10*1000)</f>
        <v>135.28548490798178</v>
      </c>
      <c r="U143" s="278">
        <f>IF(U$17=0,0,U$17/PPA!U$10*1000)</f>
        <v>140.30157962167289</v>
      </c>
      <c r="V143" s="278">
        <f>IF(V$17=0,0,V$17/PPA!V$10*1000)</f>
        <v>155.00852597051573</v>
      </c>
      <c r="W143" s="278">
        <f>IF(W$17=0,0,W$17/PPA!W$10*1000)</f>
        <v>147.31900274609714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6.6069337279157851</v>
      </c>
      <c r="C144" s="279">
        <f>IF(C$30=0,0,C$30/PPA!C$10*1000)</f>
        <v>6.9817342279897643</v>
      </c>
      <c r="D144" s="279">
        <f>IF(D$30=0,0,D$30/PPA!D$10*1000)</f>
        <v>6.944778296576124</v>
      </c>
      <c r="E144" s="279">
        <f>IF(E$30=0,0,E$30/PPA!E$10*1000)</f>
        <v>6.9381552006962401</v>
      </c>
      <c r="F144" s="279">
        <f>IF(F$30=0,0,F$30/PPA!F$10*1000)</f>
        <v>6.2341430371829674</v>
      </c>
      <c r="G144" s="279">
        <f>IF(G$30=0,0,G$30/PPA!G$10*1000)</f>
        <v>6.9343627081966996</v>
      </c>
      <c r="H144" s="279">
        <f>IF(H$30=0,0,H$30/PPA!H$10*1000)</f>
        <v>7.4438209291248789</v>
      </c>
      <c r="I144" s="279">
        <f>IF(I$30=0,0,I$30/PPA!I$10*1000)</f>
        <v>7.5902995109856137</v>
      </c>
      <c r="J144" s="279">
        <f>IF(J$30=0,0,J$30/PPA!J$10*1000)</f>
        <v>6.7857015667157858</v>
      </c>
      <c r="K144" s="279">
        <f>IF(K$30=0,0,K$30/PPA!K$10*1000)</f>
        <v>7.7170954208876292</v>
      </c>
      <c r="L144" s="279">
        <f>IF(L$30=0,0,L$30/PPA!L$10*1000)</f>
        <v>7.5464880028347796</v>
      </c>
      <c r="M144" s="279">
        <f>IF(M$30=0,0,M$30/PPA!M$10*1000)</f>
        <v>7.305297631198826</v>
      </c>
      <c r="N144" s="279">
        <f>IF(N$30=0,0,N$30/PPA!N$10*1000)</f>
        <v>7.1680798787767168</v>
      </c>
      <c r="O144" s="279">
        <f>IF(O$30=0,0,O$30/PPA!O$10*1000)</f>
        <v>9.4921702919067474</v>
      </c>
      <c r="P144" s="279">
        <f>IF(P$30=0,0,P$30/PPA!P$10*1000)</f>
        <v>9.9967514060773013</v>
      </c>
      <c r="Q144" s="279">
        <f>IF(Q$30=0,0,Q$30/PPA!Q$10*1000)</f>
        <v>9.3174710169608606</v>
      </c>
      <c r="R144" s="279">
        <f>IF(R$30=0,0,R$30/PPA!R$10*1000)</f>
        <v>10.506051894147069</v>
      </c>
      <c r="S144" s="279">
        <f>IF(S$30=0,0,S$30/PPA!S$10*1000)</f>
        <v>9.7490608531797349</v>
      </c>
      <c r="T144" s="279">
        <f>IF(T$30=0,0,T$30/PPA!T$10*1000)</f>
        <v>10.377385143237015</v>
      </c>
      <c r="U144" s="279">
        <f>IF(U$30=0,0,U$30/PPA!U$10*1000)</f>
        <v>8.2000289019356547</v>
      </c>
      <c r="V144" s="279">
        <f>IF(V$30=0,0,V$30/PPA!V$10*1000)</f>
        <v>11.207525588875646</v>
      </c>
      <c r="W144" s="279">
        <f>IF(W$30=0,0,W$30/PPA!W$10*1000)</f>
        <v>10.415181547699408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110.25899877355637</v>
      </c>
      <c r="C146" s="322">
        <f t="shared" si="38"/>
        <v>106.64988604067852</v>
      </c>
      <c r="D146" s="322">
        <f t="shared" si="38"/>
        <v>116.31557432417941</v>
      </c>
      <c r="E146" s="322">
        <f t="shared" si="38"/>
        <v>117.42161764987044</v>
      </c>
      <c r="F146" s="322">
        <f t="shared" si="38"/>
        <v>134.18577687349847</v>
      </c>
      <c r="G146" s="322">
        <f t="shared" si="38"/>
        <v>107.93291970120688</v>
      </c>
      <c r="H146" s="322">
        <f t="shared" si="38"/>
        <v>116.39512029779986</v>
      </c>
      <c r="I146" s="322">
        <f t="shared" si="38"/>
        <v>114.3484808953029</v>
      </c>
      <c r="J146" s="322">
        <f t="shared" si="38"/>
        <v>103.5774286610753</v>
      </c>
      <c r="K146" s="322">
        <f t="shared" si="38"/>
        <v>112.11655431658902</v>
      </c>
      <c r="L146" s="322">
        <f t="shared" si="38"/>
        <v>115.39609009334018</v>
      </c>
      <c r="M146" s="322">
        <f t="shared" si="38"/>
        <v>107.98952246212029</v>
      </c>
      <c r="N146" s="322">
        <f t="shared" si="38"/>
        <v>114.83013577888991</v>
      </c>
      <c r="O146" s="322">
        <f t="shared" si="38"/>
        <v>121.17101491564638</v>
      </c>
      <c r="P146" s="322">
        <f t="shared" si="38"/>
        <v>127.36313219980042</v>
      </c>
      <c r="Q146" s="322">
        <f t="shared" si="38"/>
        <v>119.96270828420015</v>
      </c>
      <c r="R146" s="322">
        <f t="shared" si="38"/>
        <v>154.04280211522402</v>
      </c>
      <c r="S146" s="322">
        <f t="shared" si="38"/>
        <v>122.18575484486999</v>
      </c>
      <c r="T146" s="322">
        <f t="shared" si="38"/>
        <v>128.91045005429734</v>
      </c>
      <c r="U146" s="322">
        <f t="shared" si="38"/>
        <v>134.03422556466825</v>
      </c>
      <c r="V146" s="322">
        <f t="shared" si="38"/>
        <v>156.3639319734643</v>
      </c>
      <c r="W146" s="322">
        <f t="shared" si="38"/>
        <v>145.06959115097908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0.58196046032463122</v>
      </c>
      <c r="C147" s="275">
        <f>IF(C$33=0,0,C$33/PPA!C$11*1000)</f>
        <v>0.56291112257676212</v>
      </c>
      <c r="D147" s="275">
        <f>IF(D$33=0,0,D$33/PPA!D$11*1000)</f>
        <v>0.61392780570773364</v>
      </c>
      <c r="E147" s="275">
        <f>IF(E$33=0,0,E$33/PPA!E$11*1000)</f>
        <v>0.61976563745135282</v>
      </c>
      <c r="F147" s="275">
        <f>IF(F$33=0,0,F$33/PPA!F$11*1000)</f>
        <v>0.70824891706788295</v>
      </c>
      <c r="G147" s="275">
        <f>IF(G$33=0,0,G$33/PPA!G$11*1000)</f>
        <v>0.56968313092081002</v>
      </c>
      <c r="H147" s="275">
        <f>IF(H$33=0,0,H$33/PPA!H$11*1000)</f>
        <v>0.61434765907223166</v>
      </c>
      <c r="I147" s="275">
        <f>IF(I$33=0,0,I$33/PPA!I$11*1000)</f>
        <v>0.60354524637043971</v>
      </c>
      <c r="J147" s="275">
        <f>IF(J$33=0,0,J$33/PPA!J$11*1000)</f>
        <v>0.54669431731974139</v>
      </c>
      <c r="K147" s="275">
        <f>IF(K$33=0,0,K$33/PPA!K$11*1000)</f>
        <v>0.5917648653255323</v>
      </c>
      <c r="L147" s="275">
        <f>IF(L$33=0,0,L$33/PPA!L$11*1000)</f>
        <v>0.60907465565095031</v>
      </c>
      <c r="M147" s="275">
        <f>IF(M$33=0,0,M$33/PPA!M$11*1000)</f>
        <v>0.56998188720576837</v>
      </c>
      <c r="N147" s="275">
        <f>IF(N$33=0,0,N$33/PPA!N$11*1000)</f>
        <v>0.6060874796651371</v>
      </c>
      <c r="O147" s="275">
        <f>IF(O$33=0,0,O$33/PPA!O$11*1000)</f>
        <v>0.63955541409290817</v>
      </c>
      <c r="P147" s="275">
        <f>IF(P$33=0,0,P$33/PPA!P$11*1000)</f>
        <v>0.67223816529695068</v>
      </c>
      <c r="Q147" s="275">
        <f>IF(Q$33=0,0,Q$33/PPA!Q$11*1000)</f>
        <v>0.63317782413346713</v>
      </c>
      <c r="R147" s="275">
        <f>IF(R$33=0,0,R$33/PPA!R$11*1000)</f>
        <v>0.81305672122652717</v>
      </c>
      <c r="S147" s="275">
        <f>IF(S$33=0,0,S$33/PPA!S$11*1000)</f>
        <v>0.64491133535901346</v>
      </c>
      <c r="T147" s="275">
        <f>IF(T$33=0,0,T$33/PPA!T$11*1000)</f>
        <v>0.68040509789265169</v>
      </c>
      <c r="U147" s="275">
        <f>IF(U$33=0,0,U$33/PPA!U$11*1000)</f>
        <v>0.70744901075084199</v>
      </c>
      <c r="V147" s="275">
        <f>IF(V$33=0,0,V$33/PPA!V$11*1000)</f>
        <v>0.82530792807398801</v>
      </c>
      <c r="W147" s="275">
        <f>IF(W$33=0,0,W$33/PPA!W$11*1000)</f>
        <v>0.76569501795146722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0.82584562400781847</v>
      </c>
      <c r="C148" s="276">
        <f>IF(C$34=0,0,C$34/PPA!C$11*1000)</f>
        <v>0.79881318230112708</v>
      </c>
      <c r="D148" s="276">
        <f>IF(D$34=0,0,D$34/PPA!D$11*1000)</f>
        <v>0.87120968925901221</v>
      </c>
      <c r="E148" s="276">
        <f>IF(E$34=0,0,E$34/PPA!E$11*1000)</f>
        <v>0.87949401118093906</v>
      </c>
      <c r="F148" s="276">
        <f>IF(F$34=0,0,F$34/PPA!F$11*1000)</f>
        <v>1.0050584339398487</v>
      </c>
      <c r="G148" s="276">
        <f>IF(G$34=0,0,G$34/PPA!G$11*1000)</f>
        <v>0.80842317101678107</v>
      </c>
      <c r="H148" s="276">
        <f>IF(H$34=0,0,H$34/PPA!H$11*1000)</f>
        <v>0.87180549273267505</v>
      </c>
      <c r="I148" s="276">
        <f>IF(I$34=0,0,I$34/PPA!I$11*1000)</f>
        <v>0.8564760573728829</v>
      </c>
      <c r="J148" s="276">
        <f>IF(J$34=0,0,J$34/PPA!J$11*1000)</f>
        <v>0.77580031704662711</v>
      </c>
      <c r="K148" s="276">
        <f>IF(K$34=0,0,K$34/PPA!K$11*1000)</f>
        <v>0.83975881144580666</v>
      </c>
      <c r="L148" s="276">
        <f>IF(L$34=0,0,L$34/PPA!L$11*1000)</f>
        <v>0.86432270464357663</v>
      </c>
      <c r="M148" s="276">
        <f>IF(M$34=0,0,M$34/PPA!M$11*1000)</f>
        <v>0.80884712863486363</v>
      </c>
      <c r="N148" s="276">
        <f>IF(N$34=0,0,N$34/PPA!N$11*1000)</f>
        <v>0.86008367745150771</v>
      </c>
      <c r="O148" s="276">
        <f>IF(O$34=0,0,O$34/PPA!O$11*1000)</f>
        <v>0.90757719131727377</v>
      </c>
      <c r="P148" s="276">
        <f>IF(P$34=0,0,P$34/PPA!P$11*1000)</f>
        <v>0.95395647118680071</v>
      </c>
      <c r="Q148" s="276">
        <f>IF(Q$34=0,0,Q$34/PPA!Q$11*1000)</f>
        <v>0.89852691192753131</v>
      </c>
      <c r="R148" s="276">
        <f>IF(R$34=0,0,R$34/PPA!R$11*1000)</f>
        <v>1.1537885837132587</v>
      </c>
      <c r="S148" s="276">
        <f>IF(S$34=0,0,S$34/PPA!S$11*1000)</f>
        <v>0.91517764605895147</v>
      </c>
      <c r="T148" s="276">
        <f>IF(T$34=0,0,T$34/PPA!T$11*1000)</f>
        <v>0.96554596223566669</v>
      </c>
      <c r="U148" s="276">
        <f>IF(U$34=0,0,U$34/PPA!U$11*1000)</f>
        <v>1.0039233067678484</v>
      </c>
      <c r="V148" s="276">
        <f>IF(V$34=0,0,V$34/PPA!V$11*1000)</f>
        <v>1.1711739668338683</v>
      </c>
      <c r="W148" s="276">
        <f>IF(W$34=0,0,W$34/PPA!W$11*1000)</f>
        <v>1.0865787678205312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2.9386868620500417</v>
      </c>
      <c r="C149" s="276">
        <f>IF(C$35=0,0,C$35/PPA!C$11*1000)</f>
        <v>2.8424946937037743</v>
      </c>
      <c r="D149" s="276">
        <f>IF(D$35=0,0,D$35/PPA!D$11*1000)</f>
        <v>3.1001102306402979</v>
      </c>
      <c r="E149" s="276">
        <f>IF(E$35=0,0,E$35/PPA!E$11*1000)</f>
        <v>3.1295891396339828</v>
      </c>
      <c r="F149" s="276">
        <f>IF(F$35=0,0,F$35/PPA!F$11*1000)</f>
        <v>3.5763972461076596</v>
      </c>
      <c r="G149" s="276">
        <f>IF(G$35=0,0,G$35/PPA!G$11*1000)</f>
        <v>2.8766908518744629</v>
      </c>
      <c r="H149" s="276">
        <f>IF(H$35=0,0,H$35/PPA!H$11*1000)</f>
        <v>3.1022303361291668</v>
      </c>
      <c r="I149" s="276">
        <f>IF(I$35=0,0,I$35/PPA!I$11*1000)</f>
        <v>3.0476821143006751</v>
      </c>
      <c r="J149" s="276">
        <f>IF(J$35=0,0,J$35/PPA!J$11*1000)</f>
        <v>2.7606057754658466</v>
      </c>
      <c r="K149" s="276">
        <f>IF(K$35=0,0,K$35/PPA!K$11*1000)</f>
        <v>2.9881955110573881</v>
      </c>
      <c r="L149" s="276">
        <f>IF(L$35=0,0,L$35/PPA!L$11*1000)</f>
        <v>3.075603602984752</v>
      </c>
      <c r="M149" s="276">
        <f>IF(M$35=0,0,M$35/PPA!M$11*1000)</f>
        <v>2.8781994615299555</v>
      </c>
      <c r="N149" s="276">
        <f>IF(N$35=0,0,N$35/PPA!N$11*1000)</f>
        <v>3.0605194599499419</v>
      </c>
      <c r="O149" s="276">
        <f>IF(O$35=0,0,O$35/PPA!O$11*1000)</f>
        <v>3.2295202528010236</v>
      </c>
      <c r="P149" s="276">
        <f>IF(P$35=0,0,P$35/PPA!P$11*1000)</f>
        <v>3.3945561583767971</v>
      </c>
      <c r="Q149" s="276">
        <f>IF(Q$35=0,0,Q$35/PPA!Q$11*1000)</f>
        <v>3.1973157628002804</v>
      </c>
      <c r="R149" s="276">
        <f>IF(R$35=0,0,R$35/PPA!R$11*1000)</f>
        <v>4.1056382136976479</v>
      </c>
      <c r="S149" s="276">
        <f>IF(S$35=0,0,S$35/PPA!S$11*1000)</f>
        <v>3.2565656906476046</v>
      </c>
      <c r="T149" s="276">
        <f>IF(T$35=0,0,T$35/PPA!T$11*1000)</f>
        <v>3.4357961723613348</v>
      </c>
      <c r="U149" s="276">
        <f>IF(U$35=0,0,U$35/PPA!U$11*1000)</f>
        <v>3.5723580126115428</v>
      </c>
      <c r="V149" s="276">
        <f>IF(V$35=0,0,V$35/PPA!V$11*1000)</f>
        <v>4.1675023145453354</v>
      </c>
      <c r="W149" s="276">
        <f>IF(W$35=0,0,W$35/PPA!W$11*1000)</f>
        <v>3.8664789843900524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2.3278418412985249</v>
      </c>
      <c r="C150" s="276">
        <f>IF(C$36=0,0,C$36/PPA!C$11*1000)</f>
        <v>2.2516444903070463</v>
      </c>
      <c r="D150" s="276">
        <f>IF(D$36=0,0,D$36/PPA!D$11*1000)</f>
        <v>2.4557112228309337</v>
      </c>
      <c r="E150" s="276">
        <f>IF(E$36=0,0,E$36/PPA!E$11*1000)</f>
        <v>2.47906254980541</v>
      </c>
      <c r="F150" s="276">
        <f>IF(F$36=0,0,F$36/PPA!F$11*1000)</f>
        <v>2.8329956682715323</v>
      </c>
      <c r="G150" s="276">
        <f>IF(G$36=0,0,G$36/PPA!G$11*1000)</f>
        <v>2.2787325236832383</v>
      </c>
      <c r="H150" s="276">
        <f>IF(H$36=0,0,H$36/PPA!H$11*1000)</f>
        <v>2.4573906362889253</v>
      </c>
      <c r="I150" s="276">
        <f>IF(I$36=0,0,I$36/PPA!I$11*1000)</f>
        <v>2.414180985481758</v>
      </c>
      <c r="J150" s="276">
        <f>IF(J$36=0,0,J$36/PPA!J$11*1000)</f>
        <v>2.1867772692789647</v>
      </c>
      <c r="K150" s="276">
        <f>IF(K$36=0,0,K$36/PPA!K$11*1000)</f>
        <v>2.3670594613021292</v>
      </c>
      <c r="L150" s="276">
        <f>IF(L$36=0,0,L$36/PPA!L$11*1000)</f>
        <v>2.4362986226038017</v>
      </c>
      <c r="M150" s="276">
        <f>IF(M$36=0,0,M$36/PPA!M$11*1000)</f>
        <v>2.2799275488230721</v>
      </c>
      <c r="N150" s="276">
        <f>IF(N$36=0,0,N$36/PPA!N$11*1000)</f>
        <v>2.4243499186605484</v>
      </c>
      <c r="O150" s="276">
        <f>IF(O$36=0,0,O$36/PPA!O$11*1000)</f>
        <v>2.5582216563716331</v>
      </c>
      <c r="P150" s="276">
        <f>IF(P$36=0,0,P$36/PPA!P$11*1000)</f>
        <v>2.6889526611878027</v>
      </c>
      <c r="Q150" s="276">
        <f>IF(Q$36=0,0,Q$36/PPA!Q$11*1000)</f>
        <v>2.5327112965338667</v>
      </c>
      <c r="R150" s="276">
        <f>IF(R$36=0,0,R$36/PPA!R$11*1000)</f>
        <v>3.2522268849061096</v>
      </c>
      <c r="S150" s="276">
        <f>IF(S$36=0,0,S$36/PPA!S$11*1000)</f>
        <v>2.5796453414360534</v>
      </c>
      <c r="T150" s="276">
        <f>IF(T$36=0,0,T$36/PPA!T$11*1000)</f>
        <v>2.7216203915706068</v>
      </c>
      <c r="U150" s="276">
        <f>IF(U$36=0,0,U$36/PPA!U$11*1000)</f>
        <v>2.829796043003368</v>
      </c>
      <c r="V150" s="276">
        <f>IF(V$36=0,0,V$36/PPA!V$11*1000)</f>
        <v>3.3012317122959525</v>
      </c>
      <c r="W150" s="276">
        <f>IF(W$36=0,0,W$36/PPA!W$11*1000)</f>
        <v>3.0627800718058689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1.3257137023615033</v>
      </c>
      <c r="C151" s="277">
        <f>IF(C$37=0,0,C$37/PPA!C$11*1000)</f>
        <v>1.2978070640518198</v>
      </c>
      <c r="D151" s="277">
        <f>IF(D$37=0,0,D$37/PPA!D$11*1000)</f>
        <v>1.3991315401701043</v>
      </c>
      <c r="E151" s="277">
        <f>IF(E$37=0,0,E$37/PPA!E$11*1000)</f>
        <v>1.3924034361819955</v>
      </c>
      <c r="F151" s="277">
        <f>IF(F$37=0,0,F$37/PPA!F$11*1000)</f>
        <v>1.5366050162795963</v>
      </c>
      <c r="G151" s="277">
        <f>IF(G$37=0,0,G$37/PPA!G$11*1000)</f>
        <v>1.2796249807821218</v>
      </c>
      <c r="H151" s="277">
        <f>IF(H$37=0,0,H$37/PPA!H$11*1000)</f>
        <v>1.3840362452732096</v>
      </c>
      <c r="I151" s="277">
        <f>IF(I$37=0,0,I$37/PPA!I$11*1000)</f>
        <v>1.3525082186177877</v>
      </c>
      <c r="J151" s="277">
        <f>IF(J$37=0,0,J$37/PPA!J$11*1000)</f>
        <v>1.2074813900156287</v>
      </c>
      <c r="K151" s="277">
        <f>IF(K$37=0,0,K$37/PPA!K$11*1000)</f>
        <v>1.323408276937676</v>
      </c>
      <c r="L151" s="277">
        <f>IF(L$37=0,0,L$37/PPA!L$11*1000)</f>
        <v>1.3588740215424948</v>
      </c>
      <c r="M151" s="277">
        <f>IF(M$37=0,0,M$37/PPA!M$11*1000)</f>
        <v>1.2892507361170149</v>
      </c>
      <c r="N151" s="277">
        <f>IF(N$37=0,0,N$37/PPA!N$11*1000)</f>
        <v>1.3533241277992456</v>
      </c>
      <c r="O151" s="277">
        <f>IF(O$37=0,0,O$37/PPA!O$11*1000)</f>
        <v>1.4792898608807461</v>
      </c>
      <c r="P151" s="277">
        <f>IF(P$37=0,0,P$37/PPA!P$11*1000)</f>
        <v>1.5668843367193162</v>
      </c>
      <c r="Q151" s="277">
        <f>IF(Q$37=0,0,Q$37/PPA!Q$11*1000)</f>
        <v>1.4213881525330143</v>
      </c>
      <c r="R151" s="277">
        <f>IF(R$37=0,0,R$37/PPA!R$11*1000)</f>
        <v>1.8492889628240707</v>
      </c>
      <c r="S151" s="277">
        <f>IF(S$37=0,0,S$37/PPA!S$11*1000)</f>
        <v>1.4762884114074815</v>
      </c>
      <c r="T151" s="277">
        <f>IF(T$37=0,0,T$37/PPA!T$11*1000)</f>
        <v>1.5821691714867436</v>
      </c>
      <c r="U151" s="277">
        <f>IF(U$37=0,0,U$37/PPA!U$11*1000)</f>
        <v>1.5783457458065668</v>
      </c>
      <c r="V151" s="277">
        <f>IF(V$37=0,0,V$37/PPA!V$11*1000)</f>
        <v>1.8965559909891025</v>
      </c>
      <c r="W151" s="277">
        <f>IF(W$37=0,0,W$37/PPA!W$11*1000)</f>
        <v>1.7545991162528909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6.3250660284048097</v>
      </c>
      <c r="C152" s="278">
        <f>IF(C$43=0,0,C$43/PPA!C$11*1000)</f>
        <v>6.3800683090311532</v>
      </c>
      <c r="D152" s="278">
        <f>IF(D$43=0,0,D$43/PPA!D$11*1000)</f>
        <v>6.7036206333672217</v>
      </c>
      <c r="E152" s="278">
        <f>IF(E$43=0,0,E$43/PPA!E$11*1000)</f>
        <v>6.5625630790119622</v>
      </c>
      <c r="F152" s="278">
        <f>IF(F$43=0,0,F$43/PPA!F$11*1000)</f>
        <v>6.5393963921576033</v>
      </c>
      <c r="G152" s="278">
        <f>IF(G$43=0,0,G$43/PPA!G$11*1000)</f>
        <v>6.0583371721519104</v>
      </c>
      <c r="H152" s="278">
        <f>IF(H$43=0,0,H$43/PPA!H$11*1000)</f>
        <v>6.5223664280481692</v>
      </c>
      <c r="I152" s="278">
        <f>IF(I$43=0,0,I$43/PPA!I$11*1000)</f>
        <v>6.4284401787394279</v>
      </c>
      <c r="J152" s="278">
        <f>IF(J$43=0,0,J$43/PPA!J$11*1000)</f>
        <v>5.6682185310247171</v>
      </c>
      <c r="K152" s="278">
        <f>IF(K$43=0,0,K$43/PPA!K$11*1000)</f>
        <v>6.4059918899996404</v>
      </c>
      <c r="L152" s="278">
        <f>IF(L$43=0,0,L$43/PPA!L$11*1000)</f>
        <v>6.3369970852265389</v>
      </c>
      <c r="M152" s="278">
        <f>IF(M$43=0,0,M$43/PPA!M$11*1000)</f>
        <v>6.204583265431598</v>
      </c>
      <c r="N152" s="278">
        <f>IF(N$43=0,0,N$43/PPA!N$11*1000)</f>
        <v>6.287760411163533</v>
      </c>
      <c r="O152" s="278">
        <f>IF(O$43=0,0,O$43/PPA!O$11*1000)</f>
        <v>7.5212990207417976</v>
      </c>
      <c r="P152" s="278">
        <f>IF(P$43=0,0,P$43/PPA!P$11*1000)</f>
        <v>8.0236771197510759</v>
      </c>
      <c r="Q152" s="278">
        <f>IF(Q$43=0,0,Q$43/PPA!Q$11*1000)</f>
        <v>7.1772373843645614</v>
      </c>
      <c r="R152" s="278">
        <f>IF(R$43=0,0,R$43/PPA!R$11*1000)</f>
        <v>9.0171406974622599</v>
      </c>
      <c r="S152" s="278">
        <f>IF(S$43=0,0,S$43/PPA!S$11*1000)</f>
        <v>7.4634730889284624</v>
      </c>
      <c r="T152" s="278">
        <f>IF(T$43=0,0,T$43/PPA!T$11*1000)</f>
        <v>8.1074306447692113</v>
      </c>
      <c r="U152" s="278">
        <f>IF(U$43=0,0,U$43/PPA!U$11*1000)</f>
        <v>7.0800475156128941</v>
      </c>
      <c r="V152" s="278">
        <f>IF(V$43=0,0,V$43/PPA!V$11*1000)</f>
        <v>9.4396506809359746</v>
      </c>
      <c r="W152" s="278">
        <f>IF(W$43=0,0,W$43/PPA!W$11*1000)</f>
        <v>8.6266062713608935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84.817303811012692</v>
      </c>
      <c r="C153" s="278">
        <f>IF(C$56=0,0,C$56/PPA!C$11*1000)</f>
        <v>81.851055651804188</v>
      </c>
      <c r="D153" s="278">
        <f>IF(D$56=0,0,D$56/PPA!D$11*1000)</f>
        <v>89.454909270092998</v>
      </c>
      <c r="E153" s="278">
        <f>IF(E$56=0,0,E$56/PPA!E$11*1000)</f>
        <v>90.4610174475512</v>
      </c>
      <c r="F153" s="278">
        <f>IF(F$56=0,0,F$56/PPA!F$11*1000)</f>
        <v>104.06997324293695</v>
      </c>
      <c r="G153" s="278">
        <f>IF(G$56=0,0,G$56/PPA!G$11*1000)</f>
        <v>83.133667789063452</v>
      </c>
      <c r="H153" s="278">
        <f>IF(H$56=0,0,H$56/PPA!H$11*1000)</f>
        <v>89.655281938061719</v>
      </c>
      <c r="I153" s="278">
        <f>IF(I$56=0,0,I$56/PPA!I$11*1000)</f>
        <v>88.071262226766336</v>
      </c>
      <c r="J153" s="278">
        <f>IF(J$56=0,0,J$56/PPA!J$11*1000)</f>
        <v>79.895052990964331</v>
      </c>
      <c r="K153" s="278">
        <f>IF(K$56=0,0,K$56/PPA!K$11*1000)</f>
        <v>86.285375810153425</v>
      </c>
      <c r="L153" s="278">
        <f>IF(L$56=0,0,L$56/PPA!L$11*1000)</f>
        <v>88.984548531387503</v>
      </c>
      <c r="M153" s="278">
        <f>IF(M$56=0,0,M$56/PPA!M$11*1000)</f>
        <v>83.073129792284448</v>
      </c>
      <c r="N153" s="278">
        <f>IF(N$56=0,0,N$56/PPA!N$11*1000)</f>
        <v>88.559343007514357</v>
      </c>
      <c r="O153" s="278">
        <f>IF(O$56=0,0,O$56/PPA!O$11*1000)</f>
        <v>92.808195386981637</v>
      </c>
      <c r="P153" s="278">
        <f>IF(P$56=0,0,P$56/PPA!P$11*1000)</f>
        <v>97.460901991555019</v>
      </c>
      <c r="Q153" s="278">
        <f>IF(Q$56=0,0,Q$56/PPA!Q$11*1000)</f>
        <v>92.101951363889413</v>
      </c>
      <c r="R153" s="278">
        <f>IF(R$56=0,0,R$56/PPA!R$11*1000)</f>
        <v>118.37950302562503</v>
      </c>
      <c r="S153" s="278">
        <f>IF(S$56=0,0,S$56/PPA!S$11*1000)</f>
        <v>93.680307684490629</v>
      </c>
      <c r="T153" s="278">
        <f>IF(T$56=0,0,T$56/PPA!T$11*1000)</f>
        <v>98.657502768806992</v>
      </c>
      <c r="U153" s="278">
        <f>IF(U$56=0,0,U$56/PPA!U$11*1000)</f>
        <v>103.54537969473908</v>
      </c>
      <c r="V153" s="278">
        <f>IF(V$56=0,0,V$56/PPA!V$11*1000)</f>
        <v>119.95332085082973</v>
      </c>
      <c r="W153" s="278">
        <f>IF(W$56=0,0,W$56/PPA!W$11*1000)</f>
        <v>111.38157547087918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11.116580444096357</v>
      </c>
      <c r="C154" s="279">
        <f>IF(C$69=0,0,C$69/PPA!C$11*1000)</f>
        <v>10.665091526902653</v>
      </c>
      <c r="D154" s="279">
        <f>IF(D$69=0,0,D$69/PPA!D$11*1000)</f>
        <v>11.716953932111103</v>
      </c>
      <c r="E154" s="279">
        <f>IF(E$69=0,0,E$69/PPA!E$11*1000)</f>
        <v>11.897722349053598</v>
      </c>
      <c r="F154" s="279">
        <f>IF(F$69=0,0,F$69/PPA!F$11*1000)</f>
        <v>13.917101956737394</v>
      </c>
      <c r="G154" s="279">
        <f>IF(G$69=0,0,G$69/PPA!G$11*1000)</f>
        <v>10.927760081714107</v>
      </c>
      <c r="H154" s="279">
        <f>IF(H$69=0,0,H$69/PPA!H$11*1000)</f>
        <v>11.787661562193756</v>
      </c>
      <c r="I154" s="279">
        <f>IF(I$69=0,0,I$69/PPA!I$11*1000)</f>
        <v>11.574385867653589</v>
      </c>
      <c r="J154" s="279">
        <f>IF(J$69=0,0,J$69/PPA!J$11*1000)</f>
        <v>10.536798069959442</v>
      </c>
      <c r="K154" s="279">
        <f>IF(K$69=0,0,K$69/PPA!K$11*1000)</f>
        <v>11.31499969036741</v>
      </c>
      <c r="L154" s="279">
        <f>IF(L$69=0,0,L$69/PPA!L$11*1000)</f>
        <v>11.730370869300554</v>
      </c>
      <c r="M154" s="279">
        <f>IF(M$69=0,0,M$69/PPA!M$11*1000)</f>
        <v>10.885602642093579</v>
      </c>
      <c r="N154" s="279">
        <f>IF(N$69=0,0,N$69/PPA!N$11*1000)</f>
        <v>11.678667696685638</v>
      </c>
      <c r="O154" s="279">
        <f>IF(O$69=0,0,O$69/PPA!O$11*1000)</f>
        <v>12.027356132459358</v>
      </c>
      <c r="P154" s="279">
        <f>IF(P$69=0,0,P$69/PPA!P$11*1000)</f>
        <v>12.601965295726657</v>
      </c>
      <c r="Q154" s="279">
        <f>IF(Q$69=0,0,Q$69/PPA!Q$11*1000)</f>
        <v>12.000399588018016</v>
      </c>
      <c r="R154" s="279">
        <f>IF(R$69=0,0,R$69/PPA!R$11*1000)</f>
        <v>15.472159025769111</v>
      </c>
      <c r="S154" s="279">
        <f>IF(S$69=0,0,S$69/PPA!S$11*1000)</f>
        <v>12.169385646541802</v>
      </c>
      <c r="T154" s="279">
        <f>IF(T$69=0,0,T$69/PPA!T$11*1000)</f>
        <v>12.759979845174151</v>
      </c>
      <c r="U154" s="279">
        <f>IF(U$69=0,0,U$69/PPA!U$11*1000)</f>
        <v>13.716926235376112</v>
      </c>
      <c r="V154" s="279">
        <f>IF(V$69=0,0,V$69/PPA!V$11*1000)</f>
        <v>15.609188528960342</v>
      </c>
      <c r="W154" s="279">
        <f>IF(W$69=0,0,W$69/PPA!W$11*1000)</f>
        <v>14.525277450518198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124.86469822104232</v>
      </c>
      <c r="C156" s="322">
        <f t="shared" si="39"/>
        <v>117.97133418829469</v>
      </c>
      <c r="D156" s="322">
        <f t="shared" si="39"/>
        <v>117.93651288856452</v>
      </c>
      <c r="E156" s="322">
        <f t="shared" si="39"/>
        <v>138.05304239480068</v>
      </c>
      <c r="F156" s="322">
        <f t="shared" si="39"/>
        <v>129.85253931677141</v>
      </c>
      <c r="G156" s="322">
        <f t="shared" si="39"/>
        <v>101.11984528474785</v>
      </c>
      <c r="H156" s="322">
        <f t="shared" si="39"/>
        <v>105.69994029660175</v>
      </c>
      <c r="I156" s="322">
        <f t="shared" si="39"/>
        <v>124.21254262932304</v>
      </c>
      <c r="J156" s="322">
        <f t="shared" si="39"/>
        <v>119.31691527360226</v>
      </c>
      <c r="K156" s="322">
        <f t="shared" si="39"/>
        <v>126.08995893171517</v>
      </c>
      <c r="L156" s="322">
        <f t="shared" si="39"/>
        <v>122.29060288286773</v>
      </c>
      <c r="M156" s="322">
        <f t="shared" si="39"/>
        <v>131.64672875931575</v>
      </c>
      <c r="N156" s="322">
        <f t="shared" si="39"/>
        <v>134.46946333311246</v>
      </c>
      <c r="O156" s="322">
        <f t="shared" si="39"/>
        <v>160.19320682536645</v>
      </c>
      <c r="P156" s="322">
        <f t="shared" si="39"/>
        <v>146.77033259548281</v>
      </c>
      <c r="Q156" s="322">
        <f t="shared" si="39"/>
        <v>165.9185807629359</v>
      </c>
      <c r="R156" s="322">
        <f t="shared" si="39"/>
        <v>139.18552008308757</v>
      </c>
      <c r="S156" s="322">
        <f t="shared" si="39"/>
        <v>152.42613450951109</v>
      </c>
      <c r="T156" s="322">
        <f t="shared" si="39"/>
        <v>142.96794665427842</v>
      </c>
      <c r="U156" s="322">
        <f t="shared" si="39"/>
        <v>134.73762779468987</v>
      </c>
      <c r="V156" s="322">
        <f t="shared" si="39"/>
        <v>133.20121314130148</v>
      </c>
      <c r="W156" s="322">
        <f t="shared" si="39"/>
        <v>128.23792606658213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4.6234598294938465</v>
      </c>
      <c r="C157" s="332">
        <f>IF(C$84=0,0,C$84/PPA!C$12*1000)</f>
        <v>4.368214014228899</v>
      </c>
      <c r="D157" s="332">
        <f>IF(D$84=0,0,D$84/PPA!D$12*1000)</f>
        <v>4.3669246595784648</v>
      </c>
      <c r="E157" s="332">
        <f>IF(E$84=0,0,E$84/PPA!E$12*1000)</f>
        <v>5.1117946460806838</v>
      </c>
      <c r="F157" s="332">
        <f>IF(F$84=0,0,F$84/PPA!F$12*1000)</f>
        <v>4.808148402570974</v>
      </c>
      <c r="G157" s="332">
        <f>IF(G$84=0,0,G$84/PPA!G$12*1000)</f>
        <v>3.7442411610375976</v>
      </c>
      <c r="H157" s="332">
        <f>IF(H$84=0,0,H$84/PPA!H$12*1000)</f>
        <v>3.9138318107757688</v>
      </c>
      <c r="I157" s="332">
        <f>IF(I$84=0,0,I$84/PPA!I$12*1000)</f>
        <v>4.5993119700538578</v>
      </c>
      <c r="J157" s="332">
        <f>IF(J$84=0,0,J$84/PPA!J$12*1000)</f>
        <v>4.4180378650296124</v>
      </c>
      <c r="K157" s="332">
        <f>IF(K$84=0,0,K$84/PPA!K$12*1000)</f>
        <v>4.6688284865828731</v>
      </c>
      <c r="L157" s="332">
        <f>IF(L$84=0,0,L$84/PPA!L$12*1000)</f>
        <v>4.5281468502266513</v>
      </c>
      <c r="M157" s="332">
        <f>IF(M$84=0,0,M$84/PPA!M$12*1000)</f>
        <v>4.8745832150627146</v>
      </c>
      <c r="N157" s="332">
        <f>IF(N$84=0,0,N$84/PPA!N$12*1000)</f>
        <v>4.9791027477908729</v>
      </c>
      <c r="O157" s="332">
        <f>IF(O$84=0,0,O$84/PPA!O$12*1000)</f>
        <v>5.9315952969057006</v>
      </c>
      <c r="P157" s="332">
        <f>IF(P$84=0,0,P$84/PPA!P$12*1000)</f>
        <v>5.4345763581517268</v>
      </c>
      <c r="Q157" s="332">
        <f>IF(Q$84=0,0,Q$84/PPA!Q$12*1000)</f>
        <v>6.1435930575599897</v>
      </c>
      <c r="R157" s="332">
        <f>IF(R$84=0,0,R$84/PPA!R$12*1000)</f>
        <v>5.1537277558881822</v>
      </c>
      <c r="S157" s="332">
        <f>IF(S$84=0,0,S$84/PPA!S$12*1000)</f>
        <v>5.6439980227485016</v>
      </c>
      <c r="T157" s="332">
        <f>IF(T$84=0,0,T$84/PPA!T$12*1000)</f>
        <v>5.2937825316497911</v>
      </c>
      <c r="U157" s="332">
        <f>IF(U$84=0,0,U$84/PPA!U$12*1000)</f>
        <v>4.9890322765796968</v>
      </c>
      <c r="V157" s="332">
        <f>IF(V$84=0,0,V$84/PPA!V$12*1000)</f>
        <v>4.9321422866031588</v>
      </c>
      <c r="W157" s="332">
        <f>IF(W$84=0,0,W$84/PPA!W$12*1000)</f>
        <v>4.7483628938707829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2.0386547917165792</v>
      </c>
      <c r="C158" s="333">
        <f>IF(C$85=0,0,C$85/PPA!C$12*1000)</f>
        <v>1.9261074519438761</v>
      </c>
      <c r="D158" s="333">
        <f>IF(D$85=0,0,D$85/PPA!D$12*1000)</f>
        <v>1.9255389276929322</v>
      </c>
      <c r="E158" s="333">
        <f>IF(E$85=0,0,E$85/PPA!E$12*1000)</f>
        <v>2.2539797108271626</v>
      </c>
      <c r="F158" s="333">
        <f>IF(F$85=0,0,F$85/PPA!F$12*1000)</f>
        <v>2.1200908284432582</v>
      </c>
      <c r="G158" s="333">
        <f>IF(G$85=0,0,G$85/PPA!G$12*1000)</f>
        <v>1.6509746955295579</v>
      </c>
      <c r="H158" s="333">
        <f>IF(H$85=0,0,H$85/PPA!H$12*1000)</f>
        <v>1.7257534983026537</v>
      </c>
      <c r="I158" s="333">
        <f>IF(I$85=0,0,I$85/PPA!I$12*1000)</f>
        <v>2.0280071055307949</v>
      </c>
      <c r="J158" s="333">
        <f>IF(J$85=0,0,J$85/PPA!J$12*1000)</f>
        <v>1.9480766343143354</v>
      </c>
      <c r="K158" s="333">
        <f>IF(K$85=0,0,K$85/PPA!K$12*1000)</f>
        <v>2.0586595140628776</v>
      </c>
      <c r="L158" s="333">
        <f>IF(L$85=0,0,L$85/PPA!L$12*1000)</f>
        <v>1.9966277667046368</v>
      </c>
      <c r="M158" s="333">
        <f>IF(M$85=0,0,M$85/PPA!M$12*1000)</f>
        <v>2.1493843994523743</v>
      </c>
      <c r="N158" s="333">
        <f>IF(N$85=0,0,N$85/PPA!N$12*1000)</f>
        <v>2.1954709350950052</v>
      </c>
      <c r="O158" s="333">
        <f>IF(O$85=0,0,O$85/PPA!O$12*1000)</f>
        <v>2.6154602009128198</v>
      </c>
      <c r="P158" s="333">
        <f>IF(P$85=0,0,P$85/PPA!P$12*1000)</f>
        <v>2.3963061304911468</v>
      </c>
      <c r="Q158" s="333">
        <f>IF(Q$85=0,0,Q$85/PPA!Q$12*1000)</f>
        <v>2.7089378705648923</v>
      </c>
      <c r="R158" s="333">
        <f>IF(R$85=0,0,R$85/PPA!R$12*1000)</f>
        <v>2.2724695730501008</v>
      </c>
      <c r="S158" s="333">
        <f>IF(S$85=0,0,S$85/PPA!S$12*1000)</f>
        <v>2.4886479039171778</v>
      </c>
      <c r="T158" s="333">
        <f>IF(T$85=0,0,T$85/PPA!T$12*1000)</f>
        <v>2.3342249143397118</v>
      </c>
      <c r="U158" s="333">
        <f>IF(U$85=0,0,U$85/PPA!U$12*1000)</f>
        <v>2.1998492323423808</v>
      </c>
      <c r="V158" s="333">
        <f>IF(V$85=0,0,V$85/PPA!V$12*1000)</f>
        <v>2.1747643273267632</v>
      </c>
      <c r="W158" s="333">
        <f>IF(W$85=0,0,W$85/PPA!W$12*1000)</f>
        <v>2.0937291819097772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15.813111194038328</v>
      </c>
      <c r="C159" s="333">
        <f>IF(C$86=0,0,C$86/PPA!C$12*1000)</f>
        <v>14.940122002513464</v>
      </c>
      <c r="D159" s="333">
        <f>IF(D$86=0,0,D$86/PPA!D$12*1000)</f>
        <v>14.935712164598181</v>
      </c>
      <c r="E159" s="333">
        <f>IF(E$86=0,0,E$86/PPA!E$12*1000)</f>
        <v>17.48330906303406</v>
      </c>
      <c r="F159" s="333">
        <f>IF(F$86=0,0,F$86/PPA!F$12*1000)</f>
        <v>16.444781209576586</v>
      </c>
      <c r="G159" s="333">
        <f>IF(G$86=0,0,G$86/PPA!G$12*1000)</f>
        <v>12.80601627358889</v>
      </c>
      <c r="H159" s="333">
        <f>IF(H$86=0,0,H$86/PPA!H$12*1000)</f>
        <v>13.386048522311269</v>
      </c>
      <c r="I159" s="333">
        <f>IF(I$86=0,0,I$86/PPA!I$12*1000)</f>
        <v>15.730520926034567</v>
      </c>
      <c r="J159" s="333">
        <f>IF(J$86=0,0,J$86/PPA!J$12*1000)</f>
        <v>15.110529040074567</v>
      </c>
      <c r="K159" s="333">
        <f>IF(K$86=0,0,K$86/PPA!K$12*1000)</f>
        <v>15.968280622503228</v>
      </c>
      <c r="L159" s="333">
        <f>IF(L$86=0,0,L$86/PPA!L$12*1000)</f>
        <v>15.48712269300874</v>
      </c>
      <c r="M159" s="333">
        <f>IF(M$86=0,0,M$86/PPA!M$12*1000)</f>
        <v>16.672000892634152</v>
      </c>
      <c r="N159" s="333">
        <f>IF(N$86=0,0,N$86/PPA!N$12*1000)</f>
        <v>17.029477555983956</v>
      </c>
      <c r="O159" s="333">
        <f>IF(O$86=0,0,O$86/PPA!O$12*1000)</f>
        <v>20.287183072221715</v>
      </c>
      <c r="P159" s="333">
        <f>IF(P$86=0,0,P$86/PPA!P$12*1000)</f>
        <v>18.587283855206152</v>
      </c>
      <c r="Q159" s="333">
        <f>IF(Q$86=0,0,Q$86/PPA!Q$12*1000)</f>
        <v>21.012255698727124</v>
      </c>
      <c r="R159" s="333">
        <f>IF(R$86=0,0,R$86/PPA!R$12*1000)</f>
        <v>17.626728266953119</v>
      </c>
      <c r="S159" s="333">
        <f>IF(S$86=0,0,S$86/PPA!S$12*1000)</f>
        <v>19.303545743669869</v>
      </c>
      <c r="T159" s="333">
        <f>IF(T$86=0,0,T$86/PPA!T$12*1000)</f>
        <v>18.105742214094281</v>
      </c>
      <c r="U159" s="333">
        <f>IF(U$86=0,0,U$86/PPA!U$12*1000)</f>
        <v>17.063438431309493</v>
      </c>
      <c r="V159" s="333">
        <f>IF(V$86=0,0,V$86/PPA!V$12*1000)</f>
        <v>16.86886385501753</v>
      </c>
      <c r="W159" s="333">
        <f>IF(W$86=0,0,W$86/PPA!W$12*1000)</f>
        <v>16.240303409026133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6.9823736996487176</v>
      </c>
      <c r="C160" s="333">
        <f>IF(C$87=0,0,C$87/PPA!C$12*1000)</f>
        <v>6.5969001077549878</v>
      </c>
      <c r="D160" s="333">
        <f>IF(D$87=0,0,D$87/PPA!D$12*1000)</f>
        <v>6.5949529174834769</v>
      </c>
      <c r="E160" s="333">
        <f>IF(E$87=0,0,E$87/PPA!E$12*1000)</f>
        <v>7.7198595448176111</v>
      </c>
      <c r="F160" s="333">
        <f>IF(F$87=0,0,F$87/PPA!F$12*1000)</f>
        <v>7.2612913679829445</v>
      </c>
      <c r="G160" s="333">
        <f>IF(G$87=0,0,G$87/PPA!G$12*1000)</f>
        <v>5.6545729761067642</v>
      </c>
      <c r="H160" s="333">
        <f>IF(H$87=0,0,H$87/PPA!H$12*1000)</f>
        <v>5.9106896800703792</v>
      </c>
      <c r="I160" s="333">
        <f>IF(I$87=0,0,I$87/PPA!I$12*1000)</f>
        <v>6.9459054734988959</v>
      </c>
      <c r="J160" s="333">
        <f>IF(J$87=0,0,J$87/PPA!J$12*1000)</f>
        <v>6.6721443530335725</v>
      </c>
      <c r="K160" s="333">
        <f>IF(K$87=0,0,K$87/PPA!K$12*1000)</f>
        <v>7.0508896876164293</v>
      </c>
      <c r="L160" s="333">
        <f>IF(L$87=0,0,L$87/PPA!L$12*1000)</f>
        <v>6.838431529885499</v>
      </c>
      <c r="M160" s="333">
        <f>IF(M$87=0,0,M$87/PPA!M$12*1000)</f>
        <v>7.3616215762231638</v>
      </c>
      <c r="N160" s="333">
        <f>IF(N$87=0,0,N$87/PPA!N$12*1000)</f>
        <v>7.5194675321380808</v>
      </c>
      <c r="O160" s="333">
        <f>IF(O$87=0,0,O$87/PPA!O$12*1000)</f>
        <v>8.9579268611507512</v>
      </c>
      <c r="P160" s="333">
        <f>IF(P$87=0,0,P$87/PPA!P$12*1000)</f>
        <v>8.2073262083571503</v>
      </c>
      <c r="Q160" s="333">
        <f>IF(Q$87=0,0,Q$87/PPA!Q$12*1000)</f>
        <v>9.2780870102525466</v>
      </c>
      <c r="R160" s="333">
        <f>IF(R$87=0,0,R$87/PPA!R$12*1000)</f>
        <v>7.7831871509528678</v>
      </c>
      <c r="S160" s="333">
        <f>IF(S$87=0,0,S$87/PPA!S$12*1000)</f>
        <v>8.5235959234499816</v>
      </c>
      <c r="T160" s="333">
        <f>IF(T$87=0,0,T$87/PPA!T$12*1000)</f>
        <v>7.9946986204696531</v>
      </c>
      <c r="U160" s="333">
        <f>IF(U$87=0,0,U$87/PPA!U$12*1000)</f>
        <v>7.5344631594868243</v>
      </c>
      <c r="V160" s="333">
        <f>IF(V$87=0,0,V$87/PPA!V$12*1000)</f>
        <v>7.4485475931286054</v>
      </c>
      <c r="W160" s="333">
        <f>IF(W$87=0,0,W$87/PPA!W$12*1000)</f>
        <v>7.1710029738012997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28.076978151367349</v>
      </c>
      <c r="C161" s="334">
        <f>IF(C$88=0,0,C$88/PPA!C$12*1000)</f>
        <v>25.338842431091599</v>
      </c>
      <c r="D161" s="334">
        <f>IF(D$88=0,0,D$88/PPA!D$12*1000)</f>
        <v>26.366591290537421</v>
      </c>
      <c r="E161" s="334">
        <f>IF(E$88=0,0,E$88/PPA!E$12*1000)</f>
        <v>31.816143820598739</v>
      </c>
      <c r="F161" s="334">
        <f>IF(F$88=0,0,F$88/PPA!F$12*1000)</f>
        <v>35.232307853579712</v>
      </c>
      <c r="G161" s="334">
        <f>IF(G$88=0,0,G$88/PPA!G$12*1000)</f>
        <v>23.168767372107883</v>
      </c>
      <c r="H161" s="334">
        <f>IF(H$88=0,0,H$88/PPA!H$12*1000)</f>
        <v>24.321516741936964</v>
      </c>
      <c r="I161" s="334">
        <f>IF(I$88=0,0,I$88/PPA!I$12*1000)</f>
        <v>28.355316321321823</v>
      </c>
      <c r="J161" s="334">
        <f>IF(J$88=0,0,J$88/PPA!J$12*1000)</f>
        <v>27.948997992715586</v>
      </c>
      <c r="K161" s="334">
        <f>IF(K$88=0,0,K$88/PPA!K$12*1000)</f>
        <v>28.13598600520162</v>
      </c>
      <c r="L161" s="334">
        <f>IF(L$88=0,0,L$88/PPA!L$12*1000)</f>
        <v>28.710165244608458</v>
      </c>
      <c r="M161" s="334">
        <f>IF(M$88=0,0,M$88/PPA!M$12*1000)</f>
        <v>29.395473094795133</v>
      </c>
      <c r="N161" s="334">
        <f>IF(N$88=0,0,N$88/PPA!N$12*1000)</f>
        <v>31.708740183913697</v>
      </c>
      <c r="O161" s="334">
        <f>IF(O$88=0,0,O$88/PPA!O$12*1000)</f>
        <v>32.899834985657129</v>
      </c>
      <c r="P161" s="334">
        <f>IF(P$88=0,0,P$88/PPA!P$12*1000)</f>
        <v>29.74835900198779</v>
      </c>
      <c r="Q161" s="334">
        <f>IF(Q$88=0,0,Q$88/PPA!Q$12*1000)</f>
        <v>34.960252235530305</v>
      </c>
      <c r="R161" s="334">
        <f>IF(R$88=0,0,R$88/PPA!R$12*1000)</f>
        <v>30.4518909466758</v>
      </c>
      <c r="S161" s="334">
        <f>IF(S$88=0,0,S$88/PPA!S$12*1000)</f>
        <v>31.713549994726314</v>
      </c>
      <c r="T161" s="334">
        <f>IF(T$88=0,0,T$88/PPA!T$12*1000)</f>
        <v>28.989650569763114</v>
      </c>
      <c r="U161" s="334">
        <f>IF(U$88=0,0,U$88/PPA!U$12*1000)</f>
        <v>33.322932826448429</v>
      </c>
      <c r="V161" s="334">
        <f>IF(V$88=0,0,V$88/PPA!V$12*1000)</f>
        <v>28.211821359718119</v>
      </c>
      <c r="W161" s="334">
        <f>IF(W$88=0,0,W$88/PPA!W$12*1000)</f>
        <v>27.63698518034413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67.330120554777494</v>
      </c>
      <c r="C162" s="335">
        <f>IF(C$94=0,0,C$94/PPA!C$12*1000)</f>
        <v>64.801148180761871</v>
      </c>
      <c r="D162" s="335">
        <f>IF(D$94=0,0,D$94/PPA!D$12*1000)</f>
        <v>63.746792928674054</v>
      </c>
      <c r="E162" s="335">
        <f>IF(E$94=0,0,E$94/PPA!E$12*1000)</f>
        <v>73.667955609442416</v>
      </c>
      <c r="F162" s="335">
        <f>IF(F$94=0,0,F$94/PPA!F$12*1000)</f>
        <v>63.985919654617916</v>
      </c>
      <c r="G162" s="335">
        <f>IF(G$94=0,0,G$94/PPA!G$12*1000)</f>
        <v>54.095272806377167</v>
      </c>
      <c r="H162" s="335">
        <f>IF(H$94=0,0,H$94/PPA!H$12*1000)</f>
        <v>56.442100043204718</v>
      </c>
      <c r="I162" s="335">
        <f>IF(I$94=0,0,I$94/PPA!I$12*1000)</f>
        <v>66.553480832883096</v>
      </c>
      <c r="J162" s="335">
        <f>IF(J$94=0,0,J$94/PPA!J$12*1000)</f>
        <v>63.219129388434588</v>
      </c>
      <c r="K162" s="335">
        <f>IF(K$94=0,0,K$94/PPA!K$12*1000)</f>
        <v>68.207314615748146</v>
      </c>
      <c r="L162" s="335">
        <f>IF(L$94=0,0,L$94/PPA!L$12*1000)</f>
        <v>64.730108798433747</v>
      </c>
      <c r="M162" s="335">
        <f>IF(M$94=0,0,M$94/PPA!M$12*1000)</f>
        <v>71.193665581148196</v>
      </c>
      <c r="N162" s="335">
        <f>IF(N$94=0,0,N$94/PPA!N$12*1000)</f>
        <v>71.03720437819085</v>
      </c>
      <c r="O162" s="335">
        <f>IF(O$94=0,0,O$94/PPA!O$12*1000)</f>
        <v>89.501206408518328</v>
      </c>
      <c r="P162" s="335">
        <f>IF(P$94=0,0,P$94/PPA!P$12*1000)</f>
        <v>82.396481041288851</v>
      </c>
      <c r="Q162" s="335">
        <f>IF(Q$94=0,0,Q$94/PPA!Q$12*1000)</f>
        <v>91.815454890301041</v>
      </c>
      <c r="R162" s="335">
        <f>IF(R$94=0,0,R$94/PPA!R$12*1000)</f>
        <v>75.897516389567485</v>
      </c>
      <c r="S162" s="335">
        <f>IF(S$94=0,0,S$94/PPA!S$12*1000)</f>
        <v>84.752796920999231</v>
      </c>
      <c r="T162" s="335">
        <f>IF(T$94=0,0,T$94/PPA!T$12*1000)</f>
        <v>80.249847803961856</v>
      </c>
      <c r="U162" s="335">
        <f>IF(U$94=0,0,U$94/PPA!U$12*1000)</f>
        <v>69.627911868523043</v>
      </c>
      <c r="V162" s="335">
        <f>IF(V$94=0,0,V$94/PPA!V$12*1000)</f>
        <v>73.565073719507296</v>
      </c>
      <c r="W162" s="335">
        <f>IF(W$94=0,0,W$94/PPA!W$12*1000)</f>
        <v>70.347542427630003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HR: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10.26028177786657</v>
      </c>
      <c r="C5" s="225">
        <v>9.2570850979055468</v>
      </c>
      <c r="D5" s="225">
        <v>10.2352135616628</v>
      </c>
      <c r="E5" s="225">
        <v>10.39257806158564</v>
      </c>
      <c r="F5" s="225">
        <v>10.52166789623945</v>
      </c>
      <c r="G5" s="225">
        <v>8.4284054759456488</v>
      </c>
      <c r="H5" s="225">
        <v>9.937648335448241</v>
      </c>
      <c r="I5" s="225">
        <v>9.1522812430886642</v>
      </c>
      <c r="J5" s="225">
        <v>8.429982203860984</v>
      </c>
      <c r="K5" s="225">
        <v>7.8278323628180848</v>
      </c>
      <c r="L5" s="225">
        <v>9.3926638096812773</v>
      </c>
      <c r="M5" s="225">
        <v>8.8762964913835258</v>
      </c>
      <c r="N5" s="225">
        <v>6.8753896466180811</v>
      </c>
      <c r="O5" s="225">
        <v>4.2697542480764517</v>
      </c>
      <c r="P5" s="225">
        <v>3.589753345897853</v>
      </c>
      <c r="Q5" s="225">
        <v>3.466782028659968</v>
      </c>
      <c r="R5" s="225">
        <v>4.3106075273915296</v>
      </c>
      <c r="S5" s="225">
        <v>4.3245350953254427</v>
      </c>
      <c r="T5" s="225">
        <v>4.4132036594617059</v>
      </c>
      <c r="U5" s="225">
        <v>5.444535397290565</v>
      </c>
      <c r="V5" s="225">
        <v>5.8419721616525244</v>
      </c>
      <c r="W5" s="225">
        <v>5.8729762182306828</v>
      </c>
      <c r="DA5" s="89" t="s">
        <v>1943</v>
      </c>
    </row>
    <row r="6" spans="1:105" ht="12" customHeight="1" x14ac:dyDescent="0.25">
      <c r="A6" s="55" t="s">
        <v>92</v>
      </c>
      <c r="B6" s="261">
        <v>3.5980542661656699E-2</v>
      </c>
      <c r="C6" s="261">
        <v>3.2480596843754608E-2</v>
      </c>
      <c r="D6" s="261">
        <v>3.6191963640986813E-2</v>
      </c>
      <c r="E6" s="261">
        <v>3.6872235679906828E-2</v>
      </c>
      <c r="F6" s="261">
        <v>3.7913282014001237E-2</v>
      </c>
      <c r="G6" s="261">
        <v>3.0156974138357572E-2</v>
      </c>
      <c r="H6" s="261">
        <v>3.5432086295830278E-2</v>
      </c>
      <c r="I6" s="261">
        <v>3.2598878179999617E-2</v>
      </c>
      <c r="J6" s="261">
        <v>3.0025150092479361E-2</v>
      </c>
      <c r="K6" s="261">
        <v>2.803624656148869E-2</v>
      </c>
      <c r="L6" s="261">
        <v>3.3560130678809558E-2</v>
      </c>
      <c r="M6" s="261">
        <v>3.1479691684379203E-2</v>
      </c>
      <c r="N6" s="261">
        <v>2.456588653938143E-2</v>
      </c>
      <c r="O6" s="261">
        <v>1.5093791092421569E-2</v>
      </c>
      <c r="P6" s="261">
        <v>1.2613972740809651E-2</v>
      </c>
      <c r="Q6" s="261">
        <v>1.2316054798202421E-2</v>
      </c>
      <c r="R6" s="261">
        <v>1.5221308176492041E-2</v>
      </c>
      <c r="S6" s="261">
        <v>1.525890593440927E-2</v>
      </c>
      <c r="T6" s="261">
        <v>1.5582326385148761E-2</v>
      </c>
      <c r="U6" s="261">
        <v>1.9071000615180189E-2</v>
      </c>
      <c r="V6" s="261">
        <v>2.0656001130043469E-2</v>
      </c>
      <c r="W6" s="261">
        <v>2.06593035581914E-2</v>
      </c>
      <c r="DA6" s="67" t="s">
        <v>1944</v>
      </c>
    </row>
    <row r="7" spans="1:105" ht="12" customHeight="1" x14ac:dyDescent="0.25">
      <c r="A7" s="202" t="s">
        <v>93</v>
      </c>
      <c r="B7" s="226">
        <v>1.3090892196655241E-2</v>
      </c>
      <c r="C7" s="226">
        <v>1.1817498022833699E-2</v>
      </c>
      <c r="D7" s="226">
        <v>1.3167814028394899E-2</v>
      </c>
      <c r="E7" s="226">
        <v>1.341531913162923E-2</v>
      </c>
      <c r="F7" s="226">
        <v>1.3794085662737619E-2</v>
      </c>
      <c r="G7" s="226">
        <v>1.0972088473898E-2</v>
      </c>
      <c r="H7" s="226">
        <v>1.2891345924462561E-2</v>
      </c>
      <c r="I7" s="226">
        <v>1.186053262173401E-2</v>
      </c>
      <c r="J7" s="226">
        <v>1.0924126596564851E-2</v>
      </c>
      <c r="K7" s="226">
        <v>1.0200498774756249E-2</v>
      </c>
      <c r="L7" s="226">
        <v>1.2210267559142181E-2</v>
      </c>
      <c r="M7" s="226">
        <v>1.151060560832011E-2</v>
      </c>
      <c r="N7" s="226">
        <v>8.9378688761415949E-3</v>
      </c>
      <c r="O7" s="226">
        <v>5.4916123385846628E-3</v>
      </c>
      <c r="P7" s="226">
        <v>4.5893737310821244E-3</v>
      </c>
      <c r="Q7" s="226">
        <v>4.4809814895644118E-3</v>
      </c>
      <c r="R7" s="226">
        <v>5.5380072030672724E-3</v>
      </c>
      <c r="S7" s="226">
        <v>5.5516864907967202E-3</v>
      </c>
      <c r="T7" s="226">
        <v>5.6693573746029301E-3</v>
      </c>
      <c r="U7" s="226">
        <v>6.9386505779892027E-3</v>
      </c>
      <c r="V7" s="226">
        <v>7.5153253398690424E-3</v>
      </c>
      <c r="W7" s="226">
        <v>7.5165268706874752E-3</v>
      </c>
      <c r="DA7" s="174" t="s">
        <v>1945</v>
      </c>
    </row>
    <row r="8" spans="1:105" ht="12" customHeight="1" x14ac:dyDescent="0.25">
      <c r="A8" s="202" t="s">
        <v>94</v>
      </c>
      <c r="B8" s="226">
        <v>0.41144340786356692</v>
      </c>
      <c r="C8" s="226">
        <v>0.37142095327757563</v>
      </c>
      <c r="D8" s="226">
        <v>0.41386104144534552</v>
      </c>
      <c r="E8" s="226">
        <v>0.42164006380750169</v>
      </c>
      <c r="F8" s="226">
        <v>0.43354459941919321</v>
      </c>
      <c r="G8" s="226">
        <v>0.34484994645625439</v>
      </c>
      <c r="H8" s="226">
        <v>0.40517171934730212</v>
      </c>
      <c r="I8" s="226">
        <v>0.37277351976132578</v>
      </c>
      <c r="J8" s="226">
        <v>0.34334251686619738</v>
      </c>
      <c r="K8" s="226">
        <v>0.32059907871414461</v>
      </c>
      <c r="L8" s="226">
        <v>0.38376559977653929</v>
      </c>
      <c r="M8" s="226">
        <v>0.35894164295612713</v>
      </c>
      <c r="N8" s="226">
        <v>0.28091494255655092</v>
      </c>
      <c r="O8" s="226">
        <v>0.1725999772444993</v>
      </c>
      <c r="P8" s="226">
        <v>0.14424284758516459</v>
      </c>
      <c r="Q8" s="226">
        <v>0.14083610703867891</v>
      </c>
      <c r="R8" s="226">
        <v>0.1740581560197374</v>
      </c>
      <c r="S8" s="226">
        <v>0.17448809254934899</v>
      </c>
      <c r="T8" s="226">
        <v>0.1781864584599564</v>
      </c>
      <c r="U8" s="226">
        <v>0.2180800205895678</v>
      </c>
      <c r="V8" s="226">
        <v>0.23620476149281769</v>
      </c>
      <c r="W8" s="226">
        <v>0.23624252530044529</v>
      </c>
      <c r="DA8" s="174" t="s">
        <v>1946</v>
      </c>
    </row>
    <row r="9" spans="1:105" ht="12" customHeight="1" x14ac:dyDescent="0.25">
      <c r="A9" s="202" t="s">
        <v>95</v>
      </c>
      <c r="B9" s="226">
        <v>0.14442231024339841</v>
      </c>
      <c r="C9" s="226">
        <v>0.1303738767469575</v>
      </c>
      <c r="D9" s="226">
        <v>0.14527093297140739</v>
      </c>
      <c r="E9" s="226">
        <v>0.14800147709851169</v>
      </c>
      <c r="F9" s="226">
        <v>0.1521801332698251</v>
      </c>
      <c r="G9" s="226">
        <v>0.12104708692049169</v>
      </c>
      <c r="H9" s="226">
        <v>0.14222086108335669</v>
      </c>
      <c r="I9" s="226">
        <v>0.13084864623556181</v>
      </c>
      <c r="J9" s="226">
        <v>0.1205179583459066</v>
      </c>
      <c r="K9" s="226">
        <v>0.11253469790711861</v>
      </c>
      <c r="L9" s="226">
        <v>0.1347070179091307</v>
      </c>
      <c r="M9" s="226">
        <v>0.12698815552685969</v>
      </c>
      <c r="N9" s="226">
        <v>9.8605018844685546E-2</v>
      </c>
      <c r="O9" s="226">
        <v>6.0584972283416402E-2</v>
      </c>
      <c r="P9" s="226">
        <v>5.0631228708964172E-2</v>
      </c>
      <c r="Q9" s="226">
        <v>4.9435415795887998E-2</v>
      </c>
      <c r="R9" s="226">
        <v>6.1096813142797968E-2</v>
      </c>
      <c r="S9" s="226">
        <v>6.1247726793807633E-2</v>
      </c>
      <c r="T9" s="226">
        <v>6.2545904231401814E-2</v>
      </c>
      <c r="U9" s="226">
        <v>7.6549094698139197E-2</v>
      </c>
      <c r="V9" s="226">
        <v>8.2911128707633758E-2</v>
      </c>
      <c r="W9" s="226">
        <v>8.2924384324899542E-2</v>
      </c>
      <c r="DA9" s="174" t="s">
        <v>1947</v>
      </c>
    </row>
    <row r="10" spans="1:105" ht="12" customHeight="1" x14ac:dyDescent="0.25">
      <c r="A10" s="56" t="s">
        <v>96</v>
      </c>
      <c r="B10" s="262">
        <v>0.13116325173008719</v>
      </c>
      <c r="C10" s="262">
        <v>0.1186395926692308</v>
      </c>
      <c r="D10" s="262">
        <v>0.13185230703970899</v>
      </c>
      <c r="E10" s="262">
        <v>0.13383065775846459</v>
      </c>
      <c r="F10" s="262">
        <v>0.13687587315961189</v>
      </c>
      <c r="G10" s="262">
        <v>0.108949526242529</v>
      </c>
      <c r="H10" s="262">
        <v>0.12866369486784629</v>
      </c>
      <c r="I10" s="262">
        <v>0.118040306562133</v>
      </c>
      <c r="J10" s="262">
        <v>0.10815306905762551</v>
      </c>
      <c r="K10" s="262">
        <v>0.10130887172666379</v>
      </c>
      <c r="L10" s="262">
        <v>0.1214997329164791</v>
      </c>
      <c r="M10" s="262">
        <v>0.1149013613791722</v>
      </c>
      <c r="N10" s="262">
        <v>8.9109399035005324E-2</v>
      </c>
      <c r="O10" s="262">
        <v>5.5580457123874882E-2</v>
      </c>
      <c r="P10" s="262">
        <v>4.6687502951665863E-2</v>
      </c>
      <c r="Q10" s="262">
        <v>4.492504482946004E-2</v>
      </c>
      <c r="R10" s="262">
        <v>5.5405798384807477E-2</v>
      </c>
      <c r="S10" s="262">
        <v>5.5958280468604807E-2</v>
      </c>
      <c r="T10" s="262">
        <v>5.7580538740244602E-2</v>
      </c>
      <c r="U10" s="262">
        <v>6.9576415412124157E-2</v>
      </c>
      <c r="V10" s="262">
        <v>7.5514130414800665E-2</v>
      </c>
      <c r="W10" s="262">
        <v>7.5439359787345076E-2</v>
      </c>
      <c r="DA10" s="68" t="s">
        <v>1948</v>
      </c>
    </row>
    <row r="11" spans="1:105" ht="12" customHeight="1" x14ac:dyDescent="0.25">
      <c r="A11" s="37" t="s">
        <v>160</v>
      </c>
      <c r="B11" s="228">
        <v>2.0271757750109629E-3</v>
      </c>
      <c r="C11" s="228">
        <v>1.686109246607671E-3</v>
      </c>
      <c r="D11" s="228">
        <v>1.8441212783396059E-3</v>
      </c>
      <c r="E11" s="228">
        <v>1.9473378256837329E-3</v>
      </c>
      <c r="F11" s="228">
        <v>7.3815917027907907E-3</v>
      </c>
      <c r="G11" s="228">
        <v>4.8426317221173564E-3</v>
      </c>
      <c r="H11" s="228">
        <v>1.787429628257861E-3</v>
      </c>
      <c r="I11" s="228">
        <v>1.696215131701263E-3</v>
      </c>
      <c r="J11" s="228">
        <v>1.7453951055143449E-3</v>
      </c>
      <c r="K11" s="228">
        <v>1.583763433721561E-3</v>
      </c>
      <c r="L11" s="228">
        <v>1.801919122808368E-3</v>
      </c>
      <c r="M11" s="228">
        <v>1.6312364217817849E-3</v>
      </c>
      <c r="N11" s="228">
        <v>4.5400645111801042E-4</v>
      </c>
      <c r="O11" s="228">
        <v>1.0167992090858989E-5</v>
      </c>
      <c r="P11" s="228">
        <v>8.4251396013660504E-6</v>
      </c>
      <c r="Q11" s="228">
        <v>9.7462183742708616E-6</v>
      </c>
      <c r="R11" s="228">
        <v>8.2403809164432562E-4</v>
      </c>
      <c r="S11" s="228">
        <v>8.5145236157919003E-4</v>
      </c>
      <c r="T11" s="228">
        <v>5.1613289995785887E-4</v>
      </c>
      <c r="U11" s="228">
        <v>8.3091432205574479E-4</v>
      </c>
      <c r="V11" s="228">
        <v>6.8947621452962687E-4</v>
      </c>
      <c r="W11" s="228">
        <v>6.9304779492049403E-4</v>
      </c>
      <c r="DA11" s="69" t="s">
        <v>1949</v>
      </c>
    </row>
    <row r="12" spans="1:105" ht="12" customHeight="1" x14ac:dyDescent="0.25">
      <c r="A12" s="37" t="s">
        <v>162</v>
      </c>
      <c r="B12" s="228">
        <v>9.2285156137224808E-2</v>
      </c>
      <c r="C12" s="228">
        <v>7.914317077204229E-2</v>
      </c>
      <c r="D12" s="228">
        <v>9.2481242920072676E-2</v>
      </c>
      <c r="E12" s="228">
        <v>9.5344177760266866E-2</v>
      </c>
      <c r="F12" s="228">
        <v>0.1061894959320818</v>
      </c>
      <c r="G12" s="228">
        <v>7.393825694579452E-2</v>
      </c>
      <c r="H12" s="228">
        <v>9.2516001052898478E-2</v>
      </c>
      <c r="I12" s="228">
        <v>8.2642345769845596E-2</v>
      </c>
      <c r="J12" s="228">
        <v>7.6474028815335965E-2</v>
      </c>
      <c r="K12" s="228">
        <v>6.7449345106812025E-2</v>
      </c>
      <c r="L12" s="228">
        <v>8.8209481356159872E-2</v>
      </c>
      <c r="M12" s="228">
        <v>7.8872381140043801E-2</v>
      </c>
      <c r="N12" s="228">
        <v>6.6075851728463267E-2</v>
      </c>
      <c r="O12" s="228">
        <v>3.277521734793086E-2</v>
      </c>
      <c r="P12" s="228">
        <v>2.6646805620183699E-2</v>
      </c>
      <c r="Q12" s="228">
        <v>2.5628406278500101E-2</v>
      </c>
      <c r="R12" s="228">
        <v>3.6736689143411209E-2</v>
      </c>
      <c r="S12" s="228">
        <v>3.1920715734075518E-2</v>
      </c>
      <c r="T12" s="228">
        <v>3.2084727176651208E-2</v>
      </c>
      <c r="U12" s="228">
        <v>5.3583140637342333E-2</v>
      </c>
      <c r="V12" s="228">
        <v>4.8079983108384843E-2</v>
      </c>
      <c r="W12" s="228">
        <v>4.9774793525940567E-2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3.6850919817851401E-2</v>
      </c>
      <c r="C15" s="228">
        <v>3.7810312650580838E-2</v>
      </c>
      <c r="D15" s="228">
        <v>3.7526942841296741E-2</v>
      </c>
      <c r="E15" s="228">
        <v>3.6539142172513972E-2</v>
      </c>
      <c r="F15" s="228">
        <v>2.3304785524739292E-2</v>
      </c>
      <c r="G15" s="228">
        <v>3.0168637574617109E-2</v>
      </c>
      <c r="H15" s="228">
        <v>3.4360264186690012E-2</v>
      </c>
      <c r="I15" s="228">
        <v>3.3701745660586133E-2</v>
      </c>
      <c r="J15" s="228">
        <v>2.9933645136775221E-2</v>
      </c>
      <c r="K15" s="228">
        <v>3.2275763186130201E-2</v>
      </c>
      <c r="L15" s="228">
        <v>3.1488332437510813E-2</v>
      </c>
      <c r="M15" s="228">
        <v>3.4397743817346588E-2</v>
      </c>
      <c r="N15" s="228">
        <v>2.257954085542405E-2</v>
      </c>
      <c r="O15" s="228">
        <v>2.279507178385316E-2</v>
      </c>
      <c r="P15" s="228">
        <v>2.0032272191880789E-2</v>
      </c>
      <c r="Q15" s="228">
        <v>1.9286892332585671E-2</v>
      </c>
      <c r="R15" s="228">
        <v>1.7845071149751951E-2</v>
      </c>
      <c r="S15" s="228">
        <v>2.31861123729501E-2</v>
      </c>
      <c r="T15" s="228">
        <v>2.4979678663635541E-2</v>
      </c>
      <c r="U15" s="228">
        <v>1.5162360452726091E-2</v>
      </c>
      <c r="V15" s="228">
        <v>2.6744671091886201E-2</v>
      </c>
      <c r="W15" s="228">
        <v>2.4971518466484009E-2</v>
      </c>
      <c r="DA15" s="69" t="s">
        <v>1953</v>
      </c>
    </row>
    <row r="16" spans="1:105" ht="12" customHeight="1" x14ac:dyDescent="0.25">
      <c r="A16" s="57" t="s">
        <v>1855</v>
      </c>
      <c r="B16" s="263">
        <v>0.22500647186261361</v>
      </c>
      <c r="C16" s="263">
        <v>0.21530419481558061</v>
      </c>
      <c r="D16" s="263">
        <v>0.22782970981973499</v>
      </c>
      <c r="E16" s="263">
        <v>0.22201540614576501</v>
      </c>
      <c r="F16" s="263">
        <v>0.18272391883426589</v>
      </c>
      <c r="G16" s="263">
        <v>0.18273627599714479</v>
      </c>
      <c r="H16" s="263">
        <v>0.2141765088293931</v>
      </c>
      <c r="I16" s="263">
        <v>0.19798066924338431</v>
      </c>
      <c r="J16" s="263">
        <v>0.17516935424719729</v>
      </c>
      <c r="K16" s="263">
        <v>0.17431120160811209</v>
      </c>
      <c r="L16" s="263">
        <v>0.1968379170118405</v>
      </c>
      <c r="M16" s="263">
        <v>0.19728894122877749</v>
      </c>
      <c r="N16" s="263">
        <v>0.1434588049634716</v>
      </c>
      <c r="O16" s="263">
        <v>0.1050571905569563</v>
      </c>
      <c r="P16" s="263">
        <v>8.9483629375556747E-2</v>
      </c>
      <c r="Q16" s="263">
        <v>8.1640627382932984E-2</v>
      </c>
      <c r="R16" s="263">
        <v>9.7930950795198132E-2</v>
      </c>
      <c r="S16" s="263">
        <v>0.1039981285861501</v>
      </c>
      <c r="T16" s="263">
        <v>0.1103024727818942</v>
      </c>
      <c r="U16" s="263">
        <v>0.10532379295177639</v>
      </c>
      <c r="V16" s="263">
        <v>0.13860665363896879</v>
      </c>
      <c r="W16" s="263">
        <v>0.13583181640403669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8.8021209671614393</v>
      </c>
      <c r="C17" s="296">
        <f t="shared" si="0"/>
        <v>7.901427412561274</v>
      </c>
      <c r="D17" s="296">
        <f t="shared" si="0"/>
        <v>8.7637491422569571</v>
      </c>
      <c r="E17" s="296">
        <f t="shared" si="0"/>
        <v>8.9263564265690931</v>
      </c>
      <c r="F17" s="296">
        <f t="shared" si="0"/>
        <v>9.1609869800650117</v>
      </c>
      <c r="G17" s="296">
        <f t="shared" si="0"/>
        <v>7.2260172561254752</v>
      </c>
      <c r="H17" s="296">
        <f t="shared" si="0"/>
        <v>8.5259622778368431</v>
      </c>
      <c r="I17" s="296">
        <f t="shared" si="0"/>
        <v>7.8508265124876342</v>
      </c>
      <c r="J17" s="296">
        <f t="shared" si="0"/>
        <v>7.2548895294754665</v>
      </c>
      <c r="K17" s="296">
        <f t="shared" si="0"/>
        <v>6.6957769833531353</v>
      </c>
      <c r="L17" s="296">
        <f t="shared" si="0"/>
        <v>8.0752553798537026</v>
      </c>
      <c r="M17" s="296">
        <f t="shared" si="0"/>
        <v>7.5971769993177407</v>
      </c>
      <c r="N17" s="296">
        <f t="shared" si="0"/>
        <v>5.9128878929217619</v>
      </c>
      <c r="O17" s="296">
        <f t="shared" si="0"/>
        <v>3.6232680789977625</v>
      </c>
      <c r="P17" s="296">
        <f t="shared" si="0"/>
        <v>3.0438296321538663</v>
      </c>
      <c r="Q17" s="296">
        <f t="shared" si="0"/>
        <v>2.9527983403029285</v>
      </c>
      <c r="R17" s="296">
        <f t="shared" si="0"/>
        <v>3.6850206524619549</v>
      </c>
      <c r="S17" s="296">
        <f t="shared" si="0"/>
        <v>3.6782936428542068</v>
      </c>
      <c r="T17" s="296">
        <f t="shared" si="0"/>
        <v>3.7396712633826441</v>
      </c>
      <c r="U17" s="296">
        <f t="shared" si="0"/>
        <v>4.7163293119728671</v>
      </c>
      <c r="V17" s="296">
        <f t="shared" si="0"/>
        <v>4.9743730459799806</v>
      </c>
      <c r="W17" s="296">
        <f t="shared" si="0"/>
        <v>5.0143009830057519</v>
      </c>
      <c r="DA17" s="70"/>
    </row>
    <row r="18" spans="1:105" ht="12" customHeight="1" x14ac:dyDescent="0.25">
      <c r="A18" s="60" t="s">
        <v>1858</v>
      </c>
      <c r="B18" s="331">
        <v>6.692685293449447</v>
      </c>
      <c r="C18" s="331">
        <v>5.8829505861652152</v>
      </c>
      <c r="D18" s="331">
        <v>6.6278456126969516</v>
      </c>
      <c r="E18" s="331">
        <v>6.8449619939525546</v>
      </c>
      <c r="F18" s="331">
        <v>7.4479502409937766</v>
      </c>
      <c r="G18" s="331">
        <v>5.5128646686522504</v>
      </c>
      <c r="H18" s="331">
        <v>6.5180575075612914</v>
      </c>
      <c r="I18" s="331">
        <v>5.9947577383309154</v>
      </c>
      <c r="J18" s="331">
        <v>5.6126768334079991</v>
      </c>
      <c r="K18" s="331">
        <v>5.0616094682770916</v>
      </c>
      <c r="L18" s="331">
        <v>6.2298999078677051</v>
      </c>
      <c r="M18" s="331">
        <v>5.7475931752979594</v>
      </c>
      <c r="N18" s="331">
        <v>4.5679615963892211</v>
      </c>
      <c r="O18" s="331">
        <v>2.638356917526302</v>
      </c>
      <c r="P18" s="331">
        <v>2.2049206067580251</v>
      </c>
      <c r="Q18" s="331">
        <v>2.1874174585879351</v>
      </c>
      <c r="R18" s="331">
        <v>2.7669179887569761</v>
      </c>
      <c r="S18" s="331">
        <v>2.7033111873590538</v>
      </c>
      <c r="T18" s="331">
        <v>2.7055855810523912</v>
      </c>
      <c r="U18" s="331">
        <v>3.7289187530499679</v>
      </c>
      <c r="V18" s="331">
        <v>3.6749356681146539</v>
      </c>
      <c r="W18" s="331">
        <v>3.7408777042179131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0.21667867709763711</v>
      </c>
      <c r="G21" s="231">
        <v>0.10397355286831229</v>
      </c>
      <c r="H21" s="231">
        <v>0.1167431653860159</v>
      </c>
      <c r="I21" s="231">
        <v>0.22707407115066189</v>
      </c>
      <c r="J21" s="231">
        <v>0.2362477668060417</v>
      </c>
      <c r="K21" s="231">
        <v>0.20791096131459791</v>
      </c>
      <c r="L21" s="231">
        <v>0.34136315815490959</v>
      </c>
      <c r="M21" s="231">
        <v>0.1165389783631767</v>
      </c>
      <c r="N21" s="231">
        <v>9.6592706984707802E-2</v>
      </c>
      <c r="O21" s="231">
        <v>8.9835834737527806E-2</v>
      </c>
      <c r="P21" s="231">
        <v>8.1375653338899206E-2</v>
      </c>
      <c r="Q21" s="231">
        <v>7.9184814311520982E-2</v>
      </c>
      <c r="R21" s="231">
        <v>6.6847065581170442E-2</v>
      </c>
      <c r="S21" s="231">
        <v>0.1184908983203528</v>
      </c>
      <c r="T21" s="231">
        <v>0.1160963178543893</v>
      </c>
      <c r="U21" s="231">
        <v>0.14138480169496881</v>
      </c>
      <c r="V21" s="231">
        <v>7.6543018678791611E-2</v>
      </c>
      <c r="W21" s="231">
        <v>0.13497989344730671</v>
      </c>
      <c r="DA21" s="73" t="s">
        <v>1958</v>
      </c>
    </row>
    <row r="22" spans="1:105" ht="12" customHeight="1" x14ac:dyDescent="0.25">
      <c r="A22" s="64" t="s">
        <v>160</v>
      </c>
      <c r="B22" s="231">
        <v>0.13420675318740269</v>
      </c>
      <c r="C22" s="231">
        <v>0.1156216310730636</v>
      </c>
      <c r="D22" s="231">
        <v>0.1156000423901814</v>
      </c>
      <c r="E22" s="231">
        <v>0.1172186275898697</v>
      </c>
      <c r="F22" s="231">
        <v>0.32698057861101182</v>
      </c>
      <c r="G22" s="231">
        <v>0.25893733535158819</v>
      </c>
      <c r="H22" s="231">
        <v>9.7806597902397679E-2</v>
      </c>
      <c r="I22" s="231">
        <v>9.4472710416278347E-2</v>
      </c>
      <c r="J22" s="231">
        <v>9.6793748818837455E-2</v>
      </c>
      <c r="K22" s="231">
        <v>8.6305161612471148E-2</v>
      </c>
      <c r="L22" s="231">
        <v>9.467607885335351E-2</v>
      </c>
      <c r="M22" s="231">
        <v>9.7380183527353711E-2</v>
      </c>
      <c r="N22" s="231">
        <v>2.4569554066797689E-2</v>
      </c>
      <c r="O22" s="231">
        <v>7.4239034485618408E-4</v>
      </c>
      <c r="P22" s="231">
        <v>6.7130233767379944E-4</v>
      </c>
      <c r="Q22" s="231">
        <v>6.9958803464762723E-4</v>
      </c>
      <c r="R22" s="231">
        <v>5.5443712183764822E-2</v>
      </c>
      <c r="S22" s="231">
        <v>6.4523002171396476E-2</v>
      </c>
      <c r="T22" s="231">
        <v>3.9507174326181282E-2</v>
      </c>
      <c r="U22" s="231">
        <v>5.3942061865813531E-2</v>
      </c>
      <c r="V22" s="231">
        <v>4.7777162339869082E-2</v>
      </c>
      <c r="W22" s="231">
        <v>4.8686503481798878E-2</v>
      </c>
      <c r="DA22" s="73" t="s">
        <v>1959</v>
      </c>
    </row>
    <row r="23" spans="1:105" ht="12" customHeight="1" x14ac:dyDescent="0.25">
      <c r="A23" s="64" t="s">
        <v>70</v>
      </c>
      <c r="B23" s="231">
        <v>0.29243802184850942</v>
      </c>
      <c r="C23" s="231">
        <v>0.20859313894684761</v>
      </c>
      <c r="D23" s="231">
        <v>0.31374148213769232</v>
      </c>
      <c r="E23" s="231">
        <v>0.53629255689658728</v>
      </c>
      <c r="F23" s="231">
        <v>1.1093402453274881</v>
      </c>
      <c r="G23" s="231">
        <v>0.9305698630758118</v>
      </c>
      <c r="H23" s="231">
        <v>0.92974607965611411</v>
      </c>
      <c r="I23" s="231">
        <v>0.86115536457302311</v>
      </c>
      <c r="J23" s="231">
        <v>0.80635270345065091</v>
      </c>
      <c r="K23" s="231">
        <v>0.87521822462804755</v>
      </c>
      <c r="L23" s="231">
        <v>0.77675261346180979</v>
      </c>
      <c r="M23" s="231">
        <v>0.61875186975779517</v>
      </c>
      <c r="N23" s="231">
        <v>0.29305573458955109</v>
      </c>
      <c r="O23" s="231">
        <v>0.1362748848968435</v>
      </c>
      <c r="P23" s="231">
        <v>6.1720680976382378E-2</v>
      </c>
      <c r="Q23" s="231">
        <v>0.30030037023399808</v>
      </c>
      <c r="R23" s="231">
        <v>0.26365366909297472</v>
      </c>
      <c r="S23" s="231">
        <v>0.1138351840485359</v>
      </c>
      <c r="T23" s="231">
        <v>4.1094481341304799E-2</v>
      </c>
      <c r="U23" s="231">
        <v>5.0045817150593697E-2</v>
      </c>
      <c r="V23" s="231">
        <v>4.5155638113978852E-2</v>
      </c>
      <c r="W23" s="231">
        <v>5.0923136354611563E-2</v>
      </c>
      <c r="DA23" s="73" t="s">
        <v>1960</v>
      </c>
    </row>
    <row r="24" spans="1:105" ht="12" customHeight="1" x14ac:dyDescent="0.25">
      <c r="A24" s="64" t="s">
        <v>34</v>
      </c>
      <c r="B24" s="231">
        <v>1.3240868527411611E-4</v>
      </c>
      <c r="C24" s="231">
        <v>1.133358030952925E-4</v>
      </c>
      <c r="D24" s="231">
        <v>1.136409594610864E-4</v>
      </c>
      <c r="E24" s="231">
        <v>1.165523750325682E-4</v>
      </c>
      <c r="F24" s="231">
        <v>1.116167867923831E-4</v>
      </c>
      <c r="G24" s="231">
        <v>8.5695142968365728E-5</v>
      </c>
      <c r="H24" s="231">
        <v>9.6219874884963949E-5</v>
      </c>
      <c r="I24" s="231">
        <v>9.3577378356546101E-5</v>
      </c>
      <c r="J24" s="231">
        <v>9.7357864542931111E-5</v>
      </c>
      <c r="K24" s="231">
        <v>8.5680247827593672E-5</v>
      </c>
      <c r="L24" s="231">
        <v>9.3783992291669385E-5</v>
      </c>
      <c r="M24" s="231">
        <v>9.6051583664439417E-5</v>
      </c>
      <c r="N24" s="231">
        <v>7.9611839803530611E-5</v>
      </c>
      <c r="O24" s="231">
        <v>7.4042816554181374E-5</v>
      </c>
      <c r="P24" s="231">
        <v>6.706992359733463E-5</v>
      </c>
      <c r="Q24" s="231">
        <v>6.526423110638318E-5</v>
      </c>
      <c r="R24" s="231">
        <v>5.509544190770818E-5</v>
      </c>
      <c r="S24" s="231">
        <v>6.5105239661990226E-5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5.8379866943027308</v>
      </c>
      <c r="C25" s="231">
        <v>5.1857922550506466</v>
      </c>
      <c r="D25" s="231">
        <v>5.5394986350820847</v>
      </c>
      <c r="E25" s="231">
        <v>5.4840044396066059</v>
      </c>
      <c r="F25" s="231">
        <v>4.494711128960037</v>
      </c>
      <c r="G25" s="231">
        <v>3.777728368177081</v>
      </c>
      <c r="H25" s="231">
        <v>4.8373146770026176</v>
      </c>
      <c r="I25" s="231">
        <v>4.3982140912025054</v>
      </c>
      <c r="J25" s="231">
        <v>4.052432730595827</v>
      </c>
      <c r="K25" s="231">
        <v>3.5121453687590081</v>
      </c>
      <c r="L25" s="231">
        <v>4.4286210953976717</v>
      </c>
      <c r="M25" s="231">
        <v>4.499113182856707</v>
      </c>
      <c r="N25" s="231">
        <v>3.4168530997371671</v>
      </c>
      <c r="O25" s="231">
        <v>2.286604127594194</v>
      </c>
      <c r="P25" s="231">
        <v>2.028777852377845</v>
      </c>
      <c r="Q25" s="231">
        <v>1.7578269659609409</v>
      </c>
      <c r="R25" s="231">
        <v>2.361855444831968</v>
      </c>
      <c r="S25" s="231">
        <v>2.3114000590383479</v>
      </c>
      <c r="T25" s="231">
        <v>2.3467188597439401</v>
      </c>
      <c r="U25" s="231">
        <v>3.323898477087929</v>
      </c>
      <c r="V25" s="231">
        <v>3.1835645287511101</v>
      </c>
      <c r="W25" s="231">
        <v>3.3412052449403591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1.986681124150705E-3</v>
      </c>
      <c r="H26" s="231">
        <v>2.230677289057867E-3</v>
      </c>
      <c r="I26" s="231">
        <v>2.169415964415704E-3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2.9810227172555421E-3</v>
      </c>
      <c r="C27" s="231">
        <v>0</v>
      </c>
      <c r="D27" s="231">
        <v>0.43459355855990878</v>
      </c>
      <c r="E27" s="231">
        <v>0.50079461309546103</v>
      </c>
      <c r="F27" s="231">
        <v>1.0821999153151649</v>
      </c>
      <c r="G27" s="231">
        <v>0.25639180489241881</v>
      </c>
      <c r="H27" s="231">
        <v>0.33766617717902192</v>
      </c>
      <c r="I27" s="231">
        <v>0.2294574035393388</v>
      </c>
      <c r="J27" s="231">
        <v>0.24091928034095431</v>
      </c>
      <c r="K27" s="231">
        <v>0.27562324243661013</v>
      </c>
      <c r="L27" s="231">
        <v>0.52321792387377075</v>
      </c>
      <c r="M27" s="231">
        <v>0.35436770047060873</v>
      </c>
      <c r="N27" s="231">
        <v>0.68234306800868905</v>
      </c>
      <c r="O27" s="231">
        <v>0.1049361184645642</v>
      </c>
      <c r="P27" s="231">
        <v>9.0545616031793147E-3</v>
      </c>
      <c r="Q27" s="231">
        <v>3.22991821710054E-2</v>
      </c>
      <c r="R27" s="231">
        <v>2.4808155689197502E-3</v>
      </c>
      <c r="S27" s="231">
        <v>7.5571328893973416E-2</v>
      </c>
      <c r="T27" s="231">
        <v>0.14364546861853081</v>
      </c>
      <c r="U27" s="231">
        <v>0.14103119477904741</v>
      </c>
      <c r="V27" s="231">
        <v>0.30558390416651349</v>
      </c>
      <c r="W27" s="231">
        <v>0.1479717282471783</v>
      </c>
      <c r="DA27" s="73" t="s">
        <v>1964</v>
      </c>
    </row>
    <row r="28" spans="1:105" ht="12" customHeight="1" x14ac:dyDescent="0.25">
      <c r="A28" s="64" t="s">
        <v>79</v>
      </c>
      <c r="B28" s="231">
        <v>0.42494039270827438</v>
      </c>
      <c r="C28" s="231">
        <v>0.37283022529156151</v>
      </c>
      <c r="D28" s="231">
        <v>0.22429825356762259</v>
      </c>
      <c r="E28" s="231">
        <v>0.20653520438899819</v>
      </c>
      <c r="F28" s="231">
        <v>0.21792807889564661</v>
      </c>
      <c r="G28" s="231">
        <v>0.18319136801991781</v>
      </c>
      <c r="H28" s="231">
        <v>0.19645391327118139</v>
      </c>
      <c r="I28" s="231">
        <v>0.18212110410633481</v>
      </c>
      <c r="J28" s="231">
        <v>0.17983324553114491</v>
      </c>
      <c r="K28" s="231">
        <v>0.1043208292785309</v>
      </c>
      <c r="L28" s="231">
        <v>6.5175254133898311E-2</v>
      </c>
      <c r="M28" s="231">
        <v>6.1345208738653678E-2</v>
      </c>
      <c r="N28" s="231">
        <v>5.4467821162505967E-2</v>
      </c>
      <c r="O28" s="231">
        <v>1.988951867176161E-2</v>
      </c>
      <c r="P28" s="231">
        <v>2.3253486200446979E-2</v>
      </c>
      <c r="Q28" s="231">
        <v>1.7041273644714972E-2</v>
      </c>
      <c r="R28" s="231">
        <v>1.6582186056270459E-2</v>
      </c>
      <c r="S28" s="231">
        <v>1.9425609646784931E-2</v>
      </c>
      <c r="T28" s="231">
        <v>1.8523279168044561E-2</v>
      </c>
      <c r="U28" s="231">
        <v>1.8616400471615821E-2</v>
      </c>
      <c r="V28" s="231">
        <v>1.6311416064391761E-2</v>
      </c>
      <c r="W28" s="231">
        <v>1.7111197746658331E-2</v>
      </c>
      <c r="DA28" s="73" t="s">
        <v>1965</v>
      </c>
    </row>
    <row r="29" spans="1:105" ht="12" customHeight="1" x14ac:dyDescent="0.25">
      <c r="A29" s="60" t="s">
        <v>1870</v>
      </c>
      <c r="B29" s="264">
        <v>2.1094356737119928</v>
      </c>
      <c r="C29" s="264">
        <v>2.0184768263960589</v>
      </c>
      <c r="D29" s="264">
        <v>2.135903529560006</v>
      </c>
      <c r="E29" s="264">
        <v>2.0813944326165381</v>
      </c>
      <c r="F29" s="264">
        <v>1.713036739071236</v>
      </c>
      <c r="G29" s="264">
        <v>1.713152587473225</v>
      </c>
      <c r="H29" s="264">
        <v>2.0079047702755521</v>
      </c>
      <c r="I29" s="264">
        <v>1.856068774156719</v>
      </c>
      <c r="J29" s="264">
        <v>1.642212696067467</v>
      </c>
      <c r="K29" s="264">
        <v>1.634167515076044</v>
      </c>
      <c r="L29" s="264">
        <v>1.845355471985997</v>
      </c>
      <c r="M29" s="264">
        <v>1.8495838240197811</v>
      </c>
      <c r="N29" s="264">
        <v>1.344926296532541</v>
      </c>
      <c r="O29" s="264">
        <v>0.98491116147146063</v>
      </c>
      <c r="P29" s="264">
        <v>0.838909025395841</v>
      </c>
      <c r="Q29" s="264">
        <v>0.76538088171499363</v>
      </c>
      <c r="R29" s="264">
        <v>0.91810266370497862</v>
      </c>
      <c r="S29" s="264">
        <v>0.97498245549515306</v>
      </c>
      <c r="T29" s="264">
        <v>1.0340856823302531</v>
      </c>
      <c r="U29" s="264">
        <v>0.98741055892289942</v>
      </c>
      <c r="V29" s="264">
        <v>1.299437377865327</v>
      </c>
      <c r="W29" s="264">
        <v>1.273423278787839</v>
      </c>
      <c r="DA29" s="72" t="s">
        <v>1966</v>
      </c>
    </row>
    <row r="30" spans="1:105" ht="12" customHeight="1" x14ac:dyDescent="0.25">
      <c r="A30" s="132" t="s">
        <v>1872</v>
      </c>
      <c r="B30" s="318">
        <v>0.49705393414715449</v>
      </c>
      <c r="C30" s="318">
        <v>0.47562097296834011</v>
      </c>
      <c r="D30" s="318">
        <v>0.503290650460264</v>
      </c>
      <c r="E30" s="318">
        <v>0.4904464753947676</v>
      </c>
      <c r="F30" s="318">
        <v>0.40364902381480422</v>
      </c>
      <c r="G30" s="318">
        <v>0.4036763215914993</v>
      </c>
      <c r="H30" s="318">
        <v>0.4731298412632069</v>
      </c>
      <c r="I30" s="318">
        <v>0.43735217799689308</v>
      </c>
      <c r="J30" s="318">
        <v>0.38696049917954828</v>
      </c>
      <c r="K30" s="318">
        <v>0.3850647841726641</v>
      </c>
      <c r="L30" s="318">
        <v>0.43482776397563311</v>
      </c>
      <c r="M30" s="318">
        <v>0.43800909368214841</v>
      </c>
      <c r="N30" s="318">
        <v>0.3169098328810826</v>
      </c>
      <c r="O30" s="318">
        <v>0.23207816843893619</v>
      </c>
      <c r="P30" s="318">
        <v>0.1976751586507442</v>
      </c>
      <c r="Q30" s="318">
        <v>0.18034945702231331</v>
      </c>
      <c r="R30" s="318">
        <v>0.2163358412074754</v>
      </c>
      <c r="S30" s="318">
        <v>0.2297386316481177</v>
      </c>
      <c r="T30" s="318">
        <v>0.24366533810581339</v>
      </c>
      <c r="U30" s="318">
        <v>0.23266711047292049</v>
      </c>
      <c r="V30" s="318">
        <v>0.30619111494840889</v>
      </c>
      <c r="W30" s="318">
        <v>0.30006131897932597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32.692410133620207</v>
      </c>
      <c r="C32" s="225">
        <v>35.207352502102133</v>
      </c>
      <c r="D32" s="225">
        <v>39.359353323681837</v>
      </c>
      <c r="E32" s="225">
        <v>39.216373205275119</v>
      </c>
      <c r="F32" s="225">
        <v>44.260522387489033</v>
      </c>
      <c r="G32" s="225">
        <v>46.619130112594107</v>
      </c>
      <c r="H32" s="225">
        <v>48.117486217432457</v>
      </c>
      <c r="I32" s="225">
        <v>45.738656924856848</v>
      </c>
      <c r="J32" s="225">
        <v>40.667811250890942</v>
      </c>
      <c r="K32" s="225">
        <v>42.978291331007817</v>
      </c>
      <c r="L32" s="225">
        <v>47.669220402811924</v>
      </c>
      <c r="M32" s="225">
        <v>43.244434305574593</v>
      </c>
      <c r="N32" s="225">
        <v>42.326484257330833</v>
      </c>
      <c r="O32" s="225">
        <v>27.14255784684028</v>
      </c>
      <c r="P32" s="225">
        <v>25.38013198355544</v>
      </c>
      <c r="Q32" s="225">
        <v>25.747418009732659</v>
      </c>
      <c r="R32" s="225">
        <v>39.011725944736192</v>
      </c>
      <c r="S32" s="225">
        <v>31.988133594349939</v>
      </c>
      <c r="T32" s="225">
        <v>32.959592632156003</v>
      </c>
      <c r="U32" s="225">
        <v>35.155502913030602</v>
      </c>
      <c r="V32" s="225">
        <v>39.975181976823393</v>
      </c>
      <c r="W32" s="225">
        <v>40.881501994933458</v>
      </c>
      <c r="DA32" s="89" t="s">
        <v>1968</v>
      </c>
    </row>
    <row r="33" spans="1:105" ht="12" customHeight="1" x14ac:dyDescent="0.25">
      <c r="A33" s="55" t="s">
        <v>92</v>
      </c>
      <c r="B33" s="261">
        <v>0.1067408940420108</v>
      </c>
      <c r="C33" s="261">
        <v>0.11498015733328069</v>
      </c>
      <c r="D33" s="261">
        <v>0.12984962835232561</v>
      </c>
      <c r="E33" s="261">
        <v>0.12996158852427209</v>
      </c>
      <c r="F33" s="261">
        <v>0.14957278497922469</v>
      </c>
      <c r="G33" s="261">
        <v>0.1561928041614917</v>
      </c>
      <c r="H33" s="261">
        <v>0.16047200074339271</v>
      </c>
      <c r="I33" s="261">
        <v>0.15233941783130031</v>
      </c>
      <c r="J33" s="261">
        <v>0.13545788713952139</v>
      </c>
      <c r="K33" s="261">
        <v>0.14415870626731231</v>
      </c>
      <c r="L33" s="261">
        <v>0.15937796111041599</v>
      </c>
      <c r="M33" s="261">
        <v>0.14382173583596269</v>
      </c>
      <c r="N33" s="261">
        <v>0.14151887691411419</v>
      </c>
      <c r="O33" s="261">
        <v>8.944171074753568E-2</v>
      </c>
      <c r="P33" s="261">
        <v>8.2952291553716667E-2</v>
      </c>
      <c r="Q33" s="261">
        <v>8.5428417132370857E-2</v>
      </c>
      <c r="R33" s="261">
        <v>0.12841248663429561</v>
      </c>
      <c r="S33" s="261">
        <v>0.1051587390795745</v>
      </c>
      <c r="T33" s="261">
        <v>0.1084251059609828</v>
      </c>
      <c r="U33" s="261">
        <v>0.11463874438616049</v>
      </c>
      <c r="V33" s="261">
        <v>0.13178200962058609</v>
      </c>
      <c r="W33" s="261">
        <v>0.13387346264874361</v>
      </c>
      <c r="DA33" s="67" t="s">
        <v>1969</v>
      </c>
    </row>
    <row r="34" spans="1:105" ht="12" customHeight="1" x14ac:dyDescent="0.25">
      <c r="A34" s="202" t="s">
        <v>93</v>
      </c>
      <c r="B34" s="226">
        <v>3.9368997177348382E-2</v>
      </c>
      <c r="C34" s="226">
        <v>4.240786560887725E-2</v>
      </c>
      <c r="D34" s="226">
        <v>4.7892138228394963E-2</v>
      </c>
      <c r="E34" s="226">
        <v>4.793343223977551E-2</v>
      </c>
      <c r="F34" s="226">
        <v>5.5166584489517591E-2</v>
      </c>
      <c r="G34" s="226">
        <v>5.7608230859821433E-2</v>
      </c>
      <c r="H34" s="226">
        <v>5.9186517042133853E-2</v>
      </c>
      <c r="I34" s="226">
        <v>5.6186995288224753E-2</v>
      </c>
      <c r="J34" s="226">
        <v>4.9960619351253593E-2</v>
      </c>
      <c r="K34" s="226">
        <v>5.3169722354904712E-2</v>
      </c>
      <c r="L34" s="226">
        <v>5.8783004933591697E-2</v>
      </c>
      <c r="M34" s="226">
        <v>5.3045438329745301E-2</v>
      </c>
      <c r="N34" s="226">
        <v>5.2196080197534023E-2</v>
      </c>
      <c r="O34" s="226">
        <v>3.2988579396487611E-2</v>
      </c>
      <c r="P34" s="226">
        <v>3.0595101917991509E-2</v>
      </c>
      <c r="Q34" s="226">
        <v>3.1508365590660649E-2</v>
      </c>
      <c r="R34" s="226">
        <v>4.7362080571033582E-2</v>
      </c>
      <c r="S34" s="226">
        <v>3.8785454620305838E-2</v>
      </c>
      <c r="T34" s="226">
        <v>3.9990181165726543E-2</v>
      </c>
      <c r="U34" s="226">
        <v>4.2281943060896811E-2</v>
      </c>
      <c r="V34" s="226">
        <v>4.8604853944133393E-2</v>
      </c>
      <c r="W34" s="226">
        <v>4.9376239729319739E-2</v>
      </c>
      <c r="DA34" s="174" t="s">
        <v>1970</v>
      </c>
    </row>
    <row r="35" spans="1:105" ht="12" customHeight="1" x14ac:dyDescent="0.25">
      <c r="A35" s="202" t="s">
        <v>94</v>
      </c>
      <c r="B35" s="226">
        <v>0.76797168242451874</v>
      </c>
      <c r="C35" s="226">
        <v>0.82725093943771832</v>
      </c>
      <c r="D35" s="226">
        <v>0.93423273659939654</v>
      </c>
      <c r="E35" s="226">
        <v>0.93503825956588449</v>
      </c>
      <c r="F35" s="226">
        <v>1.0761354807484249</v>
      </c>
      <c r="G35" s="226">
        <v>1.123764717084849</v>
      </c>
      <c r="H35" s="226">
        <v>1.15455237188128</v>
      </c>
      <c r="I35" s="226">
        <v>1.0960406511625229</v>
      </c>
      <c r="J35" s="226">
        <v>0.97458263225025832</v>
      </c>
      <c r="K35" s="226">
        <v>1.037182657891895</v>
      </c>
      <c r="L35" s="226">
        <v>1.1466810544718009</v>
      </c>
      <c r="M35" s="226">
        <v>1.034758247346963</v>
      </c>
      <c r="N35" s="226">
        <v>1.018189804141848</v>
      </c>
      <c r="O35" s="226">
        <v>0.64350876670264567</v>
      </c>
      <c r="P35" s="226">
        <v>0.59681916173949356</v>
      </c>
      <c r="Q35" s="226">
        <v>0.61463421138471197</v>
      </c>
      <c r="R35" s="226">
        <v>0.92389289306535705</v>
      </c>
      <c r="S35" s="226">
        <v>0.75658850806324429</v>
      </c>
      <c r="T35" s="226">
        <v>0.78008912881262282</v>
      </c>
      <c r="U35" s="226">
        <v>0.82479456620087688</v>
      </c>
      <c r="V35" s="226">
        <v>0.9481356939147767</v>
      </c>
      <c r="W35" s="226">
        <v>0.96318312925023375</v>
      </c>
      <c r="DA35" s="174" t="s">
        <v>1971</v>
      </c>
    </row>
    <row r="36" spans="1:105" ht="12" customHeight="1" x14ac:dyDescent="0.25">
      <c r="A36" s="202" t="s">
        <v>95</v>
      </c>
      <c r="B36" s="226">
        <v>0.42876380441692569</v>
      </c>
      <c r="C36" s="226">
        <v>0.46185981608202581</v>
      </c>
      <c r="D36" s="226">
        <v>0.52158847978690059</v>
      </c>
      <c r="E36" s="226">
        <v>0.52203820872816342</v>
      </c>
      <c r="F36" s="226">
        <v>0.60081374528947229</v>
      </c>
      <c r="G36" s="226">
        <v>0.62740547131328317</v>
      </c>
      <c r="H36" s="226">
        <v>0.64459442801793365</v>
      </c>
      <c r="I36" s="226">
        <v>0.6119269370771846</v>
      </c>
      <c r="J36" s="226">
        <v>0.54411610048311021</v>
      </c>
      <c r="K36" s="226">
        <v>0.57906611981971923</v>
      </c>
      <c r="L36" s="226">
        <v>0.64019981806616255</v>
      </c>
      <c r="M36" s="226">
        <v>0.57771255495202556</v>
      </c>
      <c r="N36" s="226">
        <v>0.56846228061969128</v>
      </c>
      <c r="O36" s="226">
        <v>0.35927531353239572</v>
      </c>
      <c r="P36" s="226">
        <v>0.33320819008387981</v>
      </c>
      <c r="Q36" s="226">
        <v>0.34315445325551819</v>
      </c>
      <c r="R36" s="226">
        <v>0.51581567493980718</v>
      </c>
      <c r="S36" s="226">
        <v>0.42240850088532611</v>
      </c>
      <c r="T36" s="226">
        <v>0.43552905700642131</v>
      </c>
      <c r="U36" s="226">
        <v>0.46048840622642923</v>
      </c>
      <c r="V36" s="226">
        <v>0.52935059524976413</v>
      </c>
      <c r="W36" s="226">
        <v>0.53775168056163347</v>
      </c>
      <c r="DA36" s="174" t="s">
        <v>1972</v>
      </c>
    </row>
    <row r="37" spans="1:105" ht="12" customHeight="1" x14ac:dyDescent="0.25">
      <c r="A37" s="56" t="s">
        <v>96</v>
      </c>
      <c r="B37" s="262">
        <v>0.36445824848414882</v>
      </c>
      <c r="C37" s="262">
        <v>0.40054450328863389</v>
      </c>
      <c r="D37" s="262">
        <v>0.44396442538696751</v>
      </c>
      <c r="E37" s="262">
        <v>0.43695898019083718</v>
      </c>
      <c r="F37" s="262">
        <v>0.47335636562702071</v>
      </c>
      <c r="G37" s="262">
        <v>0.52366291944341037</v>
      </c>
      <c r="H37" s="262">
        <v>0.54039796454731936</v>
      </c>
      <c r="I37" s="262">
        <v>0.51223668445301573</v>
      </c>
      <c r="J37" s="262">
        <v>0.4480099495784553</v>
      </c>
      <c r="K37" s="262">
        <v>0.48703596024283352</v>
      </c>
      <c r="L37" s="262">
        <v>0.53058947408172241</v>
      </c>
      <c r="M37" s="262">
        <v>0.48954971302120198</v>
      </c>
      <c r="N37" s="262">
        <v>0.47148573115058068</v>
      </c>
      <c r="O37" s="262">
        <v>0.31925020709379598</v>
      </c>
      <c r="P37" s="262">
        <v>0.29959140989810579</v>
      </c>
      <c r="Q37" s="262">
        <v>0.2971647293145302</v>
      </c>
      <c r="R37" s="262">
        <v>0.44159507643969781</v>
      </c>
      <c r="S37" s="262">
        <v>0.37114966641891689</v>
      </c>
      <c r="T37" s="262">
        <v>0.39065322577471479</v>
      </c>
      <c r="U37" s="262">
        <v>0.37852853330679143</v>
      </c>
      <c r="V37" s="262">
        <v>0.461290979741871</v>
      </c>
      <c r="W37" s="262">
        <v>0.46500306982557182</v>
      </c>
      <c r="DA37" s="68" t="s">
        <v>1973</v>
      </c>
    </row>
    <row r="38" spans="1:105" ht="12" customHeight="1" x14ac:dyDescent="0.25">
      <c r="A38" s="37" t="s">
        <v>160</v>
      </c>
      <c r="B38" s="228">
        <v>5.6328348267117266E-3</v>
      </c>
      <c r="C38" s="228">
        <v>5.6925498097061258E-3</v>
      </c>
      <c r="D38" s="228">
        <v>6.2094040071316572E-3</v>
      </c>
      <c r="E38" s="228">
        <v>6.3580853942562911E-3</v>
      </c>
      <c r="F38" s="228">
        <v>2.552767949762115E-2</v>
      </c>
      <c r="G38" s="228">
        <v>2.3275976985417501E-2</v>
      </c>
      <c r="H38" s="228">
        <v>7.5073495586633308E-3</v>
      </c>
      <c r="I38" s="228">
        <v>7.360736688059563E-3</v>
      </c>
      <c r="J38" s="228">
        <v>7.23007104679875E-3</v>
      </c>
      <c r="K38" s="228">
        <v>7.6138420218636524E-3</v>
      </c>
      <c r="L38" s="228">
        <v>7.8689828920522429E-3</v>
      </c>
      <c r="M38" s="228">
        <v>6.9500597083243954E-3</v>
      </c>
      <c r="N38" s="228">
        <v>2.4021883872021848E-3</v>
      </c>
      <c r="O38" s="228">
        <v>5.8404226030383218E-5</v>
      </c>
      <c r="P38" s="228">
        <v>5.406370639215257E-5</v>
      </c>
      <c r="Q38" s="228">
        <v>6.446810139032442E-5</v>
      </c>
      <c r="R38" s="228">
        <v>6.5677451580352852E-3</v>
      </c>
      <c r="S38" s="228">
        <v>5.6473547315131498E-3</v>
      </c>
      <c r="T38" s="228">
        <v>3.501686276444504E-3</v>
      </c>
      <c r="U38" s="228">
        <v>4.5205660246842756E-3</v>
      </c>
      <c r="V38" s="228">
        <v>4.2117833677225366E-3</v>
      </c>
      <c r="W38" s="228">
        <v>4.2718993517749009E-3</v>
      </c>
      <c r="DA38" s="69" t="s">
        <v>1974</v>
      </c>
    </row>
    <row r="39" spans="1:105" ht="12" customHeight="1" x14ac:dyDescent="0.25">
      <c r="A39" s="37" t="s">
        <v>162</v>
      </c>
      <c r="B39" s="228">
        <v>0.25642918975562362</v>
      </c>
      <c r="C39" s="228">
        <v>0.26719884409883599</v>
      </c>
      <c r="D39" s="228">
        <v>0.31139676501615821</v>
      </c>
      <c r="E39" s="228">
        <v>0.31130008160350009</v>
      </c>
      <c r="F39" s="228">
        <v>0.3672339960422436</v>
      </c>
      <c r="G39" s="228">
        <v>0.35538221070003823</v>
      </c>
      <c r="H39" s="228">
        <v>0.38857471572222119</v>
      </c>
      <c r="I39" s="228">
        <v>0.35862700144956722</v>
      </c>
      <c r="J39" s="228">
        <v>0.31678366681730669</v>
      </c>
      <c r="K39" s="228">
        <v>0.3242584385943813</v>
      </c>
      <c r="L39" s="228">
        <v>0.38521090703927352</v>
      </c>
      <c r="M39" s="228">
        <v>0.33604433480112261</v>
      </c>
      <c r="N39" s="228">
        <v>0.34961319008956099</v>
      </c>
      <c r="O39" s="228">
        <v>0.18825852587988981</v>
      </c>
      <c r="P39" s="228">
        <v>0.1709912409172176</v>
      </c>
      <c r="Q39" s="228">
        <v>0.16952366866686161</v>
      </c>
      <c r="R39" s="228">
        <v>0.29279861536792579</v>
      </c>
      <c r="S39" s="228">
        <v>0.2117177814854786</v>
      </c>
      <c r="T39" s="228">
        <v>0.2176777509186468</v>
      </c>
      <c r="U39" s="228">
        <v>0.29151757122414668</v>
      </c>
      <c r="V39" s="228">
        <v>0.29370479925029258</v>
      </c>
      <c r="W39" s="228">
        <v>0.30680843335283708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0.10239622390181349</v>
      </c>
      <c r="C42" s="228">
        <v>0.12765310938009181</v>
      </c>
      <c r="D42" s="228">
        <v>0.12635825636367759</v>
      </c>
      <c r="E42" s="228">
        <v>0.1193008131930809</v>
      </c>
      <c r="F42" s="228">
        <v>8.0594690087155973E-2</v>
      </c>
      <c r="G42" s="228">
        <v>0.1450047317579547</v>
      </c>
      <c r="H42" s="228">
        <v>0.1443158992664349</v>
      </c>
      <c r="I42" s="228">
        <v>0.1462489463153889</v>
      </c>
      <c r="J42" s="228">
        <v>0.12399621171434989</v>
      </c>
      <c r="K42" s="228">
        <v>0.1551636796265885</v>
      </c>
      <c r="L42" s="228">
        <v>0.13750958415039671</v>
      </c>
      <c r="M42" s="228">
        <v>0.14655531851175499</v>
      </c>
      <c r="N42" s="228">
        <v>0.1194703526738175</v>
      </c>
      <c r="O42" s="228">
        <v>0.13093327698787591</v>
      </c>
      <c r="P42" s="228">
        <v>0.12854610527449609</v>
      </c>
      <c r="Q42" s="228">
        <v>0.12757659254627829</v>
      </c>
      <c r="R42" s="228">
        <v>0.1422287159137367</v>
      </c>
      <c r="S42" s="228">
        <v>0.15378453020192509</v>
      </c>
      <c r="T42" s="228">
        <v>0.16947378857962361</v>
      </c>
      <c r="U42" s="228">
        <v>8.2490396057960436E-2</v>
      </c>
      <c r="V42" s="228">
        <v>0.16337439712385579</v>
      </c>
      <c r="W42" s="228">
        <v>0.1539227371209598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1.6646000510471179</v>
      </c>
      <c r="C43" s="263">
        <f t="shared" si="1"/>
        <v>1.8633490729923325</v>
      </c>
      <c r="D43" s="263">
        <f t="shared" si="1"/>
        <v>2.0223490374822068</v>
      </c>
      <c r="E43" s="263">
        <f t="shared" si="1"/>
        <v>1.9626296980962281</v>
      </c>
      <c r="F43" s="263">
        <f t="shared" si="1"/>
        <v>1.9677229024630347</v>
      </c>
      <c r="G43" s="263">
        <f t="shared" si="1"/>
        <v>2.354139708340127</v>
      </c>
      <c r="H43" s="263">
        <f t="shared" si="1"/>
        <v>2.4209161348594996</v>
      </c>
      <c r="I43" s="263">
        <f t="shared" si="1"/>
        <v>2.3067312951711108</v>
      </c>
      <c r="J43" s="263">
        <f t="shared" si="1"/>
        <v>2.0005324769578765</v>
      </c>
      <c r="K43" s="263">
        <f t="shared" si="1"/>
        <v>2.207507574141339</v>
      </c>
      <c r="L43" s="263">
        <f t="shared" si="1"/>
        <v>2.356487368833982</v>
      </c>
      <c r="M43" s="263">
        <f t="shared" si="1"/>
        <v>2.2239151212612689</v>
      </c>
      <c r="N43" s="263">
        <f t="shared" si="1"/>
        <v>2.0868080072688757</v>
      </c>
      <c r="O43" s="263">
        <f t="shared" si="1"/>
        <v>1.4928288975146207</v>
      </c>
      <c r="P43" s="263">
        <f t="shared" si="1"/>
        <v>1.4093741617515465</v>
      </c>
      <c r="Q43" s="263">
        <f t="shared" si="1"/>
        <v>1.3730844091626062</v>
      </c>
      <c r="R43" s="263">
        <f t="shared" si="1"/>
        <v>2.0312863116209998</v>
      </c>
      <c r="S43" s="263">
        <f t="shared" si="1"/>
        <v>1.7312816226105587</v>
      </c>
      <c r="T43" s="263">
        <f t="shared" si="1"/>
        <v>1.8333897839332081</v>
      </c>
      <c r="U43" s="263">
        <f t="shared" si="1"/>
        <v>1.6589947184765215</v>
      </c>
      <c r="V43" s="263">
        <f t="shared" si="1"/>
        <v>2.1431917452007623</v>
      </c>
      <c r="W43" s="263">
        <f t="shared" si="1"/>
        <v>2.1544919151120396</v>
      </c>
      <c r="DA43" s="70"/>
    </row>
    <row r="44" spans="1:105" ht="12" customHeight="1" x14ac:dyDescent="0.25">
      <c r="A44" s="60" t="s">
        <v>1886</v>
      </c>
      <c r="B44" s="264">
        <v>0.76071909908327362</v>
      </c>
      <c r="C44" s="264">
        <v>0.81246638816770533</v>
      </c>
      <c r="D44" s="264">
        <v>0.91329830934299672</v>
      </c>
      <c r="E44" s="264">
        <v>0.91465985690943719</v>
      </c>
      <c r="F44" s="264">
        <v>1.0541623558388511</v>
      </c>
      <c r="G44" s="264">
        <v>1.0843498260069551</v>
      </c>
      <c r="H44" s="264">
        <v>1.1204167943070109</v>
      </c>
      <c r="I44" s="264">
        <v>1.064667929192578</v>
      </c>
      <c r="J44" s="264">
        <v>0.95150332833141749</v>
      </c>
      <c r="K44" s="264">
        <v>0.99601861052920182</v>
      </c>
      <c r="L44" s="264">
        <v>1.11376909920032</v>
      </c>
      <c r="M44" s="264">
        <v>1.0026024495647969</v>
      </c>
      <c r="N44" s="264">
        <v>0.98943856214450543</v>
      </c>
      <c r="O44" s="264">
        <v>0.62042926958120148</v>
      </c>
      <c r="P44" s="264">
        <v>0.57923115018237248</v>
      </c>
      <c r="Q44" s="264">
        <v>0.59236371450106762</v>
      </c>
      <c r="R44" s="264">
        <v>0.90286938544929707</v>
      </c>
      <c r="S44" s="264">
        <v>0.73406191218291772</v>
      </c>
      <c r="T44" s="264">
        <v>0.75150364878618903</v>
      </c>
      <c r="U44" s="264">
        <v>0.83058787445493898</v>
      </c>
      <c r="V44" s="264">
        <v>0.91910715446584001</v>
      </c>
      <c r="W44" s="264">
        <v>0.94406116013309993</v>
      </c>
      <c r="DA44" s="72" t="s">
        <v>1979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3.0681445260244331E-2</v>
      </c>
      <c r="G47" s="231">
        <v>2.0461981126485292E-2</v>
      </c>
      <c r="H47" s="231">
        <v>2.0076475307173901E-2</v>
      </c>
      <c r="I47" s="231">
        <v>4.0346532322121972E-2</v>
      </c>
      <c r="J47" s="231">
        <v>4.006958475954276E-2</v>
      </c>
      <c r="K47" s="231">
        <v>4.0925053428308107E-2</v>
      </c>
      <c r="L47" s="231">
        <v>6.1037715896784063E-2</v>
      </c>
      <c r="M47" s="231">
        <v>2.0330176604438571E-2</v>
      </c>
      <c r="N47" s="231">
        <v>2.092607103500959E-2</v>
      </c>
      <c r="O47" s="231">
        <v>2.1127932448576199E-2</v>
      </c>
      <c r="P47" s="231">
        <v>2.138068018671475E-2</v>
      </c>
      <c r="Q47" s="231">
        <v>2.144613145584472E-2</v>
      </c>
      <c r="R47" s="231">
        <v>2.1814721435293599E-2</v>
      </c>
      <c r="S47" s="231">
        <v>3.2178665161414467E-2</v>
      </c>
      <c r="T47" s="231">
        <v>3.2250203201645518E-2</v>
      </c>
      <c r="U47" s="231">
        <v>3.1494710288152247E-2</v>
      </c>
      <c r="V47" s="231">
        <v>1.914479151476764E-2</v>
      </c>
      <c r="W47" s="231">
        <v>3.4066320314224852E-2</v>
      </c>
      <c r="DA47" s="73" t="s">
        <v>1982</v>
      </c>
    </row>
    <row r="48" spans="1:105" ht="12" customHeight="1" x14ac:dyDescent="0.25">
      <c r="A48" s="64" t="s">
        <v>160</v>
      </c>
      <c r="B48" s="231">
        <v>1.526891921478628E-2</v>
      </c>
      <c r="C48" s="231">
        <v>1.59830088437161E-2</v>
      </c>
      <c r="D48" s="231">
        <v>1.593737350343476E-2</v>
      </c>
      <c r="E48" s="231">
        <v>1.5670397311531609E-2</v>
      </c>
      <c r="F48" s="231">
        <v>4.6300064492715072E-2</v>
      </c>
      <c r="G48" s="231">
        <v>5.0958832537128393E-2</v>
      </c>
      <c r="H48" s="231">
        <v>1.681992895407123E-2</v>
      </c>
      <c r="I48" s="231">
        <v>1.6785915913049562E-2</v>
      </c>
      <c r="J48" s="231">
        <v>1.6417024274665501E-2</v>
      </c>
      <c r="K48" s="231">
        <v>1.6988249815192182E-2</v>
      </c>
      <c r="L48" s="231">
        <v>1.6928632938912839E-2</v>
      </c>
      <c r="M48" s="231">
        <v>1.6987932764556429E-2</v>
      </c>
      <c r="N48" s="231">
        <v>5.3228059317326536E-3</v>
      </c>
      <c r="O48" s="231">
        <v>1.745981779144571E-4</v>
      </c>
      <c r="P48" s="231">
        <v>1.76378314661549E-4</v>
      </c>
      <c r="Q48" s="231">
        <v>1.894739172711066E-4</v>
      </c>
      <c r="R48" s="231">
        <v>1.8093376666755489E-2</v>
      </c>
      <c r="S48" s="231">
        <v>1.75225617453687E-2</v>
      </c>
      <c r="T48" s="231">
        <v>1.0974632300915889E-2</v>
      </c>
      <c r="U48" s="231">
        <v>1.201606955233179E-2</v>
      </c>
      <c r="V48" s="231">
        <v>1.1949931266787631E-2</v>
      </c>
      <c r="W48" s="231">
        <v>1.228753394473567E-2</v>
      </c>
      <c r="DA48" s="73" t="s">
        <v>1983</v>
      </c>
    </row>
    <row r="49" spans="1:105" ht="12" customHeight="1" x14ac:dyDescent="0.25">
      <c r="A49" s="64" t="s">
        <v>70</v>
      </c>
      <c r="B49" s="231">
        <v>3.3271146383384242E-2</v>
      </c>
      <c r="C49" s="231">
        <v>2.88349675885404E-2</v>
      </c>
      <c r="D49" s="231">
        <v>4.3254440750744097E-2</v>
      </c>
      <c r="E49" s="231">
        <v>7.1694385223402629E-2</v>
      </c>
      <c r="F49" s="231">
        <v>0.1570812710687928</v>
      </c>
      <c r="G49" s="231">
        <v>0.18313602305434379</v>
      </c>
      <c r="H49" s="231">
        <v>0.1598896530553868</v>
      </c>
      <c r="I49" s="231">
        <v>0.15301012825925611</v>
      </c>
      <c r="J49" s="231">
        <v>0.13676412028702409</v>
      </c>
      <c r="K49" s="231">
        <v>0.1722773651656283</v>
      </c>
      <c r="L49" s="231">
        <v>0.13888787998923829</v>
      </c>
      <c r="M49" s="231">
        <v>0.10794100792012171</v>
      </c>
      <c r="N49" s="231">
        <v>6.3488283025433134E-2</v>
      </c>
      <c r="O49" s="231">
        <v>3.2049644453687617E-2</v>
      </c>
      <c r="P49" s="231">
        <v>1.6216522838428261E-2</v>
      </c>
      <c r="Q49" s="231">
        <v>8.1332276551668747E-2</v>
      </c>
      <c r="R49" s="231">
        <v>8.6040146963106426E-2</v>
      </c>
      <c r="S49" s="231">
        <v>3.0914309225526689E-2</v>
      </c>
      <c r="T49" s="231">
        <v>1.1415567678774609E-2</v>
      </c>
      <c r="U49" s="231">
        <v>1.114814671305564E-2</v>
      </c>
      <c r="V49" s="231">
        <v>1.129424070712739E-2</v>
      </c>
      <c r="W49" s="231">
        <v>1.285201692012271E-2</v>
      </c>
      <c r="DA49" s="73" t="s">
        <v>1984</v>
      </c>
    </row>
    <row r="50" spans="1:105" ht="12" customHeight="1" x14ac:dyDescent="0.25">
      <c r="A50" s="64" t="s">
        <v>34</v>
      </c>
      <c r="B50" s="231">
        <v>1.50643501222583E-5</v>
      </c>
      <c r="C50" s="231">
        <v>1.5667026371882232E-5</v>
      </c>
      <c r="D50" s="231">
        <v>1.5667281592397181E-5</v>
      </c>
      <c r="E50" s="231">
        <v>1.5581329195845519E-5</v>
      </c>
      <c r="F50" s="231">
        <v>1.580480543801608E-5</v>
      </c>
      <c r="G50" s="231">
        <v>1.6864792533068919E-5</v>
      </c>
      <c r="H50" s="231">
        <v>1.6547058115136041E-5</v>
      </c>
      <c r="I50" s="231">
        <v>1.662683326788462E-5</v>
      </c>
      <c r="J50" s="231">
        <v>1.651270298996662E-5</v>
      </c>
      <c r="K50" s="231">
        <v>1.6865242207163772E-5</v>
      </c>
      <c r="L50" s="231">
        <v>1.676912267892542E-5</v>
      </c>
      <c r="M50" s="231">
        <v>1.6756159067643568E-5</v>
      </c>
      <c r="N50" s="231">
        <v>1.7247296063669009E-5</v>
      </c>
      <c r="O50" s="231">
        <v>1.741367051388422E-5</v>
      </c>
      <c r="P50" s="231">
        <v>1.7621985541669659E-5</v>
      </c>
      <c r="Q50" s="231">
        <v>1.767593056625354E-5</v>
      </c>
      <c r="R50" s="231">
        <v>1.797972292608167E-5</v>
      </c>
      <c r="S50" s="231">
        <v>1.7680680432287459E-5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0.6641971815519091</v>
      </c>
      <c r="C51" s="231">
        <v>0.71686035480482435</v>
      </c>
      <c r="D51" s="231">
        <v>0.76371130099662365</v>
      </c>
      <c r="E51" s="231">
        <v>0.73313030696381898</v>
      </c>
      <c r="F51" s="231">
        <v>0.63644579757913955</v>
      </c>
      <c r="G51" s="231">
        <v>0.74345643135357331</v>
      </c>
      <c r="H51" s="231">
        <v>0.83187935109309752</v>
      </c>
      <c r="I51" s="231">
        <v>0.78147489975892348</v>
      </c>
      <c r="J51" s="231">
        <v>0.68732627180458206</v>
      </c>
      <c r="K51" s="231">
        <v>0.69132832610473482</v>
      </c>
      <c r="L51" s="231">
        <v>0.79186318083195295</v>
      </c>
      <c r="M51" s="231">
        <v>0.78486843505516835</v>
      </c>
      <c r="N51" s="231">
        <v>0.74023508516654823</v>
      </c>
      <c r="O51" s="231">
        <v>0.53777223404887253</v>
      </c>
      <c r="P51" s="231">
        <v>0.53304211581482663</v>
      </c>
      <c r="Q51" s="231">
        <v>0.47608355865200369</v>
      </c>
      <c r="R51" s="231">
        <v>0.77076260792446782</v>
      </c>
      <c r="S51" s="231">
        <v>0.62770870681375424</v>
      </c>
      <c r="T51" s="231">
        <v>0.65189113214424443</v>
      </c>
      <c r="U51" s="231">
        <v>0.74042767191461156</v>
      </c>
      <c r="V51" s="231">
        <v>0.79626699114803812</v>
      </c>
      <c r="W51" s="231">
        <v>0.84325572648448066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3.9097857623662612E-4</v>
      </c>
      <c r="H52" s="231">
        <v>3.8361249983211772E-4</v>
      </c>
      <c r="I52" s="231">
        <v>3.8546193708902668E-4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3.391557724644366E-4</v>
      </c>
      <c r="C53" s="231">
        <v>0</v>
      </c>
      <c r="D53" s="231">
        <v>5.9915893815834821E-2</v>
      </c>
      <c r="E53" s="231">
        <v>6.6948835010578439E-2</v>
      </c>
      <c r="F53" s="231">
        <v>0.15323823233156239</v>
      </c>
      <c r="G53" s="231">
        <v>5.0457872487428189E-2</v>
      </c>
      <c r="H53" s="231">
        <v>5.8068895474839413E-2</v>
      </c>
      <c r="I53" s="231">
        <v>4.0770002940175562E-2</v>
      </c>
      <c r="J53" s="231">
        <v>4.0861912281081672E-2</v>
      </c>
      <c r="K53" s="231">
        <v>5.4253493185160859E-2</v>
      </c>
      <c r="L53" s="231">
        <v>9.3554404529559501E-2</v>
      </c>
      <c r="M53" s="231">
        <v>6.1819298870331073E-2</v>
      </c>
      <c r="N53" s="231">
        <v>0.1478244057665426</v>
      </c>
      <c r="O53" s="231">
        <v>2.4679274465615249E-2</v>
      </c>
      <c r="P53" s="231">
        <v>2.3790000808011072E-3</v>
      </c>
      <c r="Q53" s="231">
        <v>8.7477947985144782E-3</v>
      </c>
      <c r="R53" s="231">
        <v>8.0958378797659392E-4</v>
      </c>
      <c r="S53" s="231">
        <v>2.0522964402782309E-2</v>
      </c>
      <c r="T53" s="231">
        <v>3.990303600975114E-2</v>
      </c>
      <c r="U53" s="231">
        <v>3.1415941232077471E-2</v>
      </c>
      <c r="V53" s="231">
        <v>7.643205398113774E-2</v>
      </c>
      <c r="W53" s="231">
        <v>3.7345208706107427E-2</v>
      </c>
      <c r="DA53" s="73" t="s">
        <v>1988</v>
      </c>
    </row>
    <row r="54" spans="1:105" ht="12" customHeight="1" x14ac:dyDescent="0.25">
      <c r="A54" s="64" t="s">
        <v>79</v>
      </c>
      <c r="B54" s="231">
        <v>4.7627631810607231E-2</v>
      </c>
      <c r="C54" s="231">
        <v>5.0772389904252611E-2</v>
      </c>
      <c r="D54" s="231">
        <v>3.0463632994766961E-2</v>
      </c>
      <c r="E54" s="231">
        <v>2.7200351070909571E-2</v>
      </c>
      <c r="F54" s="231">
        <v>3.0399740300959009E-2</v>
      </c>
      <c r="G54" s="231">
        <v>3.5470842079226593E-2</v>
      </c>
      <c r="H54" s="231">
        <v>3.3282330864494919E-2</v>
      </c>
      <c r="I54" s="231">
        <v>3.1878361228695078E-2</v>
      </c>
      <c r="J54" s="231">
        <v>3.0047902221531388E-2</v>
      </c>
      <c r="K54" s="231">
        <v>2.0229257587970301E-2</v>
      </c>
      <c r="L54" s="231">
        <v>1.1480515891192989E-2</v>
      </c>
      <c r="M54" s="231">
        <v>1.0638842191112699E-2</v>
      </c>
      <c r="N54" s="231">
        <v>1.162466392317545E-2</v>
      </c>
      <c r="O54" s="231">
        <v>4.6081723160215386E-3</v>
      </c>
      <c r="P54" s="231">
        <v>6.0188309613985538E-3</v>
      </c>
      <c r="Q54" s="231">
        <v>4.5468031951985391E-3</v>
      </c>
      <c r="R54" s="231">
        <v>5.3309689487710211E-3</v>
      </c>
      <c r="S54" s="231">
        <v>5.1970241536389529E-3</v>
      </c>
      <c r="T54" s="231">
        <v>5.0690774508574416E-3</v>
      </c>
      <c r="U54" s="231">
        <v>4.085334754710246E-3</v>
      </c>
      <c r="V54" s="231">
        <v>4.0191458479815921E-3</v>
      </c>
      <c r="W54" s="231">
        <v>4.2543537634285814E-3</v>
      </c>
      <c r="DA54" s="73" t="s">
        <v>1989</v>
      </c>
    </row>
    <row r="55" spans="1:105" ht="12" customHeight="1" x14ac:dyDescent="0.25">
      <c r="A55" s="60" t="s">
        <v>1898</v>
      </c>
      <c r="B55" s="264">
        <v>0.90388095196384433</v>
      </c>
      <c r="C55" s="264">
        <v>1.0508826848246271</v>
      </c>
      <c r="D55" s="264">
        <v>1.1090507281392099</v>
      </c>
      <c r="E55" s="264">
        <v>1.047969841186791</v>
      </c>
      <c r="F55" s="264">
        <v>0.91356054662418351</v>
      </c>
      <c r="G55" s="264">
        <v>1.2697898823331719</v>
      </c>
      <c r="H55" s="264">
        <v>1.3004993405524889</v>
      </c>
      <c r="I55" s="264">
        <v>1.242063365978533</v>
      </c>
      <c r="J55" s="264">
        <v>1.0490291486264589</v>
      </c>
      <c r="K55" s="264">
        <v>1.2114889636121371</v>
      </c>
      <c r="L55" s="264">
        <v>1.2427182696336621</v>
      </c>
      <c r="M55" s="264">
        <v>1.221312671696472</v>
      </c>
      <c r="N55" s="264">
        <v>1.0973694451243701</v>
      </c>
      <c r="O55" s="264">
        <v>0.87239962793341919</v>
      </c>
      <c r="P55" s="264">
        <v>0.83014301156917414</v>
      </c>
      <c r="Q55" s="264">
        <v>0.78072069466153859</v>
      </c>
      <c r="R55" s="264">
        <v>1.128416926171703</v>
      </c>
      <c r="S55" s="264">
        <v>0.9972197104276409</v>
      </c>
      <c r="T55" s="264">
        <v>1.081886135147019</v>
      </c>
      <c r="U55" s="264">
        <v>0.82840684402158249</v>
      </c>
      <c r="V55" s="264">
        <v>1.224084590734922</v>
      </c>
      <c r="W55" s="264">
        <v>1.2104307549789399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26.034358337962775</v>
      </c>
      <c r="C56" s="263">
        <f t="shared" si="2"/>
        <v>27.982276528003929</v>
      </c>
      <c r="D56" s="263">
        <f t="shared" si="2"/>
        <v>31.305536056888709</v>
      </c>
      <c r="E56" s="263">
        <f t="shared" si="2"/>
        <v>31.22239465478382</v>
      </c>
      <c r="F56" s="263">
        <f t="shared" si="2"/>
        <v>35.375526414405748</v>
      </c>
      <c r="G56" s="263">
        <f t="shared" si="2"/>
        <v>37.071543866032854</v>
      </c>
      <c r="H56" s="263">
        <f t="shared" si="2"/>
        <v>38.280745517010743</v>
      </c>
      <c r="I56" s="263">
        <f t="shared" si="2"/>
        <v>36.388981592090957</v>
      </c>
      <c r="J56" s="263">
        <f t="shared" si="2"/>
        <v>32.394908641633485</v>
      </c>
      <c r="K56" s="263">
        <f t="shared" si="2"/>
        <v>34.145090626834708</v>
      </c>
      <c r="L56" s="263">
        <f t="shared" si="2"/>
        <v>37.950020963833346</v>
      </c>
      <c r="M56" s="263">
        <f t="shared" si="2"/>
        <v>34.374551874008738</v>
      </c>
      <c r="N56" s="263">
        <f t="shared" si="2"/>
        <v>33.699937501775523</v>
      </c>
      <c r="O56" s="263">
        <f t="shared" si="2"/>
        <v>21.512950984816971</v>
      </c>
      <c r="P56" s="263">
        <f t="shared" si="2"/>
        <v>20.116866072735501</v>
      </c>
      <c r="Q56" s="263">
        <f t="shared" si="2"/>
        <v>20.431751848446162</v>
      </c>
      <c r="R56" s="263">
        <f t="shared" si="2"/>
        <v>31.01433752427512</v>
      </c>
      <c r="S56" s="263">
        <f t="shared" si="2"/>
        <v>25.380740234579065</v>
      </c>
      <c r="T56" s="263">
        <f t="shared" si="2"/>
        <v>26.109966390658183</v>
      </c>
      <c r="U56" s="263">
        <f t="shared" si="2"/>
        <v>28.097545956385559</v>
      </c>
      <c r="V56" s="263">
        <f t="shared" si="2"/>
        <v>31.728084127759171</v>
      </c>
      <c r="W56" s="263">
        <f t="shared" si="2"/>
        <v>32.492487816846129</v>
      </c>
      <c r="DA56" s="70"/>
    </row>
    <row r="57" spans="1:105" ht="12" customHeight="1" x14ac:dyDescent="0.25">
      <c r="A57" s="60" t="s">
        <v>1901</v>
      </c>
      <c r="B57" s="264">
        <v>24.164018441468691</v>
      </c>
      <c r="C57" s="264">
        <v>25.807755859444761</v>
      </c>
      <c r="D57" s="264">
        <v>29.010652179130489</v>
      </c>
      <c r="E57" s="264">
        <v>29.0539013371233</v>
      </c>
      <c r="F57" s="264">
        <v>33.48515718546939</v>
      </c>
      <c r="G57" s="264">
        <v>34.444053296691528</v>
      </c>
      <c r="H57" s="264">
        <v>35.589709936810948</v>
      </c>
      <c r="I57" s="264">
        <v>33.818863633176043</v>
      </c>
      <c r="J57" s="264">
        <v>30.224223370527369</v>
      </c>
      <c r="K57" s="264">
        <v>31.638238216809938</v>
      </c>
      <c r="L57" s="264">
        <v>35.378547856951343</v>
      </c>
      <c r="M57" s="264">
        <v>31.84737192735237</v>
      </c>
      <c r="N57" s="264">
        <v>31.429224915178409</v>
      </c>
      <c r="O57" s="264">
        <v>19.707753269049931</v>
      </c>
      <c r="P57" s="264">
        <v>18.399107123440061</v>
      </c>
      <c r="Q57" s="264">
        <v>18.816259166504501</v>
      </c>
      <c r="R57" s="264">
        <v>28.679380478977659</v>
      </c>
      <c r="S57" s="264">
        <v>23.317260739927981</v>
      </c>
      <c r="T57" s="264">
        <v>23.871292373208369</v>
      </c>
      <c r="U57" s="264">
        <v>26.383379541509839</v>
      </c>
      <c r="V57" s="264">
        <v>29.195168435973759</v>
      </c>
      <c r="W57" s="264">
        <v>29.98782508658082</v>
      </c>
      <c r="DA57" s="72" t="s">
        <v>1991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0.97458708473717315</v>
      </c>
      <c r="G60" s="231">
        <v>0.64996881225306213</v>
      </c>
      <c r="H60" s="231">
        <v>0.6377233332867005</v>
      </c>
      <c r="I60" s="231">
        <v>1.2815957325850511</v>
      </c>
      <c r="J60" s="231">
        <v>1.272798574714888</v>
      </c>
      <c r="K60" s="231">
        <v>1.299972285369787</v>
      </c>
      <c r="L60" s="231">
        <v>1.9388450931919641</v>
      </c>
      <c r="M60" s="231">
        <v>0.6457820803762846</v>
      </c>
      <c r="N60" s="231">
        <v>0.66471049170030427</v>
      </c>
      <c r="O60" s="231">
        <v>0.67112256013124405</v>
      </c>
      <c r="P60" s="231">
        <v>0.6791510176956449</v>
      </c>
      <c r="Q60" s="231">
        <v>0.6812300580091849</v>
      </c>
      <c r="R60" s="231">
        <v>0.6929382102975612</v>
      </c>
      <c r="S60" s="231">
        <v>1.0221458345390479</v>
      </c>
      <c r="T60" s="231">
        <v>1.0244182193463871</v>
      </c>
      <c r="U60" s="231">
        <v>1.0004202091530721</v>
      </c>
      <c r="V60" s="231">
        <v>0.60812867164556028</v>
      </c>
      <c r="W60" s="231">
        <v>1.082106645275378</v>
      </c>
      <c r="DA60" s="73" t="s">
        <v>1994</v>
      </c>
    </row>
    <row r="61" spans="1:105" ht="12" customHeight="1" x14ac:dyDescent="0.25">
      <c r="A61" s="64" t="s">
        <v>160</v>
      </c>
      <c r="B61" s="231">
        <v>0.48501272799909367</v>
      </c>
      <c r="C61" s="231">
        <v>0.50769557503568774</v>
      </c>
      <c r="D61" s="231">
        <v>0.50624598187381031</v>
      </c>
      <c r="E61" s="231">
        <v>0.4977655616604158</v>
      </c>
      <c r="F61" s="231">
        <v>1.470707930945067</v>
      </c>
      <c r="G61" s="231">
        <v>1.618692327649961</v>
      </c>
      <c r="H61" s="231">
        <v>0.5342800961881452</v>
      </c>
      <c r="I61" s="231">
        <v>0.53319968194392742</v>
      </c>
      <c r="J61" s="231">
        <v>0.52148194754819832</v>
      </c>
      <c r="K61" s="231">
        <v>0.53962675883551636</v>
      </c>
      <c r="L61" s="231">
        <v>0.53773304629487872</v>
      </c>
      <c r="M61" s="231">
        <v>0.53961668781532202</v>
      </c>
      <c r="N61" s="231">
        <v>0.1690773648903314</v>
      </c>
      <c r="O61" s="231">
        <v>5.5460597690474619E-3</v>
      </c>
      <c r="P61" s="231">
        <v>5.6026052892492037E-3</v>
      </c>
      <c r="Q61" s="231">
        <v>6.0185832544939746E-3</v>
      </c>
      <c r="R61" s="231">
        <v>0.57473078823811541</v>
      </c>
      <c r="S61" s="231">
        <v>0.55659902014700602</v>
      </c>
      <c r="T61" s="231">
        <v>0.34860596720556369</v>
      </c>
      <c r="U61" s="231">
        <v>0.38168691519171571</v>
      </c>
      <c r="V61" s="231">
        <v>0.37958605200384238</v>
      </c>
      <c r="W61" s="231">
        <v>0.39030990177395658</v>
      </c>
      <c r="DA61" s="73" t="s">
        <v>1995</v>
      </c>
    </row>
    <row r="62" spans="1:105" ht="12" customHeight="1" x14ac:dyDescent="0.25">
      <c r="A62" s="64" t="s">
        <v>70</v>
      </c>
      <c r="B62" s="231">
        <v>1.056848179236912</v>
      </c>
      <c r="C62" s="231">
        <v>0.91593426457716587</v>
      </c>
      <c r="D62" s="231">
        <v>1.373964588553048</v>
      </c>
      <c r="E62" s="231">
        <v>2.2773510600374962</v>
      </c>
      <c r="F62" s="231">
        <v>4.9896403751263598</v>
      </c>
      <c r="G62" s="231">
        <v>5.8172619087850368</v>
      </c>
      <c r="H62" s="231">
        <v>5.0788478029358179</v>
      </c>
      <c r="I62" s="231">
        <v>4.8603217211763692</v>
      </c>
      <c r="J62" s="231">
        <v>4.3442720561760613</v>
      </c>
      <c r="K62" s="231">
        <v>5.4723398346729004</v>
      </c>
      <c r="L62" s="231">
        <v>4.4117326584816894</v>
      </c>
      <c r="M62" s="231">
        <v>3.4287143692273978</v>
      </c>
      <c r="N62" s="231">
        <v>2.0166866372784642</v>
      </c>
      <c r="O62" s="231">
        <v>1.0180475297053719</v>
      </c>
      <c r="P62" s="231">
        <v>0.51511307839713294</v>
      </c>
      <c r="Q62" s="231">
        <v>2.5834958434059492</v>
      </c>
      <c r="R62" s="231">
        <v>2.7330399623574979</v>
      </c>
      <c r="S62" s="231">
        <v>0.98198394010496581</v>
      </c>
      <c r="T62" s="231">
        <v>0.36261214979637002</v>
      </c>
      <c r="U62" s="231">
        <v>0.35411760147353222</v>
      </c>
      <c r="V62" s="231">
        <v>0.35875823422639952</v>
      </c>
      <c r="W62" s="231">
        <v>0.40824053746272138</v>
      </c>
      <c r="DA62" s="73" t="s">
        <v>1996</v>
      </c>
    </row>
    <row r="63" spans="1:105" ht="12" customHeight="1" x14ac:dyDescent="0.25">
      <c r="A63" s="64" t="s">
        <v>34</v>
      </c>
      <c r="B63" s="231">
        <v>4.7851465094232281E-4</v>
      </c>
      <c r="C63" s="231">
        <v>4.976584847539065E-4</v>
      </c>
      <c r="D63" s="231">
        <v>4.9766659175849866E-4</v>
      </c>
      <c r="E63" s="231">
        <v>4.949363391621521E-4</v>
      </c>
      <c r="F63" s="231">
        <v>5.0203499626639311E-4</v>
      </c>
      <c r="G63" s="231">
        <v>5.3570517457983619E-4</v>
      </c>
      <c r="H63" s="231">
        <v>5.2561243424549791E-4</v>
      </c>
      <c r="I63" s="231">
        <v>5.2814646850927636E-4</v>
      </c>
      <c r="J63" s="231">
        <v>5.2452115379893974E-4</v>
      </c>
      <c r="K63" s="231">
        <v>5.3571945834520222E-4</v>
      </c>
      <c r="L63" s="231">
        <v>5.3266624980116077E-4</v>
      </c>
      <c r="M63" s="231">
        <v>5.3225446450161937E-4</v>
      </c>
      <c r="N63" s="231">
        <v>5.4785528672830969E-4</v>
      </c>
      <c r="O63" s="231">
        <v>5.5314012220573428E-4</v>
      </c>
      <c r="P63" s="231">
        <v>5.5975718779421283E-4</v>
      </c>
      <c r="Q63" s="231">
        <v>5.6147073563393571E-4</v>
      </c>
      <c r="R63" s="231">
        <v>5.711206105931824E-4</v>
      </c>
      <c r="S63" s="231">
        <v>5.6162161373148425E-4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21.09802811988418</v>
      </c>
      <c r="C64" s="231">
        <v>22.77085832909443</v>
      </c>
      <c r="D64" s="231">
        <v>24.259064855186871</v>
      </c>
      <c r="E64" s="231">
        <v>23.287668574144838</v>
      </c>
      <c r="F64" s="231">
        <v>20.216513570160899</v>
      </c>
      <c r="G64" s="231">
        <v>23.61567487828998</v>
      </c>
      <c r="H64" s="231">
        <v>26.424402917074861</v>
      </c>
      <c r="I64" s="231">
        <v>24.823320345283459</v>
      </c>
      <c r="J64" s="231">
        <v>21.83271686908672</v>
      </c>
      <c r="K64" s="231">
        <v>21.959840946856289</v>
      </c>
      <c r="L64" s="231">
        <v>25.153301038191461</v>
      </c>
      <c r="M64" s="231">
        <v>24.931114995870061</v>
      </c>
      <c r="N64" s="231">
        <v>23.51334976411389</v>
      </c>
      <c r="O64" s="231">
        <v>17.08217684625831</v>
      </c>
      <c r="P64" s="231">
        <v>16.93192603176508</v>
      </c>
      <c r="Q64" s="231">
        <v>15.122654216004831</v>
      </c>
      <c r="R64" s="231">
        <v>24.483047545836019</v>
      </c>
      <c r="S64" s="231">
        <v>19.938982451731022</v>
      </c>
      <c r="T64" s="231">
        <v>20.707130079876009</v>
      </c>
      <c r="U64" s="231">
        <v>23.51946722552297</v>
      </c>
      <c r="V64" s="231">
        <v>25.293186777643569</v>
      </c>
      <c r="W64" s="231">
        <v>26.785770135389381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1.241931948045753E-2</v>
      </c>
      <c r="H65" s="231">
        <v>1.2185338229961391E-2</v>
      </c>
      <c r="I65" s="231">
        <v>1.2244085060474971E-2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1.077318336063505E-2</v>
      </c>
      <c r="C66" s="231">
        <v>0</v>
      </c>
      <c r="D66" s="231">
        <v>1.9032107447382829</v>
      </c>
      <c r="E66" s="231">
        <v>2.1266100532771981</v>
      </c>
      <c r="F66" s="231">
        <v>4.867567379943746</v>
      </c>
      <c r="G66" s="231">
        <v>1.602779479012425</v>
      </c>
      <c r="H66" s="231">
        <v>1.8445413856713699</v>
      </c>
      <c r="I66" s="231">
        <v>1.295047152217341</v>
      </c>
      <c r="J66" s="231">
        <v>1.2979666253990649</v>
      </c>
      <c r="K66" s="231">
        <v>1.723346254116874</v>
      </c>
      <c r="L66" s="231">
        <v>2.9717281438801262</v>
      </c>
      <c r="M66" s="231">
        <v>1.963671846469341</v>
      </c>
      <c r="N66" s="231">
        <v>4.6955987714078251</v>
      </c>
      <c r="O66" s="231">
        <v>0.78392989479013164</v>
      </c>
      <c r="P66" s="231">
        <v>7.5568237860741044E-2</v>
      </c>
      <c r="Q66" s="231">
        <v>0.27787112889398929</v>
      </c>
      <c r="R66" s="231">
        <v>2.5716190912197678E-2</v>
      </c>
      <c r="S66" s="231">
        <v>0.65190592808837922</v>
      </c>
      <c r="T66" s="231">
        <v>1.267508202662684</v>
      </c>
      <c r="U66" s="231">
        <v>0.99791813325422596</v>
      </c>
      <c r="V66" s="231">
        <v>2.427841714694964</v>
      </c>
      <c r="W66" s="231">
        <v>1.1862595706645891</v>
      </c>
      <c r="DA66" s="73" t="s">
        <v>2000</v>
      </c>
    </row>
    <row r="67" spans="1:105" ht="12" customHeight="1" x14ac:dyDescent="0.25">
      <c r="A67" s="64" t="s">
        <v>79</v>
      </c>
      <c r="B67" s="231">
        <v>1.512877716336936</v>
      </c>
      <c r="C67" s="231">
        <v>1.612770032252731</v>
      </c>
      <c r="D67" s="231">
        <v>0.96766834218671505</v>
      </c>
      <c r="E67" s="231">
        <v>0.86401115166418629</v>
      </c>
      <c r="F67" s="231">
        <v>0.96563880955987436</v>
      </c>
      <c r="G67" s="231">
        <v>1.1267208660460211</v>
      </c>
      <c r="H67" s="231">
        <v>1.0572034509898389</v>
      </c>
      <c r="I67" s="231">
        <v>1.012606768440903</v>
      </c>
      <c r="J67" s="231">
        <v>0.95446277644864452</v>
      </c>
      <c r="K67" s="231">
        <v>0.64257641750023342</v>
      </c>
      <c r="L67" s="231">
        <v>0.36467521066142461</v>
      </c>
      <c r="M67" s="231">
        <v>0.33793969312946232</v>
      </c>
      <c r="N67" s="231">
        <v>0.36925403050086741</v>
      </c>
      <c r="O67" s="231">
        <v>0.14637723827362539</v>
      </c>
      <c r="P67" s="231">
        <v>0.1911863952444246</v>
      </c>
      <c r="Q67" s="231">
        <v>0.14442786620042419</v>
      </c>
      <c r="R67" s="231">
        <v>0.16933666072566769</v>
      </c>
      <c r="S67" s="231">
        <v>0.16508194370382559</v>
      </c>
      <c r="T67" s="231">
        <v>0.1610177543213541</v>
      </c>
      <c r="U67" s="231">
        <v>0.12976945691432551</v>
      </c>
      <c r="V67" s="231">
        <v>0.12766698575941529</v>
      </c>
      <c r="W67" s="231">
        <v>0.13513829601479019</v>
      </c>
      <c r="DA67" s="73" t="s">
        <v>2001</v>
      </c>
    </row>
    <row r="68" spans="1:105" ht="12" customHeight="1" x14ac:dyDescent="0.25">
      <c r="A68" s="60" t="s">
        <v>1913</v>
      </c>
      <c r="B68" s="264">
        <v>1.8703398964940849</v>
      </c>
      <c r="C68" s="264">
        <v>2.1745206685591678</v>
      </c>
      <c r="D68" s="264">
        <v>2.2948838777582199</v>
      </c>
      <c r="E68" s="264">
        <v>2.168493317660519</v>
      </c>
      <c r="F68" s="264">
        <v>1.8903692289363589</v>
      </c>
      <c r="G68" s="264">
        <v>2.6274905693413251</v>
      </c>
      <c r="H68" s="264">
        <v>2.6910355801997952</v>
      </c>
      <c r="I68" s="264">
        <v>2.570117958914913</v>
      </c>
      <c r="J68" s="264">
        <v>2.1706852711061129</v>
      </c>
      <c r="K68" s="264">
        <v>2.5068524100247731</v>
      </c>
      <c r="L68" s="264">
        <v>2.5714731068820038</v>
      </c>
      <c r="M68" s="264">
        <v>2.527179946656366</v>
      </c>
      <c r="N68" s="264">
        <v>2.2707125865971149</v>
      </c>
      <c r="O68" s="264">
        <v>1.8051977157670389</v>
      </c>
      <c r="P68" s="264">
        <v>1.717758949295441</v>
      </c>
      <c r="Q68" s="264">
        <v>1.61549268194166</v>
      </c>
      <c r="R68" s="264">
        <v>2.3349570452974602</v>
      </c>
      <c r="S68" s="264">
        <v>2.0634794946510842</v>
      </c>
      <c r="T68" s="264">
        <v>2.2386740174498132</v>
      </c>
      <c r="U68" s="264">
        <v>1.714166414875721</v>
      </c>
      <c r="V68" s="264">
        <v>2.5329156917854112</v>
      </c>
      <c r="W68" s="264">
        <v>2.5046627302653071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3.2861481180653689</v>
      </c>
      <c r="C69" s="263">
        <f t="shared" si="3"/>
        <v>3.5146836193553268</v>
      </c>
      <c r="D69" s="263">
        <f t="shared" si="3"/>
        <v>3.9539408209569347</v>
      </c>
      <c r="E69" s="263">
        <f t="shared" si="3"/>
        <v>3.95941838314614</v>
      </c>
      <c r="F69" s="263">
        <f t="shared" si="3"/>
        <v>4.5622281094865924</v>
      </c>
      <c r="G69" s="263">
        <f t="shared" si="3"/>
        <v>4.704812395358271</v>
      </c>
      <c r="H69" s="263">
        <f t="shared" si="3"/>
        <v>4.8566212833301714</v>
      </c>
      <c r="I69" s="263">
        <f t="shared" si="3"/>
        <v>4.6142133517825448</v>
      </c>
      <c r="J69" s="263">
        <f t="shared" si="3"/>
        <v>4.1202429434969758</v>
      </c>
      <c r="K69" s="263">
        <f t="shared" si="3"/>
        <v>4.3250799634550967</v>
      </c>
      <c r="L69" s="263">
        <f t="shared" si="3"/>
        <v>4.8270807574808998</v>
      </c>
      <c r="M69" s="263">
        <f t="shared" si="3"/>
        <v>4.3470796208186915</v>
      </c>
      <c r="N69" s="263">
        <f t="shared" si="3"/>
        <v>4.2878859752626655</v>
      </c>
      <c r="O69" s="263">
        <f t="shared" si="3"/>
        <v>2.692313387035818</v>
      </c>
      <c r="P69" s="263">
        <f t="shared" si="3"/>
        <v>2.5107255938751973</v>
      </c>
      <c r="Q69" s="263">
        <f t="shared" si="3"/>
        <v>2.5706915754460957</v>
      </c>
      <c r="R69" s="263">
        <f t="shared" si="3"/>
        <v>3.9090238971898885</v>
      </c>
      <c r="S69" s="263">
        <f t="shared" si="3"/>
        <v>3.1820208680929483</v>
      </c>
      <c r="T69" s="263">
        <f t="shared" si="3"/>
        <v>3.2615497588441387</v>
      </c>
      <c r="U69" s="263">
        <f t="shared" si="3"/>
        <v>3.5782300449873654</v>
      </c>
      <c r="V69" s="263">
        <f t="shared" si="3"/>
        <v>3.9847419713923324</v>
      </c>
      <c r="W69" s="263">
        <f t="shared" si="3"/>
        <v>4.0853346809597966</v>
      </c>
      <c r="DA69" s="70"/>
    </row>
    <row r="70" spans="1:105" ht="12" customHeight="1" x14ac:dyDescent="0.25">
      <c r="A70" s="60" t="s">
        <v>1916</v>
      </c>
      <c r="B70" s="264">
        <v>2.7408261658147302</v>
      </c>
      <c r="C70" s="264">
        <v>2.9272686044277538</v>
      </c>
      <c r="D70" s="264">
        <v>3.2905600851328471</v>
      </c>
      <c r="E70" s="264">
        <v>3.2954656609236981</v>
      </c>
      <c r="F70" s="264">
        <v>3.7980849585370269</v>
      </c>
      <c r="G70" s="264">
        <v>3.9068486378191669</v>
      </c>
      <c r="H70" s="264">
        <v>4.036795803017899</v>
      </c>
      <c r="I70" s="264">
        <v>3.8359359213556048</v>
      </c>
      <c r="J70" s="264">
        <v>3.4282105211940701</v>
      </c>
      <c r="K70" s="264">
        <v>3.588596464406673</v>
      </c>
      <c r="L70" s="264">
        <v>4.0128445485893778</v>
      </c>
      <c r="M70" s="264">
        <v>3.6123176491672742</v>
      </c>
      <c r="N70" s="264">
        <v>3.5648889371382801</v>
      </c>
      <c r="O70" s="264">
        <v>2.2353701624616771</v>
      </c>
      <c r="P70" s="264">
        <v>2.0869357616864841</v>
      </c>
      <c r="Q70" s="264">
        <v>2.134251618422959</v>
      </c>
      <c r="R70" s="264">
        <v>3.2529852858099568</v>
      </c>
      <c r="S70" s="264">
        <v>2.6447818894825641</v>
      </c>
      <c r="T70" s="264">
        <v>2.7076234404796451</v>
      </c>
      <c r="U70" s="264">
        <v>2.9925592535508749</v>
      </c>
      <c r="V70" s="264">
        <v>3.3114890124136811</v>
      </c>
      <c r="W70" s="264">
        <v>3.401396826950132</v>
      </c>
      <c r="DA70" s="72" t="s">
        <v>2003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0.1105434424817624</v>
      </c>
      <c r="G73" s="231">
        <v>7.372331435277768E-2</v>
      </c>
      <c r="H73" s="231">
        <v>7.2334359562611736E-2</v>
      </c>
      <c r="I73" s="231">
        <v>0.1453661826311744</v>
      </c>
      <c r="J73" s="231">
        <v>0.14436835685423469</v>
      </c>
      <c r="K73" s="231">
        <v>0.14745056014610969</v>
      </c>
      <c r="L73" s="231">
        <v>0.2199152999222361</v>
      </c>
      <c r="M73" s="231">
        <v>7.3248430413050597E-2</v>
      </c>
      <c r="N73" s="231">
        <v>7.5395402993784319E-2</v>
      </c>
      <c r="O73" s="231">
        <v>7.6122697792664076E-2</v>
      </c>
      <c r="P73" s="231">
        <v>7.7033333025663231E-2</v>
      </c>
      <c r="Q73" s="231">
        <v>7.7269150098263864E-2</v>
      </c>
      <c r="R73" s="231">
        <v>7.8597158112454699E-2</v>
      </c>
      <c r="S73" s="231">
        <v>0.11593783771391949</v>
      </c>
      <c r="T73" s="231">
        <v>0.116195585064752</v>
      </c>
      <c r="U73" s="231">
        <v>0.11347358853819529</v>
      </c>
      <c r="V73" s="231">
        <v>6.8977557663500888E-2</v>
      </c>
      <c r="W73" s="231">
        <v>0.1227389481909569</v>
      </c>
      <c r="DA73" s="73" t="s">
        <v>2006</v>
      </c>
    </row>
    <row r="74" spans="1:105" ht="12" customHeight="1" x14ac:dyDescent="0.25">
      <c r="A74" s="64" t="s">
        <v>160</v>
      </c>
      <c r="B74" s="231">
        <v>5.5013017759156353E-2</v>
      </c>
      <c r="C74" s="231">
        <v>5.758584068691814E-2</v>
      </c>
      <c r="D74" s="231">
        <v>5.7421419240316303E-2</v>
      </c>
      <c r="E74" s="231">
        <v>5.6459519725371082E-2</v>
      </c>
      <c r="F74" s="231">
        <v>0.1668164088340465</v>
      </c>
      <c r="G74" s="231">
        <v>0.18360167605288871</v>
      </c>
      <c r="H74" s="231">
        <v>6.0601214613933002E-2</v>
      </c>
      <c r="I74" s="231">
        <v>6.0478667627899003E-2</v>
      </c>
      <c r="J74" s="231">
        <v>5.9149572754309397E-2</v>
      </c>
      <c r="K74" s="231">
        <v>6.1207664775324598E-2</v>
      </c>
      <c r="L74" s="231">
        <v>6.0992868676965253E-2</v>
      </c>
      <c r="M74" s="231">
        <v>6.1206522460534027E-2</v>
      </c>
      <c r="N74" s="231">
        <v>1.9177756665801422E-2</v>
      </c>
      <c r="O74" s="231">
        <v>6.2906696454473375E-4</v>
      </c>
      <c r="P74" s="231">
        <v>6.3548069253057922E-4</v>
      </c>
      <c r="Q74" s="231">
        <v>6.8266337840325016E-4</v>
      </c>
      <c r="R74" s="231">
        <v>6.5189371814045369E-2</v>
      </c>
      <c r="S74" s="231">
        <v>6.3132759229637098E-2</v>
      </c>
      <c r="T74" s="231">
        <v>3.9540954613593922E-2</v>
      </c>
      <c r="U74" s="231">
        <v>4.329319176943059E-2</v>
      </c>
      <c r="V74" s="231">
        <v>4.3054899417102388E-2</v>
      </c>
      <c r="W74" s="231">
        <v>4.4271262006768113E-2</v>
      </c>
      <c r="DA74" s="73" t="s">
        <v>2007</v>
      </c>
    </row>
    <row r="75" spans="1:105" ht="12" customHeight="1" x14ac:dyDescent="0.25">
      <c r="A75" s="64" t="s">
        <v>70</v>
      </c>
      <c r="B75" s="231">
        <v>0.1198739832930753</v>
      </c>
      <c r="C75" s="231">
        <v>0.1038906920469468</v>
      </c>
      <c r="D75" s="231">
        <v>0.15584320564606291</v>
      </c>
      <c r="E75" s="231">
        <v>0.25831065264314118</v>
      </c>
      <c r="F75" s="231">
        <v>0.56595457958609052</v>
      </c>
      <c r="G75" s="231">
        <v>0.65982831835756051</v>
      </c>
      <c r="H75" s="231">
        <v>0.57607301468484839</v>
      </c>
      <c r="I75" s="231">
        <v>0.55128649152231812</v>
      </c>
      <c r="J75" s="231">
        <v>0.49275308044589472</v>
      </c>
      <c r="K75" s="231">
        <v>0.62070521272910051</v>
      </c>
      <c r="L75" s="231">
        <v>0.50040486172593102</v>
      </c>
      <c r="M75" s="231">
        <v>0.38890510206514373</v>
      </c>
      <c r="N75" s="231">
        <v>0.2287445491357511</v>
      </c>
      <c r="O75" s="231">
        <v>0.1154729836934331</v>
      </c>
      <c r="P75" s="231">
        <v>5.8427177873748737E-2</v>
      </c>
      <c r="Q75" s="231">
        <v>0.2930354081640999</v>
      </c>
      <c r="R75" s="231">
        <v>0.30999758832295632</v>
      </c>
      <c r="S75" s="231">
        <v>0.11138243765079441</v>
      </c>
      <c r="T75" s="231">
        <v>4.1129618842643711E-2</v>
      </c>
      <c r="U75" s="231">
        <v>4.0166116833803313E-2</v>
      </c>
      <c r="V75" s="231">
        <v>4.0692484900679469E-2</v>
      </c>
      <c r="W75" s="231">
        <v>4.6305060962206712E-2</v>
      </c>
      <c r="DA75" s="73" t="s">
        <v>2008</v>
      </c>
    </row>
    <row r="76" spans="1:105" ht="12" customHeight="1" x14ac:dyDescent="0.25">
      <c r="A76" s="64" t="s">
        <v>34</v>
      </c>
      <c r="B76" s="231">
        <v>5.4275967352254057E-5</v>
      </c>
      <c r="C76" s="231">
        <v>5.6447374428104959E-5</v>
      </c>
      <c r="D76" s="231">
        <v>5.6448293972607337E-5</v>
      </c>
      <c r="E76" s="231">
        <v>5.6138612543855038E-5</v>
      </c>
      <c r="F76" s="231">
        <v>5.6943784298734261E-5</v>
      </c>
      <c r="G76" s="231">
        <v>6.0762855450027538E-5</v>
      </c>
      <c r="H76" s="231">
        <v>5.9618077032475312E-5</v>
      </c>
      <c r="I76" s="231">
        <v>5.9905502215172372E-5</v>
      </c>
      <c r="J76" s="231">
        <v>5.9494297537379619E-5</v>
      </c>
      <c r="K76" s="231">
        <v>6.0764475599339902E-5</v>
      </c>
      <c r="L76" s="231">
        <v>6.0418162593187032E-5</v>
      </c>
      <c r="M76" s="231">
        <v>6.0371455464303888E-5</v>
      </c>
      <c r="N76" s="231">
        <v>6.2140993170571986E-5</v>
      </c>
      <c r="O76" s="231">
        <v>6.2740430527965071E-5</v>
      </c>
      <c r="P76" s="231">
        <v>6.3490977319250814E-5</v>
      </c>
      <c r="Q76" s="231">
        <v>6.3685338069589776E-5</v>
      </c>
      <c r="R76" s="231">
        <v>6.4779884071911704E-5</v>
      </c>
      <c r="S76" s="231">
        <v>6.3702451557506157E-5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2.393063374709079</v>
      </c>
      <c r="C77" s="231">
        <v>2.58280569010561</v>
      </c>
      <c r="D77" s="231">
        <v>2.7516068932966511</v>
      </c>
      <c r="E77" s="231">
        <v>2.6414253706784581</v>
      </c>
      <c r="F77" s="231">
        <v>2.2930767706895399</v>
      </c>
      <c r="G77" s="231">
        <v>2.6786297894356621</v>
      </c>
      <c r="H77" s="231">
        <v>2.997212367908948</v>
      </c>
      <c r="I77" s="231">
        <v>2.8156080947196438</v>
      </c>
      <c r="J77" s="231">
        <v>2.476396126354738</v>
      </c>
      <c r="K77" s="231">
        <v>2.4908152925832292</v>
      </c>
      <c r="L77" s="231">
        <v>2.8530364603504119</v>
      </c>
      <c r="M77" s="231">
        <v>2.827834802772291</v>
      </c>
      <c r="N77" s="231">
        <v>2.6670234686147611</v>
      </c>
      <c r="O77" s="231">
        <v>1.937561725617257</v>
      </c>
      <c r="P77" s="231">
        <v>1.920519387862238</v>
      </c>
      <c r="Q77" s="231">
        <v>1.7153010569079501</v>
      </c>
      <c r="R77" s="231">
        <v>2.777012337374912</v>
      </c>
      <c r="S77" s="231">
        <v>2.2615975466083729</v>
      </c>
      <c r="T77" s="231">
        <v>2.348725402578522</v>
      </c>
      <c r="U77" s="231">
        <v>2.6677173473394031</v>
      </c>
      <c r="V77" s="231">
        <v>2.868903129871601</v>
      </c>
      <c r="W77" s="231">
        <v>3.0382007792455492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1.408672811440781E-3</v>
      </c>
      <c r="H78" s="231">
        <v>1.38213327145395E-3</v>
      </c>
      <c r="I78" s="231">
        <v>1.3887966851001659E-3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1.221958297849806E-3</v>
      </c>
      <c r="C79" s="231">
        <v>0</v>
      </c>
      <c r="D79" s="231">
        <v>0.21587344095411021</v>
      </c>
      <c r="E79" s="231">
        <v>0.2412127143763482</v>
      </c>
      <c r="F79" s="231">
        <v>0.55210833707695128</v>
      </c>
      <c r="G79" s="231">
        <v>0.18179674646205701</v>
      </c>
      <c r="H79" s="231">
        <v>0.20921881457846511</v>
      </c>
      <c r="I79" s="231">
        <v>0.14689192235798509</v>
      </c>
      <c r="J79" s="231">
        <v>0.1472230663068381</v>
      </c>
      <c r="K79" s="231">
        <v>0.1954721445641821</v>
      </c>
      <c r="L79" s="231">
        <v>0.33707101631973557</v>
      </c>
      <c r="M79" s="231">
        <v>0.22273129740045711</v>
      </c>
      <c r="N79" s="231">
        <v>0.53260263842357125</v>
      </c>
      <c r="O79" s="231">
        <v>8.8917974177584166E-2</v>
      </c>
      <c r="P79" s="231">
        <v>8.571397349945142E-3</v>
      </c>
      <c r="Q79" s="231">
        <v>3.1517790082882961E-2</v>
      </c>
      <c r="R79" s="231">
        <v>2.9168827655038968E-3</v>
      </c>
      <c r="S79" s="231">
        <v>7.394303351002432E-2</v>
      </c>
      <c r="T79" s="231">
        <v>0.14376829150572071</v>
      </c>
      <c r="U79" s="231">
        <v>0.11318978826263169</v>
      </c>
      <c r="V79" s="231">
        <v>0.27538019449086332</v>
      </c>
      <c r="W79" s="231">
        <v>0.13455259019112209</v>
      </c>
      <c r="DA79" s="73" t="s">
        <v>2012</v>
      </c>
    </row>
    <row r="80" spans="1:105" ht="12" customHeight="1" x14ac:dyDescent="0.25">
      <c r="A80" s="64" t="s">
        <v>79</v>
      </c>
      <c r="B80" s="231">
        <v>0.1715995557882169</v>
      </c>
      <c r="C80" s="231">
        <v>0.1829299342138509</v>
      </c>
      <c r="D80" s="231">
        <v>0.1097586777017336</v>
      </c>
      <c r="E80" s="231">
        <v>9.8001264887835671E-2</v>
      </c>
      <c r="F80" s="231">
        <v>0.1095284760843373</v>
      </c>
      <c r="G80" s="231">
        <v>0.12779935749133081</v>
      </c>
      <c r="H80" s="231">
        <v>0.1199142803206064</v>
      </c>
      <c r="I80" s="231">
        <v>0.1148558603092688</v>
      </c>
      <c r="J80" s="231">
        <v>0.1082608241805173</v>
      </c>
      <c r="K80" s="231">
        <v>7.288482513312812E-2</v>
      </c>
      <c r="L80" s="231">
        <v>4.1363623431504057E-2</v>
      </c>
      <c r="M80" s="231">
        <v>3.8331122600332432E-2</v>
      </c>
      <c r="N80" s="231">
        <v>4.1882980311440852E-2</v>
      </c>
      <c r="O80" s="231">
        <v>1.660297378566581E-2</v>
      </c>
      <c r="P80" s="231">
        <v>2.168549390503885E-2</v>
      </c>
      <c r="Q80" s="231">
        <v>1.6381864453288809E-2</v>
      </c>
      <c r="R80" s="231">
        <v>1.9207167536013189E-2</v>
      </c>
      <c r="S80" s="231">
        <v>1.872457231825795E-2</v>
      </c>
      <c r="T80" s="231">
        <v>1.82635878744128E-2</v>
      </c>
      <c r="U80" s="231">
        <v>1.471922080741187E-2</v>
      </c>
      <c r="V80" s="231">
        <v>1.448074606993364E-2</v>
      </c>
      <c r="W80" s="231">
        <v>1.5328186353529409E-2</v>
      </c>
      <c r="DA80" s="73" t="s">
        <v>2013</v>
      </c>
    </row>
    <row r="81" spans="1:105" ht="12" customHeight="1" x14ac:dyDescent="0.25">
      <c r="A81" s="61" t="s">
        <v>1928</v>
      </c>
      <c r="B81" s="265">
        <v>0.54532195225063884</v>
      </c>
      <c r="C81" s="265">
        <v>0.58741501492757275</v>
      </c>
      <c r="D81" s="265">
        <v>0.66338073582408774</v>
      </c>
      <c r="E81" s="265">
        <v>0.66395272222244206</v>
      </c>
      <c r="F81" s="265">
        <v>0.76414315094956586</v>
      </c>
      <c r="G81" s="265">
        <v>0.79796375753910442</v>
      </c>
      <c r="H81" s="265">
        <v>0.81982548031227243</v>
      </c>
      <c r="I81" s="265">
        <v>0.77827743042694031</v>
      </c>
      <c r="J81" s="265">
        <v>0.6920324223029054</v>
      </c>
      <c r="K81" s="265">
        <v>0.73648349904842403</v>
      </c>
      <c r="L81" s="265">
        <v>0.81423620889152171</v>
      </c>
      <c r="M81" s="265">
        <v>0.73476197165141732</v>
      </c>
      <c r="N81" s="265">
        <v>0.72299703812438509</v>
      </c>
      <c r="O81" s="265">
        <v>0.45694322457414099</v>
      </c>
      <c r="P81" s="265">
        <v>0.42378983218871308</v>
      </c>
      <c r="Q81" s="265">
        <v>0.43643995702313682</v>
      </c>
      <c r="R81" s="265">
        <v>0.65603861137993169</v>
      </c>
      <c r="S81" s="265">
        <v>0.53723897861038428</v>
      </c>
      <c r="T81" s="265">
        <v>0.55392631836449346</v>
      </c>
      <c r="U81" s="265">
        <v>0.5856707914364907</v>
      </c>
      <c r="V81" s="265">
        <v>0.67325295897865145</v>
      </c>
      <c r="W81" s="265">
        <v>0.68393785400966445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8.9704177944399817</v>
      </c>
      <c r="C83" s="225">
        <v>9.0245766797996243</v>
      </c>
      <c r="D83" s="225">
        <v>9.3851098044515773</v>
      </c>
      <c r="E83" s="225">
        <v>10.89103838678729</v>
      </c>
      <c r="F83" s="225">
        <v>10.06862465378809</v>
      </c>
      <c r="G83" s="225">
        <v>9.508514359918685</v>
      </c>
      <c r="H83" s="225">
        <v>9.6985268959854416</v>
      </c>
      <c r="I83" s="225">
        <v>10.92587224684849</v>
      </c>
      <c r="J83" s="225">
        <v>11.952529568214089</v>
      </c>
      <c r="K83" s="225">
        <v>10.610672335236201</v>
      </c>
      <c r="L83" s="225">
        <v>10.26456773262019</v>
      </c>
      <c r="M83" s="225">
        <v>10.75961902210849</v>
      </c>
      <c r="N83" s="225">
        <v>9.8546064327008693</v>
      </c>
      <c r="O83" s="225">
        <v>9.9029290527419978</v>
      </c>
      <c r="P83" s="225">
        <v>10.576522614853531</v>
      </c>
      <c r="Q83" s="225">
        <v>12.942881265699819</v>
      </c>
      <c r="R83" s="225">
        <v>12.69880274819312</v>
      </c>
      <c r="S83" s="225">
        <v>14.593365374540561</v>
      </c>
      <c r="T83" s="225">
        <v>13.452322287397809</v>
      </c>
      <c r="U83" s="225">
        <v>13.129821325182061</v>
      </c>
      <c r="V83" s="225">
        <v>12.801118782491651</v>
      </c>
      <c r="W83" s="225">
        <v>13.533814314292719</v>
      </c>
      <c r="DA83" s="89" t="s">
        <v>2015</v>
      </c>
    </row>
    <row r="84" spans="1:105" ht="12" customHeight="1" x14ac:dyDescent="0.25">
      <c r="A84" s="55" t="s">
        <v>92</v>
      </c>
      <c r="B84" s="261">
        <v>0.25141093593949759</v>
      </c>
      <c r="C84" s="261">
        <v>0.2528237680134916</v>
      </c>
      <c r="D84" s="261">
        <v>0.26301986754172357</v>
      </c>
      <c r="E84" s="261">
        <v>0.3049692396677936</v>
      </c>
      <c r="F84" s="261">
        <v>0.28267261565589841</v>
      </c>
      <c r="G84" s="261">
        <v>0.26563048005881001</v>
      </c>
      <c r="H84" s="261">
        <v>0.27052687616245369</v>
      </c>
      <c r="I84" s="261">
        <v>0.30468492961374311</v>
      </c>
      <c r="J84" s="261">
        <v>0.33201856000829139</v>
      </c>
      <c r="K84" s="261">
        <v>0.29472622865694198</v>
      </c>
      <c r="L84" s="261">
        <v>0.28558390067435629</v>
      </c>
      <c r="M84" s="261">
        <v>0.29930127321608008</v>
      </c>
      <c r="N84" s="261">
        <v>0.27399869156872592</v>
      </c>
      <c r="O84" s="261">
        <v>0.27425453026970897</v>
      </c>
      <c r="P84" s="261">
        <v>0.29268723445991662</v>
      </c>
      <c r="Q84" s="261">
        <v>0.35760042828104721</v>
      </c>
      <c r="R84" s="261">
        <v>0.34796939062205828</v>
      </c>
      <c r="S84" s="261">
        <v>0.39732845862464822</v>
      </c>
      <c r="T84" s="261">
        <v>0.36492001690198722</v>
      </c>
      <c r="U84" s="261">
        <v>0.35644470376153908</v>
      </c>
      <c r="V84" s="261">
        <v>0.34628395903189629</v>
      </c>
      <c r="W84" s="261">
        <v>0.3634672838852831</v>
      </c>
      <c r="DA84" s="67" t="s">
        <v>2016</v>
      </c>
    </row>
    <row r="85" spans="1:105" ht="12" customHeight="1" x14ac:dyDescent="0.25">
      <c r="A85" s="202" t="s">
        <v>93</v>
      </c>
      <c r="B85" s="226">
        <v>2.784762768369025E-2</v>
      </c>
      <c r="C85" s="226">
        <v>2.8004120564276921E-2</v>
      </c>
      <c r="D85" s="226">
        <v>2.9133495396071751E-2</v>
      </c>
      <c r="E85" s="226">
        <v>3.381050632251955E-2</v>
      </c>
      <c r="F85" s="226">
        <v>3.1310339495552737E-2</v>
      </c>
      <c r="G85" s="226">
        <v>2.978285121893063E-2</v>
      </c>
      <c r="H85" s="226">
        <v>3.0421439154482699E-2</v>
      </c>
      <c r="I85" s="226">
        <v>3.4204478494616511E-2</v>
      </c>
      <c r="J85" s="226">
        <v>3.7682349961215958E-2</v>
      </c>
      <c r="K85" s="226">
        <v>3.3404039194794413E-2</v>
      </c>
      <c r="L85" s="226">
        <v>3.2327992647289472E-2</v>
      </c>
      <c r="M85" s="226">
        <v>3.3847859778081781E-2</v>
      </c>
      <c r="N85" s="226">
        <v>3.0986401066528609E-2</v>
      </c>
      <c r="O85" s="226">
        <v>3.1015333761614181E-2</v>
      </c>
      <c r="P85" s="226">
        <v>3.309988081367627E-2</v>
      </c>
      <c r="Q85" s="226">
        <v>4.0440887614602322E-2</v>
      </c>
      <c r="R85" s="226">
        <v>4.014361849161497E-2</v>
      </c>
      <c r="S85" s="226">
        <v>4.665175394404384E-2</v>
      </c>
      <c r="T85" s="226">
        <v>4.351924928599301E-2</v>
      </c>
      <c r="U85" s="226">
        <v>4.3099866013977847E-2</v>
      </c>
      <c r="V85" s="226">
        <v>4.2388319136331613E-2</v>
      </c>
      <c r="W85" s="226">
        <v>4.4980151108975269E-2</v>
      </c>
      <c r="DA85" s="174" t="s">
        <v>2017</v>
      </c>
    </row>
    <row r="86" spans="1:105" ht="12" customHeight="1" x14ac:dyDescent="0.25">
      <c r="A86" s="202" t="s">
        <v>94</v>
      </c>
      <c r="B86" s="226">
        <v>1.211682893693552</v>
      </c>
      <c r="C86" s="226">
        <v>1.2175057152012421</v>
      </c>
      <c r="D86" s="226">
        <v>1.2676325037767859</v>
      </c>
      <c r="E86" s="226">
        <v>1.4680901156167241</v>
      </c>
      <c r="F86" s="226">
        <v>1.3610897902559089</v>
      </c>
      <c r="G86" s="226">
        <v>1.276610807003653</v>
      </c>
      <c r="H86" s="226">
        <v>1.297688008702784</v>
      </c>
      <c r="I86" s="226">
        <v>1.4590612022329521</v>
      </c>
      <c r="J86" s="226">
        <v>1.587531537650908</v>
      </c>
      <c r="K86" s="226">
        <v>1.4072892418133041</v>
      </c>
      <c r="L86" s="226">
        <v>1.3619561393952571</v>
      </c>
      <c r="M86" s="226">
        <v>1.425987098336384</v>
      </c>
      <c r="N86" s="226">
        <v>1.30543580700365</v>
      </c>
      <c r="O86" s="226">
        <v>1.3066547215873969</v>
      </c>
      <c r="P86" s="226">
        <v>1.3944752579995849</v>
      </c>
      <c r="Q86" s="226">
        <v>1.7037468354509571</v>
      </c>
      <c r="R86" s="226">
        <v>1.6578608447308469</v>
      </c>
      <c r="S86" s="226">
        <v>1.893026547172705</v>
      </c>
      <c r="T86" s="226">
        <v>1.738620188398758</v>
      </c>
      <c r="U86" s="226">
        <v>1.6982405165624981</v>
      </c>
      <c r="V86" s="226">
        <v>1.649830796355596</v>
      </c>
      <c r="W86" s="226">
        <v>1.7316988060842491</v>
      </c>
      <c r="DA86" s="174" t="s">
        <v>2018</v>
      </c>
    </row>
    <row r="87" spans="1:105" ht="12" customHeight="1" x14ac:dyDescent="0.25">
      <c r="A87" s="202" t="s">
        <v>95</v>
      </c>
      <c r="B87" s="226">
        <v>0.3798097980040156</v>
      </c>
      <c r="C87" s="226">
        <v>0.38194418194651192</v>
      </c>
      <c r="D87" s="226">
        <v>0.39734756321859221</v>
      </c>
      <c r="E87" s="226">
        <v>0.46113664412034139</v>
      </c>
      <c r="F87" s="226">
        <v>0.42703722752684992</v>
      </c>
      <c r="G87" s="226">
        <v>0.40620403410775202</v>
      </c>
      <c r="H87" s="226">
        <v>0.41491364332706382</v>
      </c>
      <c r="I87" s="226">
        <v>0.46650997404283928</v>
      </c>
      <c r="J87" s="226">
        <v>0.51394416392130815</v>
      </c>
      <c r="K87" s="226">
        <v>0.45559289729098512</v>
      </c>
      <c r="L87" s="226">
        <v>0.44091685283603382</v>
      </c>
      <c r="M87" s="226">
        <v>0.4616461025407495</v>
      </c>
      <c r="N87" s="226">
        <v>0.4226190777766845</v>
      </c>
      <c r="O87" s="226">
        <v>0.42301368665328198</v>
      </c>
      <c r="P87" s="226">
        <v>0.45144452477588681</v>
      </c>
      <c r="Q87" s="226">
        <v>0.55156746314161365</v>
      </c>
      <c r="R87" s="226">
        <v>0.54592058126916065</v>
      </c>
      <c r="S87" s="226">
        <v>0.63282169154133627</v>
      </c>
      <c r="T87" s="226">
        <v>0.58902697438753071</v>
      </c>
      <c r="U87" s="226">
        <v>0.58222299184385906</v>
      </c>
      <c r="V87" s="226">
        <v>0.5716384612268296</v>
      </c>
      <c r="W87" s="226">
        <v>0.60568383219727462</v>
      </c>
      <c r="DA87" s="174" t="s">
        <v>2019</v>
      </c>
    </row>
    <row r="88" spans="1:105" ht="12" customHeight="1" x14ac:dyDescent="0.25">
      <c r="A88" s="56" t="s">
        <v>96</v>
      </c>
      <c r="B88" s="262">
        <v>2.2943081840263559</v>
      </c>
      <c r="C88" s="262">
        <v>2.2216823735238438</v>
      </c>
      <c r="D88" s="262">
        <v>2.3886729584089759</v>
      </c>
      <c r="E88" s="262">
        <v>2.8505815881443741</v>
      </c>
      <c r="F88" s="262">
        <v>3.0292137056333539</v>
      </c>
      <c r="G88" s="262">
        <v>2.4898112903403882</v>
      </c>
      <c r="H88" s="262">
        <v>2.5578143923892309</v>
      </c>
      <c r="I88" s="262">
        <v>2.8639966251274069</v>
      </c>
      <c r="J88" s="262">
        <v>3.231036443498303</v>
      </c>
      <c r="K88" s="262">
        <v>2.7526327949326039</v>
      </c>
      <c r="L88" s="262">
        <v>2.7684406496721832</v>
      </c>
      <c r="M88" s="262">
        <v>2.7802875404784588</v>
      </c>
      <c r="N88" s="262">
        <v>2.6650557539760218</v>
      </c>
      <c r="O88" s="262">
        <v>2.4028919904082628</v>
      </c>
      <c r="P88" s="262">
        <v>2.5411513802517161</v>
      </c>
      <c r="Q88" s="262">
        <v>3.2277530190410282</v>
      </c>
      <c r="R88" s="262">
        <v>3.3356483934455681</v>
      </c>
      <c r="S88" s="262">
        <v>3.739671365354766</v>
      </c>
      <c r="T88" s="262">
        <v>3.4065593403006171</v>
      </c>
      <c r="U88" s="262">
        <v>3.8765416894349052</v>
      </c>
      <c r="V88" s="262">
        <v>3.366163517793952</v>
      </c>
      <c r="W88" s="262">
        <v>3.672692624857794</v>
      </c>
      <c r="DA88" s="68" t="s">
        <v>2020</v>
      </c>
    </row>
    <row r="89" spans="1:105" ht="12" customHeight="1" x14ac:dyDescent="0.25">
      <c r="A89" s="37" t="s">
        <v>160</v>
      </c>
      <c r="B89" s="228">
        <v>3.5459367694227049E-2</v>
      </c>
      <c r="C89" s="228">
        <v>3.1574612730403913E-2</v>
      </c>
      <c r="D89" s="228">
        <v>3.3408612473271211E-2</v>
      </c>
      <c r="E89" s="228">
        <v>4.1478129486665037E-2</v>
      </c>
      <c r="F89" s="228">
        <v>0.163362747862866</v>
      </c>
      <c r="G89" s="228">
        <v>0.1106681190136438</v>
      </c>
      <c r="H89" s="228">
        <v>3.5533825087463992E-2</v>
      </c>
      <c r="I89" s="228">
        <v>4.1155047408533922E-2</v>
      </c>
      <c r="J89" s="228">
        <v>5.2143089820369672E-2</v>
      </c>
      <c r="K89" s="228">
        <v>4.3031958532113862E-2</v>
      </c>
      <c r="L89" s="228">
        <v>4.105775401525788E-2</v>
      </c>
      <c r="M89" s="228">
        <v>3.9471301685348542E-2</v>
      </c>
      <c r="N89" s="228">
        <v>1.3578281505624059E-2</v>
      </c>
      <c r="O89" s="228">
        <v>4.3958952513120799E-4</v>
      </c>
      <c r="P89" s="228">
        <v>4.5857143289478091E-4</v>
      </c>
      <c r="Q89" s="228">
        <v>7.0024161135965647E-4</v>
      </c>
      <c r="R89" s="228">
        <v>4.9610355173314337E-2</v>
      </c>
      <c r="S89" s="228">
        <v>5.6902249120178827E-2</v>
      </c>
      <c r="T89" s="228">
        <v>3.053527093797417E-2</v>
      </c>
      <c r="U89" s="228">
        <v>4.6295486634632552E-2</v>
      </c>
      <c r="V89" s="228">
        <v>3.073450845540579E-2</v>
      </c>
      <c r="W89" s="228">
        <v>3.3740364873900183E-2</v>
      </c>
      <c r="DA89" s="69" t="s">
        <v>2021</v>
      </c>
    </row>
    <row r="90" spans="1:105" ht="12" customHeight="1" x14ac:dyDescent="0.25">
      <c r="A90" s="37" t="s">
        <v>162</v>
      </c>
      <c r="B90" s="228">
        <v>1.6142523625862251</v>
      </c>
      <c r="C90" s="228">
        <v>1.4820599391238101</v>
      </c>
      <c r="D90" s="228">
        <v>1.67541584279371</v>
      </c>
      <c r="E90" s="228">
        <v>2.0308228489072859</v>
      </c>
      <c r="F90" s="228">
        <v>2.3500904070701858</v>
      </c>
      <c r="G90" s="228">
        <v>1.6897026841762111</v>
      </c>
      <c r="H90" s="228">
        <v>1.839203819402657</v>
      </c>
      <c r="I90" s="228">
        <v>2.0051405004854401</v>
      </c>
      <c r="J90" s="228">
        <v>2.284635805867298</v>
      </c>
      <c r="K90" s="228">
        <v>1.832645810513676</v>
      </c>
      <c r="L90" s="228">
        <v>2.0099032978184619</v>
      </c>
      <c r="M90" s="228">
        <v>1.908488254093756</v>
      </c>
      <c r="N90" s="228">
        <v>1.9761756981284411</v>
      </c>
      <c r="O90" s="228">
        <v>1.416960408830521</v>
      </c>
      <c r="P90" s="228">
        <v>1.4503574318620289</v>
      </c>
      <c r="Q90" s="228">
        <v>1.841337411073497</v>
      </c>
      <c r="R90" s="228">
        <v>2.211694113144123</v>
      </c>
      <c r="S90" s="228">
        <v>2.133249728059913</v>
      </c>
      <c r="T90" s="228">
        <v>1.898185210417743</v>
      </c>
      <c r="U90" s="228">
        <v>2.985455305524622</v>
      </c>
      <c r="V90" s="228">
        <v>2.143242386379558</v>
      </c>
      <c r="W90" s="228">
        <v>2.4232379172073419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0.64459645374590391</v>
      </c>
      <c r="C93" s="228">
        <v>0.70804782166962987</v>
      </c>
      <c r="D93" s="228">
        <v>0.67984850314199452</v>
      </c>
      <c r="E93" s="228">
        <v>0.77828060975042268</v>
      </c>
      <c r="F93" s="228">
        <v>0.51576055070030147</v>
      </c>
      <c r="G93" s="228">
        <v>0.68944048715053263</v>
      </c>
      <c r="H93" s="228">
        <v>0.68307674789911044</v>
      </c>
      <c r="I93" s="228">
        <v>0.81770107723343355</v>
      </c>
      <c r="J93" s="228">
        <v>0.89425754781063471</v>
      </c>
      <c r="K93" s="228">
        <v>0.87695502588681462</v>
      </c>
      <c r="L93" s="228">
        <v>0.71747959783846305</v>
      </c>
      <c r="M93" s="228">
        <v>0.83232798469935487</v>
      </c>
      <c r="N93" s="228">
        <v>0.67530177434195682</v>
      </c>
      <c r="O93" s="228">
        <v>0.98549199205261029</v>
      </c>
      <c r="P93" s="228">
        <v>1.0903353769567921</v>
      </c>
      <c r="Q93" s="228">
        <v>1.385715366356171</v>
      </c>
      <c r="R93" s="228">
        <v>1.074343925128131</v>
      </c>
      <c r="S93" s="228">
        <v>1.5495193881746741</v>
      </c>
      <c r="T93" s="228">
        <v>1.4778388589449001</v>
      </c>
      <c r="U93" s="228">
        <v>0.84479089727565104</v>
      </c>
      <c r="V93" s="228">
        <v>1.192186622958989</v>
      </c>
      <c r="W93" s="228">
        <v>1.2157143427765511</v>
      </c>
      <c r="DA93" s="69" t="s">
        <v>2025</v>
      </c>
    </row>
    <row r="94" spans="1:105" ht="12" customHeight="1" x14ac:dyDescent="0.25">
      <c r="A94" s="132" t="s">
        <v>1941</v>
      </c>
      <c r="B94" s="318">
        <v>4.8053583550928689</v>
      </c>
      <c r="C94" s="318">
        <v>4.9226165205502577</v>
      </c>
      <c r="D94" s="318">
        <v>5.0393034161094272</v>
      </c>
      <c r="E94" s="318">
        <v>5.7724502929155417</v>
      </c>
      <c r="F94" s="318">
        <v>4.9373009752205279</v>
      </c>
      <c r="G94" s="318">
        <v>5.0404748971891502</v>
      </c>
      <c r="H94" s="318">
        <v>5.1271625362494264</v>
      </c>
      <c r="I94" s="318">
        <v>5.7974150373369344</v>
      </c>
      <c r="J94" s="318">
        <v>6.2503165131740586</v>
      </c>
      <c r="K94" s="318">
        <v>5.6670271333475739</v>
      </c>
      <c r="L94" s="318">
        <v>5.3753421973950664</v>
      </c>
      <c r="M94" s="318">
        <v>5.7585491477587381</v>
      </c>
      <c r="N94" s="318">
        <v>5.1565107013092586</v>
      </c>
      <c r="O94" s="318">
        <v>5.4650987900617327</v>
      </c>
      <c r="P94" s="318">
        <v>5.8636643365527501</v>
      </c>
      <c r="Q94" s="318">
        <v>7.0617726321705696</v>
      </c>
      <c r="R94" s="318">
        <v>6.7712599196338674</v>
      </c>
      <c r="S94" s="318">
        <v>7.8838655579030643</v>
      </c>
      <c r="T94" s="318">
        <v>7.3096765181229282</v>
      </c>
      <c r="U94" s="318">
        <v>6.5732715575652856</v>
      </c>
      <c r="V94" s="318">
        <v>6.824813728947043</v>
      </c>
      <c r="W94" s="318">
        <v>7.1152916161591406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1.0000000000000002</v>
      </c>
      <c r="C98" s="234">
        <f t="shared" si="4"/>
        <v>1</v>
      </c>
      <c r="D98" s="234">
        <f t="shared" si="4"/>
        <v>1</v>
      </c>
      <c r="E98" s="234">
        <f t="shared" si="4"/>
        <v>0.99999999999999989</v>
      </c>
      <c r="F98" s="234">
        <f t="shared" si="4"/>
        <v>1.0000000000000002</v>
      </c>
      <c r="G98" s="234">
        <f t="shared" si="4"/>
        <v>1.0000000000000002</v>
      </c>
      <c r="H98" s="234">
        <f t="shared" si="4"/>
        <v>1</v>
      </c>
      <c r="I98" s="234">
        <f t="shared" si="4"/>
        <v>1.0000000000000002</v>
      </c>
      <c r="J98" s="234">
        <f t="shared" si="4"/>
        <v>1.0000000000000002</v>
      </c>
      <c r="K98" s="234">
        <f t="shared" si="4"/>
        <v>1</v>
      </c>
      <c r="L98" s="234">
        <f t="shared" si="4"/>
        <v>0.99999999999999989</v>
      </c>
      <c r="M98" s="234">
        <f t="shared" si="4"/>
        <v>0.99999999999999989</v>
      </c>
      <c r="N98" s="234">
        <f t="shared" si="4"/>
        <v>1</v>
      </c>
      <c r="O98" s="234">
        <f t="shared" si="4"/>
        <v>0.99999999999999989</v>
      </c>
      <c r="P98" s="234">
        <f t="shared" si="4"/>
        <v>1.0000000000000002</v>
      </c>
      <c r="Q98" s="234">
        <f t="shared" si="4"/>
        <v>1.0000000000000002</v>
      </c>
      <c r="R98" s="234">
        <f t="shared" si="4"/>
        <v>1.0000000000000002</v>
      </c>
      <c r="S98" s="234">
        <f t="shared" si="4"/>
        <v>0.99999999999999978</v>
      </c>
      <c r="T98" s="234">
        <f t="shared" si="4"/>
        <v>1.0000000000000002</v>
      </c>
      <c r="U98" s="234">
        <f t="shared" si="4"/>
        <v>1</v>
      </c>
      <c r="V98" s="234">
        <f t="shared" si="4"/>
        <v>0.99999999999999978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3.5067791938496028E-3</v>
      </c>
      <c r="C99" s="268">
        <f t="shared" si="5"/>
        <v>3.5087283416140873E-3</v>
      </c>
      <c r="D99" s="268">
        <f t="shared" si="5"/>
        <v>3.5360242776514292E-3</v>
      </c>
      <c r="E99" s="268">
        <f t="shared" si="5"/>
        <v>3.5479392564005505E-3</v>
      </c>
      <c r="F99" s="268">
        <f t="shared" si="5"/>
        <v>3.603352851267224E-3</v>
      </c>
      <c r="G99" s="268">
        <f t="shared" si="5"/>
        <v>3.5780165328334569E-3</v>
      </c>
      <c r="H99" s="268">
        <f t="shared" si="5"/>
        <v>3.5654397398468722E-3</v>
      </c>
      <c r="I99" s="268">
        <f t="shared" si="5"/>
        <v>3.561830904684734E-3</v>
      </c>
      <c r="J99" s="268">
        <f t="shared" si="5"/>
        <v>3.5617097837677115E-3</v>
      </c>
      <c r="K99" s="268">
        <f t="shared" si="5"/>
        <v>3.5816104972635626E-3</v>
      </c>
      <c r="L99" s="268">
        <f t="shared" si="5"/>
        <v>3.5730152125979645E-3</v>
      </c>
      <c r="M99" s="268">
        <f t="shared" si="5"/>
        <v>3.5464894300159351E-3</v>
      </c>
      <c r="N99" s="268">
        <f t="shared" si="5"/>
        <v>3.5730173564003146E-3</v>
      </c>
      <c r="O99" s="268">
        <f t="shared" si="5"/>
        <v>3.535049142282933E-3</v>
      </c>
      <c r="P99" s="268">
        <f t="shared" si="5"/>
        <v>3.5138828563873658E-3</v>
      </c>
      <c r="Q99" s="268">
        <f t="shared" si="5"/>
        <v>3.5525898935627647E-3</v>
      </c>
      <c r="R99" s="268">
        <f t="shared" si="5"/>
        <v>3.5311282875485732E-3</v>
      </c>
      <c r="S99" s="268">
        <f t="shared" si="5"/>
        <v>3.5284500178766527E-3</v>
      </c>
      <c r="T99" s="268">
        <f t="shared" si="5"/>
        <v>3.530842351166135E-3</v>
      </c>
      <c r="U99" s="268">
        <f t="shared" si="5"/>
        <v>3.5027783315856004E-3</v>
      </c>
      <c r="V99" s="268">
        <f t="shared" si="5"/>
        <v>3.5357924615992153E-3</v>
      </c>
      <c r="W99" s="268">
        <f t="shared" si="5"/>
        <v>3.5176889519936295E-3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1.2758803783434925E-3</v>
      </c>
      <c r="C100" s="269">
        <f t="shared" si="6"/>
        <v>1.2765895417238258E-3</v>
      </c>
      <c r="D100" s="269">
        <f t="shared" si="6"/>
        <v>1.2865206914408217E-3</v>
      </c>
      <c r="E100" s="269">
        <f t="shared" si="6"/>
        <v>1.2908557484130553E-3</v>
      </c>
      <c r="F100" s="269">
        <f t="shared" si="6"/>
        <v>1.3110170173369342E-3</v>
      </c>
      <c r="G100" s="269">
        <f t="shared" si="6"/>
        <v>1.3017988402684146E-3</v>
      </c>
      <c r="H100" s="269">
        <f t="shared" si="6"/>
        <v>1.2972229937417172E-3</v>
      </c>
      <c r="I100" s="269">
        <f t="shared" si="6"/>
        <v>1.2959099820812957E-3</v>
      </c>
      <c r="J100" s="269">
        <f t="shared" si="6"/>
        <v>1.2958659143505111E-3</v>
      </c>
      <c r="K100" s="269">
        <f t="shared" si="6"/>
        <v>1.3031064414726408E-3</v>
      </c>
      <c r="L100" s="269">
        <f t="shared" si="6"/>
        <v>1.299979197228024E-3</v>
      </c>
      <c r="M100" s="269">
        <f t="shared" si="6"/>
        <v>1.296780207769511E-3</v>
      </c>
      <c r="N100" s="269">
        <f t="shared" si="6"/>
        <v>1.2999799772130765E-3</v>
      </c>
      <c r="O100" s="269">
        <f t="shared" si="6"/>
        <v>1.2861659054636844E-3</v>
      </c>
      <c r="P100" s="269">
        <f t="shared" si="6"/>
        <v>1.2784649219218852E-3</v>
      </c>
      <c r="Q100" s="269">
        <f t="shared" si="6"/>
        <v>1.2925478015404584E-3</v>
      </c>
      <c r="R100" s="269">
        <f t="shared" si="6"/>
        <v>1.2847393709300361E-3</v>
      </c>
      <c r="S100" s="269">
        <f t="shared" si="6"/>
        <v>1.2837649292747682E-3</v>
      </c>
      <c r="T100" s="269">
        <f t="shared" si="6"/>
        <v>1.2846353379699774E-3</v>
      </c>
      <c r="U100" s="269">
        <f t="shared" si="6"/>
        <v>1.2744247344671823E-3</v>
      </c>
      <c r="V100" s="269">
        <f t="shared" si="6"/>
        <v>1.2864363492179284E-3</v>
      </c>
      <c r="W100" s="269">
        <f t="shared" si="6"/>
        <v>1.2798497033505672E-3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4.0100595360951063E-2</v>
      </c>
      <c r="C101" s="269">
        <f t="shared" si="7"/>
        <v>4.0122884185391269E-2</v>
      </c>
      <c r="D101" s="269">
        <f t="shared" si="7"/>
        <v>4.0435017691815525E-2</v>
      </c>
      <c r="E101" s="269">
        <f t="shared" si="7"/>
        <v>4.0571267428437315E-2</v>
      </c>
      <c r="F101" s="269">
        <f t="shared" si="7"/>
        <v>4.1204930976213992E-2</v>
      </c>
      <c r="G101" s="269">
        <f t="shared" si="7"/>
        <v>4.0915206018557498E-2</v>
      </c>
      <c r="H101" s="269">
        <f t="shared" si="7"/>
        <v>4.0771388327561171E-2</v>
      </c>
      <c r="I101" s="269">
        <f t="shared" si="7"/>
        <v>4.0730120705460761E-2</v>
      </c>
      <c r="J101" s="269">
        <f t="shared" si="7"/>
        <v>4.0728735667905011E-2</v>
      </c>
      <c r="K101" s="269">
        <f t="shared" si="7"/>
        <v>4.095630359139759E-2</v>
      </c>
      <c r="L101" s="269">
        <f t="shared" si="7"/>
        <v>4.0858015101209254E-2</v>
      </c>
      <c r="M101" s="269">
        <f t="shared" si="7"/>
        <v>4.0438221425406644E-2</v>
      </c>
      <c r="N101" s="269">
        <f t="shared" si="7"/>
        <v>4.0858039615940818E-2</v>
      </c>
      <c r="O101" s="269">
        <f t="shared" si="7"/>
        <v>4.0423866858907996E-2</v>
      </c>
      <c r="P101" s="269">
        <f t="shared" si="7"/>
        <v>4.0181826907410324E-2</v>
      </c>
      <c r="Q101" s="269">
        <f t="shared" si="7"/>
        <v>4.0624448227313842E-2</v>
      </c>
      <c r="R101" s="269">
        <f t="shared" si="7"/>
        <v>4.0379031241813121E-2</v>
      </c>
      <c r="S101" s="269">
        <f t="shared" si="7"/>
        <v>4.0348404788750569E-2</v>
      </c>
      <c r="T101" s="269">
        <f t="shared" si="7"/>
        <v>4.0375761512372724E-2</v>
      </c>
      <c r="U101" s="269">
        <f t="shared" si="7"/>
        <v>4.0054844844629678E-2</v>
      </c>
      <c r="V101" s="269">
        <f t="shared" si="7"/>
        <v>4.043236683722954E-2</v>
      </c>
      <c r="W101" s="269">
        <f t="shared" si="7"/>
        <v>4.0225350235049424E-2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1.4075861986066066E-2</v>
      </c>
      <c r="C102" s="269">
        <f t="shared" si="8"/>
        <v>1.408368567082257E-2</v>
      </c>
      <c r="D102" s="269">
        <f t="shared" si="8"/>
        <v>1.4193248836109958E-2</v>
      </c>
      <c r="E102" s="269">
        <f t="shared" si="8"/>
        <v>1.4241074372640361E-2</v>
      </c>
      <c r="F102" s="269">
        <f t="shared" si="8"/>
        <v>1.4463499016559515E-2</v>
      </c>
      <c r="G102" s="269">
        <f t="shared" si="8"/>
        <v>1.4361801560918671E-2</v>
      </c>
      <c r="H102" s="269">
        <f t="shared" si="8"/>
        <v>1.4311319568035587E-2</v>
      </c>
      <c r="I102" s="269">
        <f t="shared" si="8"/>
        <v>1.4296834063569892E-2</v>
      </c>
      <c r="J102" s="269">
        <f t="shared" si="8"/>
        <v>1.429634789628721E-2</v>
      </c>
      <c r="K102" s="269">
        <f t="shared" si="8"/>
        <v>1.4376227375748908E-2</v>
      </c>
      <c r="L102" s="269">
        <f t="shared" si="8"/>
        <v>1.4341726760227963E-2</v>
      </c>
      <c r="M102" s="269">
        <f t="shared" si="8"/>
        <v>1.4306434631845692E-2</v>
      </c>
      <c r="N102" s="269">
        <f t="shared" si="8"/>
        <v>1.4341735365236809E-2</v>
      </c>
      <c r="O102" s="269">
        <f t="shared" si="8"/>
        <v>1.4189334739981879E-2</v>
      </c>
      <c r="P102" s="269">
        <f t="shared" si="8"/>
        <v>1.4104375379111323E-2</v>
      </c>
      <c r="Q102" s="269">
        <f t="shared" si="8"/>
        <v>1.4259741566445269E-2</v>
      </c>
      <c r="R102" s="269">
        <f t="shared" si="8"/>
        <v>1.4173596820068047E-2</v>
      </c>
      <c r="S102" s="269">
        <f t="shared" si="8"/>
        <v>1.4162846512683566E-2</v>
      </c>
      <c r="T102" s="269">
        <f t="shared" si="8"/>
        <v>1.4172449099942684E-2</v>
      </c>
      <c r="U102" s="269">
        <f t="shared" si="8"/>
        <v>1.4059802923906661E-2</v>
      </c>
      <c r="V102" s="269">
        <f t="shared" si="8"/>
        <v>1.4192318349593197E-2</v>
      </c>
      <c r="W102" s="269">
        <f t="shared" si="8"/>
        <v>1.4119652667328812E-2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1.2783591578647667E-2</v>
      </c>
      <c r="C103" s="270">
        <f t="shared" si="9"/>
        <v>1.2816085345923144E-2</v>
      </c>
      <c r="D103" s="270">
        <f t="shared" si="9"/>
        <v>1.2882223340563929E-2</v>
      </c>
      <c r="E103" s="270">
        <f t="shared" si="9"/>
        <v>1.2877522493975424E-2</v>
      </c>
      <c r="F103" s="270">
        <f t="shared" si="9"/>
        <v>1.3008952051084287E-2</v>
      </c>
      <c r="G103" s="270">
        <f t="shared" si="9"/>
        <v>1.2926469490992909E-2</v>
      </c>
      <c r="H103" s="270">
        <f t="shared" si="9"/>
        <v>1.2947096790383946E-2</v>
      </c>
      <c r="I103" s="270">
        <f t="shared" si="9"/>
        <v>1.2897364430455086E-2</v>
      </c>
      <c r="J103" s="270">
        <f t="shared" si="9"/>
        <v>1.2829572642287516E-2</v>
      </c>
      <c r="K103" s="270">
        <f t="shared" si="9"/>
        <v>1.2942136089663494E-2</v>
      </c>
      <c r="L103" s="270">
        <f t="shared" si="9"/>
        <v>1.2935599035413786E-2</v>
      </c>
      <c r="M103" s="270">
        <f t="shared" si="9"/>
        <v>1.2944741254498453E-2</v>
      </c>
      <c r="N103" s="270">
        <f t="shared" si="9"/>
        <v>1.2960632577215043E-2</v>
      </c>
      <c r="O103" s="270">
        <f t="shared" si="9"/>
        <v>1.3017249681035903E-2</v>
      </c>
      <c r="P103" s="270">
        <f t="shared" si="9"/>
        <v>1.3005769046783518E-2</v>
      </c>
      <c r="Q103" s="270">
        <f t="shared" si="9"/>
        <v>1.2958716313302551E-2</v>
      </c>
      <c r="R103" s="270">
        <f t="shared" si="9"/>
        <v>1.2853361859722611E-2</v>
      </c>
      <c r="S103" s="270">
        <f t="shared" si="9"/>
        <v>1.2939721666056607E-2</v>
      </c>
      <c r="T103" s="270">
        <f t="shared" si="9"/>
        <v>1.3047333226236812E-2</v>
      </c>
      <c r="U103" s="270">
        <f t="shared" si="9"/>
        <v>1.2779128122988854E-2</v>
      </c>
      <c r="V103" s="270">
        <f t="shared" si="9"/>
        <v>1.2926136641061963E-2</v>
      </c>
      <c r="W103" s="270">
        <f t="shared" si="9"/>
        <v>1.2845166910972483E-2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2.1929853071676497E-2</v>
      </c>
      <c r="C104" s="271">
        <f t="shared" si="10"/>
        <v>2.3258314311520596E-2</v>
      </c>
      <c r="D104" s="271">
        <f t="shared" si="10"/>
        <v>2.2259399713270085E-2</v>
      </c>
      <c r="E104" s="271">
        <f t="shared" si="10"/>
        <v>2.1362880781853964E-2</v>
      </c>
      <c r="F104" s="271">
        <f t="shared" si="10"/>
        <v>1.7366440438551883E-2</v>
      </c>
      <c r="G104" s="271">
        <f t="shared" si="10"/>
        <v>2.1681002001940609E-2</v>
      </c>
      <c r="H104" s="271">
        <f t="shared" si="10"/>
        <v>2.1552031386078686E-2</v>
      </c>
      <c r="I104" s="271">
        <f t="shared" si="10"/>
        <v>2.163183844387313E-2</v>
      </c>
      <c r="J104" s="271">
        <f t="shared" si="10"/>
        <v>2.0779326695015872E-2</v>
      </c>
      <c r="K104" s="271">
        <f t="shared" si="10"/>
        <v>2.2268131652395096E-2</v>
      </c>
      <c r="L104" s="271">
        <f t="shared" si="10"/>
        <v>2.0956559395743968E-2</v>
      </c>
      <c r="M104" s="271">
        <f t="shared" si="10"/>
        <v>2.2226492932079442E-2</v>
      </c>
      <c r="N104" s="271">
        <f t="shared" si="10"/>
        <v>2.0865552694026179E-2</v>
      </c>
      <c r="O104" s="271">
        <f t="shared" si="10"/>
        <v>2.4604973601065016E-2</v>
      </c>
      <c r="P104" s="271">
        <f t="shared" si="10"/>
        <v>2.4927514721258797E-2</v>
      </c>
      <c r="Q104" s="271">
        <f t="shared" si="10"/>
        <v>2.3549397310822548E-2</v>
      </c>
      <c r="R104" s="271">
        <f t="shared" si="10"/>
        <v>2.2718595968874697E-2</v>
      </c>
      <c r="S104" s="271">
        <f t="shared" si="10"/>
        <v>2.4048395097675517E-2</v>
      </c>
      <c r="T104" s="271">
        <f t="shared" si="10"/>
        <v>2.4993741801471313E-2</v>
      </c>
      <c r="U104" s="271">
        <f t="shared" si="10"/>
        <v>1.9344863292502432E-2</v>
      </c>
      <c r="V104" s="271">
        <f t="shared" si="10"/>
        <v>2.3726003788378372E-2</v>
      </c>
      <c r="W104" s="271">
        <f t="shared" si="10"/>
        <v>2.3128276253255108E-2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0.85788296634789618</v>
      </c>
      <c r="C105" s="271">
        <f t="shared" si="11"/>
        <v>0.85355458321853428</v>
      </c>
      <c r="D105" s="271">
        <f t="shared" si="11"/>
        <v>0.856235103396632</v>
      </c>
      <c r="E105" s="271">
        <f t="shared" si="11"/>
        <v>0.85891646650832665</v>
      </c>
      <c r="F105" s="271">
        <f t="shared" si="11"/>
        <v>0.87067821094593201</v>
      </c>
      <c r="G105" s="271">
        <f t="shared" si="11"/>
        <v>0.85734096167397922</v>
      </c>
      <c r="H105" s="271">
        <f t="shared" si="11"/>
        <v>0.85794566179446885</v>
      </c>
      <c r="I105" s="271">
        <f t="shared" si="11"/>
        <v>0.85779996308747375</v>
      </c>
      <c r="J105" s="271">
        <f t="shared" si="11"/>
        <v>0.86060555693138741</v>
      </c>
      <c r="K105" s="271">
        <f t="shared" si="11"/>
        <v>0.85538073287795857</v>
      </c>
      <c r="L105" s="271">
        <f t="shared" si="11"/>
        <v>0.85974070226279309</v>
      </c>
      <c r="M105" s="271">
        <f t="shared" si="11"/>
        <v>0.85589491142984431</v>
      </c>
      <c r="N105" s="271">
        <f t="shared" si="11"/>
        <v>0.86000767910372</v>
      </c>
      <c r="O105" s="271">
        <f t="shared" si="11"/>
        <v>0.84858937270922918</v>
      </c>
      <c r="P105" s="271">
        <f t="shared" si="11"/>
        <v>0.84792166448766337</v>
      </c>
      <c r="Q105" s="271">
        <f t="shared" si="11"/>
        <v>0.85174040822067143</v>
      </c>
      <c r="R105" s="271">
        <f t="shared" si="11"/>
        <v>0.85487268999687038</v>
      </c>
      <c r="S105" s="271">
        <f t="shared" si="11"/>
        <v>0.85056394774786703</v>
      </c>
      <c r="T105" s="271">
        <f t="shared" si="11"/>
        <v>0.84738243506278277</v>
      </c>
      <c r="U105" s="271">
        <f t="shared" si="11"/>
        <v>0.86625009625613147</v>
      </c>
      <c r="V105" s="271">
        <f t="shared" si="11"/>
        <v>0.85148865970851784</v>
      </c>
      <c r="W105" s="271">
        <f t="shared" si="11"/>
        <v>0.85379214842391804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0.65229059380093002</v>
      </c>
      <c r="C106" s="320">
        <f t="shared" si="12"/>
        <v>0.63550788654802981</v>
      </c>
      <c r="D106" s="320">
        <f t="shared" si="12"/>
        <v>0.64755323108472596</v>
      </c>
      <c r="E106" s="320">
        <f t="shared" si="12"/>
        <v>0.65863945917844657</v>
      </c>
      <c r="F106" s="320">
        <f t="shared" si="12"/>
        <v>0.70786783183450874</v>
      </c>
      <c r="G106" s="320">
        <f t="shared" si="12"/>
        <v>0.65408156790578698</v>
      </c>
      <c r="H106" s="320">
        <f t="shared" si="12"/>
        <v>0.65589536754998201</v>
      </c>
      <c r="I106" s="320">
        <f t="shared" si="12"/>
        <v>0.65500147767616412</v>
      </c>
      <c r="J106" s="320">
        <f t="shared" si="12"/>
        <v>0.66579936916561444</v>
      </c>
      <c r="K106" s="320">
        <f t="shared" si="12"/>
        <v>0.64661699863675548</v>
      </c>
      <c r="L106" s="320">
        <f t="shared" si="12"/>
        <v>0.66327295792769414</v>
      </c>
      <c r="M106" s="320">
        <f t="shared" si="12"/>
        <v>0.64752154019160046</v>
      </c>
      <c r="N106" s="320">
        <f t="shared" si="12"/>
        <v>0.66439312259722538</v>
      </c>
      <c r="O106" s="320">
        <f t="shared" si="12"/>
        <v>0.61791774519924569</v>
      </c>
      <c r="P106" s="320">
        <f t="shared" si="12"/>
        <v>0.61422621397586308</v>
      </c>
      <c r="Q106" s="320">
        <f t="shared" si="12"/>
        <v>0.63096480843171099</v>
      </c>
      <c r="R106" s="320">
        <f t="shared" si="12"/>
        <v>0.64188585278867094</v>
      </c>
      <c r="S106" s="320">
        <f t="shared" si="12"/>
        <v>0.62511024370715995</v>
      </c>
      <c r="T106" s="320">
        <f t="shared" si="12"/>
        <v>0.61306610567399034</v>
      </c>
      <c r="U106" s="320">
        <f t="shared" si="12"/>
        <v>0.68489200288892205</v>
      </c>
      <c r="V106" s="320">
        <f t="shared" si="12"/>
        <v>0.62905737419247154</v>
      </c>
      <c r="W106" s="320">
        <f t="shared" si="12"/>
        <v>0.63696455854965228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0.20559237254696622</v>
      </c>
      <c r="C107" s="320">
        <f t="shared" si="13"/>
        <v>0.21804669667050458</v>
      </c>
      <c r="D107" s="320">
        <f t="shared" si="13"/>
        <v>0.2086818723119061</v>
      </c>
      <c r="E107" s="320">
        <f t="shared" si="13"/>
        <v>0.20027700732988007</v>
      </c>
      <c r="F107" s="320">
        <f t="shared" si="13"/>
        <v>0.16281037911142326</v>
      </c>
      <c r="G107" s="320">
        <f t="shared" si="13"/>
        <v>0.2032593937681923</v>
      </c>
      <c r="H107" s="320">
        <f t="shared" si="13"/>
        <v>0.20205029424448687</v>
      </c>
      <c r="I107" s="320">
        <f t="shared" si="13"/>
        <v>0.2027984854113096</v>
      </c>
      <c r="J107" s="320">
        <f t="shared" si="13"/>
        <v>0.19480618776577291</v>
      </c>
      <c r="K107" s="320">
        <f t="shared" si="13"/>
        <v>0.20876373424120315</v>
      </c>
      <c r="L107" s="320">
        <f t="shared" si="13"/>
        <v>0.19646774433509889</v>
      </c>
      <c r="M107" s="320">
        <f t="shared" si="13"/>
        <v>0.20837337123824387</v>
      </c>
      <c r="N107" s="320">
        <f t="shared" si="13"/>
        <v>0.19561455650649467</v>
      </c>
      <c r="O107" s="320">
        <f t="shared" si="13"/>
        <v>0.23067162750998343</v>
      </c>
      <c r="P107" s="320">
        <f t="shared" si="13"/>
        <v>0.23369545051180024</v>
      </c>
      <c r="Q107" s="320">
        <f t="shared" si="13"/>
        <v>0.2207755997889605</v>
      </c>
      <c r="R107" s="320">
        <f t="shared" si="13"/>
        <v>0.21298683720819939</v>
      </c>
      <c r="S107" s="320">
        <f t="shared" si="13"/>
        <v>0.22545370404070703</v>
      </c>
      <c r="T107" s="320">
        <f t="shared" si="13"/>
        <v>0.2343163293887924</v>
      </c>
      <c r="U107" s="320">
        <f t="shared" si="13"/>
        <v>0.18135809336720951</v>
      </c>
      <c r="V107" s="320">
        <f t="shared" si="13"/>
        <v>0.22243128551604632</v>
      </c>
      <c r="W107" s="320">
        <f t="shared" si="13"/>
        <v>0.21682758987426579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4.8444472082569585E-2</v>
      </c>
      <c r="C108" s="321">
        <f t="shared" si="14"/>
        <v>5.1379129384470201E-2</v>
      </c>
      <c r="D108" s="321">
        <f t="shared" si="14"/>
        <v>4.9172462052516276E-2</v>
      </c>
      <c r="E108" s="321">
        <f t="shared" si="14"/>
        <v>4.7191993409952608E-2</v>
      </c>
      <c r="F108" s="321">
        <f t="shared" si="14"/>
        <v>3.8363596703054316E-2</v>
      </c>
      <c r="G108" s="321">
        <f t="shared" si="14"/>
        <v>4.7894743880509343E-2</v>
      </c>
      <c r="H108" s="321">
        <f t="shared" si="14"/>
        <v>4.7609839399883155E-2</v>
      </c>
      <c r="I108" s="321">
        <f t="shared" si="14"/>
        <v>4.7786138382401561E-2</v>
      </c>
      <c r="J108" s="321">
        <f t="shared" si="14"/>
        <v>4.5902884468998997E-2</v>
      </c>
      <c r="K108" s="321">
        <f t="shared" si="14"/>
        <v>4.9191751474099987E-2</v>
      </c>
      <c r="L108" s="321">
        <f t="shared" si="14"/>
        <v>4.629440303478595E-2</v>
      </c>
      <c r="M108" s="321">
        <f t="shared" si="14"/>
        <v>4.9345928688539903E-2</v>
      </c>
      <c r="N108" s="321">
        <f t="shared" si="14"/>
        <v>4.609336331024768E-2</v>
      </c>
      <c r="O108" s="321">
        <f t="shared" si="14"/>
        <v>5.4353987362033472E-2</v>
      </c>
      <c r="P108" s="321">
        <f t="shared" si="14"/>
        <v>5.50665016794636E-2</v>
      </c>
      <c r="Q108" s="321">
        <f t="shared" si="14"/>
        <v>5.2022150666341332E-2</v>
      </c>
      <c r="R108" s="321">
        <f t="shared" si="14"/>
        <v>5.0186856454172792E-2</v>
      </c>
      <c r="S108" s="321">
        <f t="shared" si="14"/>
        <v>5.3124469239815182E-2</v>
      </c>
      <c r="T108" s="321">
        <f t="shared" si="14"/>
        <v>5.52128016080577E-2</v>
      </c>
      <c r="U108" s="321">
        <f t="shared" si="14"/>
        <v>4.2734061493788E-2</v>
      </c>
      <c r="V108" s="321">
        <f t="shared" si="14"/>
        <v>5.2412285864401706E-2</v>
      </c>
      <c r="W108" s="321">
        <f t="shared" si="14"/>
        <v>5.1091866854132043E-2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1.0000000000000002</v>
      </c>
      <c r="C110" s="234">
        <f t="shared" si="15"/>
        <v>0.99999999999999989</v>
      </c>
      <c r="D110" s="234">
        <f t="shared" si="15"/>
        <v>0.99999999999999989</v>
      </c>
      <c r="E110" s="234">
        <f t="shared" si="15"/>
        <v>1.0000000000000002</v>
      </c>
      <c r="F110" s="234">
        <f t="shared" si="15"/>
        <v>1.0000000000000002</v>
      </c>
      <c r="G110" s="234">
        <f t="shared" si="15"/>
        <v>1</v>
      </c>
      <c r="H110" s="234">
        <f t="shared" si="15"/>
        <v>1.0000000000000004</v>
      </c>
      <c r="I110" s="234">
        <f t="shared" si="15"/>
        <v>1.0000000000000002</v>
      </c>
      <c r="J110" s="234">
        <f t="shared" si="15"/>
        <v>0.99999999999999967</v>
      </c>
      <c r="K110" s="234">
        <f t="shared" si="15"/>
        <v>0.99999999999999978</v>
      </c>
      <c r="L110" s="234">
        <f t="shared" si="15"/>
        <v>0.99999999999999989</v>
      </c>
      <c r="M110" s="234">
        <f t="shared" si="15"/>
        <v>1</v>
      </c>
      <c r="N110" s="234">
        <f t="shared" si="15"/>
        <v>0.99999999999999989</v>
      </c>
      <c r="O110" s="234">
        <f t="shared" si="15"/>
        <v>0.99999999999999956</v>
      </c>
      <c r="P110" s="234">
        <f t="shared" si="15"/>
        <v>0.99999999999999978</v>
      </c>
      <c r="Q110" s="234">
        <f t="shared" si="15"/>
        <v>0.99999999999999989</v>
      </c>
      <c r="R110" s="234">
        <f t="shared" si="15"/>
        <v>1.0000000000000002</v>
      </c>
      <c r="S110" s="234">
        <f t="shared" si="15"/>
        <v>1</v>
      </c>
      <c r="T110" s="234">
        <f t="shared" si="15"/>
        <v>0.99999999999999989</v>
      </c>
      <c r="U110" s="234">
        <f t="shared" si="15"/>
        <v>1</v>
      </c>
      <c r="V110" s="234">
        <f t="shared" si="15"/>
        <v>1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3.2650053515705974E-3</v>
      </c>
      <c r="C111" s="301">
        <f t="shared" si="16"/>
        <v>3.2657995890607097E-3</v>
      </c>
      <c r="D111" s="301">
        <f t="shared" si="16"/>
        <v>3.2990793137395715E-3</v>
      </c>
      <c r="E111" s="301">
        <f t="shared" si="16"/>
        <v>3.3139624575683744E-3</v>
      </c>
      <c r="F111" s="301">
        <f t="shared" si="16"/>
        <v>3.3793723370401049E-3</v>
      </c>
      <c r="G111" s="301">
        <f t="shared" si="16"/>
        <v>3.3504015150916853E-3</v>
      </c>
      <c r="H111" s="301">
        <f t="shared" si="16"/>
        <v>3.3350038283017245E-3</v>
      </c>
      <c r="I111" s="301">
        <f t="shared" si="16"/>
        <v>3.3306491286260501E-3</v>
      </c>
      <c r="J111" s="301">
        <f t="shared" si="16"/>
        <v>3.3308379028279722E-3</v>
      </c>
      <c r="K111" s="301">
        <f t="shared" si="16"/>
        <v>3.3542214407045359E-3</v>
      </c>
      <c r="L111" s="301">
        <f t="shared" si="16"/>
        <v>3.3434144666862346E-3</v>
      </c>
      <c r="M111" s="301">
        <f t="shared" si="16"/>
        <v>3.3257860380294718E-3</v>
      </c>
      <c r="N111" s="301">
        <f t="shared" si="16"/>
        <v>3.3435065396343073E-3</v>
      </c>
      <c r="O111" s="301">
        <f t="shared" si="16"/>
        <v>3.2952572580755416E-3</v>
      </c>
      <c r="P111" s="301">
        <f t="shared" si="16"/>
        <v>3.2683948061209447E-3</v>
      </c>
      <c r="Q111" s="301">
        <f t="shared" si="16"/>
        <v>3.3179411271483015E-3</v>
      </c>
      <c r="R111" s="301">
        <f t="shared" si="16"/>
        <v>3.2916381812023408E-3</v>
      </c>
      <c r="S111" s="301">
        <f t="shared" si="16"/>
        <v>3.2874296579200445E-3</v>
      </c>
      <c r="T111" s="301">
        <f t="shared" si="16"/>
        <v>3.2896373195826826E-3</v>
      </c>
      <c r="U111" s="301">
        <f t="shared" si="16"/>
        <v>3.2609046916427112E-3</v>
      </c>
      <c r="V111" s="301">
        <f t="shared" si="16"/>
        <v>3.2965956151741844E-3</v>
      </c>
      <c r="W111" s="301">
        <f t="shared" si="16"/>
        <v>3.2746708441714024E-3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1.2042243755183441E-3</v>
      </c>
      <c r="C112" s="235">
        <f t="shared" si="17"/>
        <v>1.2045173122956403E-3</v>
      </c>
      <c r="D112" s="235">
        <f t="shared" si="17"/>
        <v>1.2167917962102059E-3</v>
      </c>
      <c r="E112" s="235">
        <f t="shared" si="17"/>
        <v>1.2222811117405378E-3</v>
      </c>
      <c r="F112" s="235">
        <f t="shared" si="17"/>
        <v>1.2464060863662859E-3</v>
      </c>
      <c r="G112" s="235">
        <f t="shared" si="17"/>
        <v>1.2357208450841221E-3</v>
      </c>
      <c r="H112" s="235">
        <f t="shared" si="17"/>
        <v>1.230041751862989E-3</v>
      </c>
      <c r="I112" s="235">
        <f t="shared" si="17"/>
        <v>1.2284356180491543E-3</v>
      </c>
      <c r="J112" s="235">
        <f t="shared" si="17"/>
        <v>1.2285052432016259E-3</v>
      </c>
      <c r="K112" s="235">
        <f t="shared" si="17"/>
        <v>1.2371297394167E-3</v>
      </c>
      <c r="L112" s="235">
        <f t="shared" si="17"/>
        <v>1.2331438281739592E-3</v>
      </c>
      <c r="M112" s="235">
        <f t="shared" si="17"/>
        <v>1.2266419755873016E-3</v>
      </c>
      <c r="N112" s="235">
        <f t="shared" si="17"/>
        <v>1.2331777872265355E-3</v>
      </c>
      <c r="O112" s="235">
        <f t="shared" si="17"/>
        <v>1.2153821162557779E-3</v>
      </c>
      <c r="P112" s="235">
        <f t="shared" si="17"/>
        <v>1.2054745002041364E-3</v>
      </c>
      <c r="Q112" s="235">
        <f t="shared" si="17"/>
        <v>1.2237485552434935E-3</v>
      </c>
      <c r="R112" s="235">
        <f t="shared" si="17"/>
        <v>1.2140473004995077E-3</v>
      </c>
      <c r="S112" s="235">
        <f t="shared" si="17"/>
        <v>1.2124950805868996E-3</v>
      </c>
      <c r="T112" s="235">
        <f t="shared" si="17"/>
        <v>1.2133093273340814E-3</v>
      </c>
      <c r="U112" s="235">
        <f t="shared" si="17"/>
        <v>1.2027119385973782E-3</v>
      </c>
      <c r="V112" s="235">
        <f t="shared" si="17"/>
        <v>1.2158757394103489E-3</v>
      </c>
      <c r="W112" s="235">
        <f t="shared" si="17"/>
        <v>1.2077892768088377E-3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2.349082491274488E-2</v>
      </c>
      <c r="C113" s="235">
        <f t="shared" si="18"/>
        <v>2.3496539235329482E-2</v>
      </c>
      <c r="D113" s="235">
        <f t="shared" si="18"/>
        <v>2.3735977797106868E-2</v>
      </c>
      <c r="E113" s="235">
        <f t="shared" si="18"/>
        <v>2.384305796641362E-2</v>
      </c>
      <c r="F113" s="235">
        <f t="shared" si="18"/>
        <v>2.4313664247501345E-2</v>
      </c>
      <c r="G113" s="235">
        <f t="shared" si="18"/>
        <v>2.4105227068174428E-2</v>
      </c>
      <c r="H113" s="235">
        <f t="shared" si="18"/>
        <v>2.3994444902298281E-2</v>
      </c>
      <c r="I113" s="235">
        <f t="shared" si="18"/>
        <v>2.3963114023290776E-2</v>
      </c>
      <c r="J113" s="235">
        <f t="shared" si="18"/>
        <v>2.396447220229752E-2</v>
      </c>
      <c r="K113" s="235">
        <f t="shared" si="18"/>
        <v>2.4132710393342052E-2</v>
      </c>
      <c r="L113" s="235">
        <f t="shared" si="18"/>
        <v>2.4054957156466529E-2</v>
      </c>
      <c r="M113" s="235">
        <f t="shared" si="18"/>
        <v>2.3928125409969195E-2</v>
      </c>
      <c r="N113" s="235">
        <f t="shared" si="18"/>
        <v>2.4055619596269687E-2</v>
      </c>
      <c r="O113" s="235">
        <f t="shared" si="18"/>
        <v>2.3708479146800743E-2</v>
      </c>
      <c r="P113" s="235">
        <f t="shared" si="18"/>
        <v>2.3515211115773191E-2</v>
      </c>
      <c r="Q113" s="235">
        <f t="shared" si="18"/>
        <v>2.3871683411221156E-2</v>
      </c>
      <c r="R113" s="235">
        <f t="shared" si="18"/>
        <v>2.3682440873652677E-2</v>
      </c>
      <c r="S113" s="235">
        <f t="shared" si="18"/>
        <v>2.3652161694012696E-2</v>
      </c>
      <c r="T113" s="235">
        <f t="shared" si="18"/>
        <v>2.3668045218846336E-2</v>
      </c>
      <c r="U113" s="235">
        <f t="shared" si="18"/>
        <v>2.3461321780584219E-2</v>
      </c>
      <c r="V113" s="235">
        <f t="shared" si="18"/>
        <v>2.3718108261883135E-2</v>
      </c>
      <c r="W113" s="235">
        <f t="shared" si="18"/>
        <v>2.3560365501482879E-2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1.311508703899422E-2</v>
      </c>
      <c r="C114" s="235">
        <f t="shared" si="19"/>
        <v>1.3118277384090424E-2</v>
      </c>
      <c r="D114" s="235">
        <f t="shared" si="19"/>
        <v>1.3251957558791239E-2</v>
      </c>
      <c r="E114" s="235">
        <f t="shared" si="19"/>
        <v>1.3311741144332603E-2</v>
      </c>
      <c r="F114" s="235">
        <f t="shared" si="19"/>
        <v>1.3574483826230261E-2</v>
      </c>
      <c r="G114" s="235">
        <f t="shared" si="19"/>
        <v>1.3458111933834439E-2</v>
      </c>
      <c r="H114" s="235">
        <f t="shared" si="19"/>
        <v>1.339626149847379E-2</v>
      </c>
      <c r="I114" s="235">
        <f t="shared" si="19"/>
        <v>1.3378769256003899E-2</v>
      </c>
      <c r="J114" s="235">
        <f t="shared" si="19"/>
        <v>1.3379527536564679E-2</v>
      </c>
      <c r="K114" s="235">
        <f t="shared" si="19"/>
        <v>1.3473456060872684E-2</v>
      </c>
      <c r="L114" s="235">
        <f t="shared" si="19"/>
        <v>1.3430045900821955E-2</v>
      </c>
      <c r="M114" s="235">
        <f t="shared" si="19"/>
        <v>1.3359234875632384E-2</v>
      </c>
      <c r="N114" s="235">
        <f t="shared" si="19"/>
        <v>1.3430415745461664E-2</v>
      </c>
      <c r="O114" s="235">
        <f t="shared" si="19"/>
        <v>1.3236604875624119E-2</v>
      </c>
      <c r="P114" s="235">
        <f t="shared" si="19"/>
        <v>1.3128702021714289E-2</v>
      </c>
      <c r="Q114" s="235">
        <f t="shared" si="19"/>
        <v>1.3327722924520198E-2</v>
      </c>
      <c r="R114" s="235">
        <f t="shared" si="19"/>
        <v>1.3222067530939517E-2</v>
      </c>
      <c r="S114" s="235">
        <f t="shared" si="19"/>
        <v>1.3205162459366997E-2</v>
      </c>
      <c r="T114" s="235">
        <f t="shared" si="19"/>
        <v>1.3214030339122301E-2</v>
      </c>
      <c r="U114" s="235">
        <f t="shared" si="19"/>
        <v>1.3098615239998355E-2</v>
      </c>
      <c r="V114" s="235">
        <f t="shared" si="19"/>
        <v>1.3241980875951192E-2</v>
      </c>
      <c r="W114" s="235">
        <f t="shared" si="19"/>
        <v>1.3153912021830272E-2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1.1148099726956117E-2</v>
      </c>
      <c r="C115" s="302">
        <f t="shared" si="20"/>
        <v>1.13767288598232E-2</v>
      </c>
      <c r="D115" s="302">
        <f t="shared" si="20"/>
        <v>1.1279769302506347E-2</v>
      </c>
      <c r="E115" s="302">
        <f t="shared" si="20"/>
        <v>1.1142258818876715E-2</v>
      </c>
      <c r="F115" s="302">
        <f t="shared" si="20"/>
        <v>1.0694775842971585E-2</v>
      </c>
      <c r="G115" s="302">
        <f t="shared" si="20"/>
        <v>1.1232790448441752E-2</v>
      </c>
      <c r="H115" s="302">
        <f t="shared" si="20"/>
        <v>1.1230802085241496E-2</v>
      </c>
      <c r="I115" s="302">
        <f t="shared" si="20"/>
        <v>1.1199206948611531E-2</v>
      </c>
      <c r="J115" s="302">
        <f t="shared" si="20"/>
        <v>1.1016328044176226E-2</v>
      </c>
      <c r="K115" s="302">
        <f t="shared" si="20"/>
        <v>1.1332138741668602E-2</v>
      </c>
      <c r="L115" s="302">
        <f t="shared" si="20"/>
        <v>1.1130651384649535E-2</v>
      </c>
      <c r="M115" s="302">
        <f t="shared" si="20"/>
        <v>1.1320525308804759E-2</v>
      </c>
      <c r="N115" s="302">
        <f t="shared" si="20"/>
        <v>1.1139260428154286E-2</v>
      </c>
      <c r="O115" s="302">
        <f t="shared" si="20"/>
        <v>1.1761979430798581E-2</v>
      </c>
      <c r="P115" s="302">
        <f t="shared" si="20"/>
        <v>1.1804170683281717E-2</v>
      </c>
      <c r="Q115" s="302">
        <f t="shared" si="20"/>
        <v>1.1541535124112266E-2</v>
      </c>
      <c r="R115" s="302">
        <f t="shared" si="20"/>
        <v>1.1319547283431118E-2</v>
      </c>
      <c r="S115" s="302">
        <f t="shared" si="20"/>
        <v>1.1602729659865902E-2</v>
      </c>
      <c r="T115" s="302">
        <f t="shared" si="20"/>
        <v>1.1852489505394739E-2</v>
      </c>
      <c r="U115" s="302">
        <f t="shared" si="20"/>
        <v>1.0767262645714776E-2</v>
      </c>
      <c r="V115" s="302">
        <f t="shared" si="20"/>
        <v>1.1539434142146393E-2</v>
      </c>
      <c r="W115" s="302">
        <f t="shared" si="20"/>
        <v>1.1374412561534573E-2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5.0917018483604463E-2</v>
      </c>
      <c r="C116" s="303">
        <f t="shared" si="21"/>
        <v>5.292499834746385E-2</v>
      </c>
      <c r="D116" s="303">
        <f t="shared" si="21"/>
        <v>5.1381663231377196E-2</v>
      </c>
      <c r="E116" s="303">
        <f t="shared" si="21"/>
        <v>5.0046180655793755E-2</v>
      </c>
      <c r="F116" s="303">
        <f t="shared" si="21"/>
        <v>4.4457742392558022E-2</v>
      </c>
      <c r="G116" s="303">
        <f t="shared" si="21"/>
        <v>5.0497289474394517E-2</v>
      </c>
      <c r="H116" s="303">
        <f t="shared" si="21"/>
        <v>5.0312606188941504E-2</v>
      </c>
      <c r="I116" s="303">
        <f t="shared" si="21"/>
        <v>5.0432860303720656E-2</v>
      </c>
      <c r="J116" s="303">
        <f t="shared" si="21"/>
        <v>4.9192037029385231E-2</v>
      </c>
      <c r="K116" s="303">
        <f t="shared" si="21"/>
        <v>5.1363316357546179E-2</v>
      </c>
      <c r="L116" s="303">
        <f t="shared" si="21"/>
        <v>4.9434149518731735E-2</v>
      </c>
      <c r="M116" s="303">
        <f t="shared" si="21"/>
        <v>5.1426620719480343E-2</v>
      </c>
      <c r="N116" s="303">
        <f t="shared" si="21"/>
        <v>4.9302653973851994E-2</v>
      </c>
      <c r="O116" s="303">
        <f t="shared" si="21"/>
        <v>5.4999565845575013E-2</v>
      </c>
      <c r="P116" s="303">
        <f t="shared" si="21"/>
        <v>5.5530608062429418E-2</v>
      </c>
      <c r="Q116" s="303">
        <f t="shared" si="21"/>
        <v>5.3329013753673209E-2</v>
      </c>
      <c r="R116" s="303">
        <f t="shared" si="21"/>
        <v>5.2068609179160889E-2</v>
      </c>
      <c r="S116" s="303">
        <f t="shared" si="21"/>
        <v>5.4122620736970876E-2</v>
      </c>
      <c r="T116" s="303">
        <f t="shared" si="21"/>
        <v>5.5625377546217554E-2</v>
      </c>
      <c r="U116" s="303">
        <f t="shared" si="21"/>
        <v>4.7190185917141435E-2</v>
      </c>
      <c r="V116" s="303">
        <f t="shared" si="21"/>
        <v>5.361305788284669E-2</v>
      </c>
      <c r="W116" s="303">
        <f t="shared" si="21"/>
        <v>5.2700899183671164E-2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2.3268981882157584E-2</v>
      </c>
      <c r="C117" s="304">
        <f t="shared" si="22"/>
        <v>2.3076611287917638E-2</v>
      </c>
      <c r="D117" s="304">
        <f t="shared" si="22"/>
        <v>2.3204098447254747E-2</v>
      </c>
      <c r="E117" s="304">
        <f t="shared" si="22"/>
        <v>2.3323417801073033E-2</v>
      </c>
      <c r="F117" s="304">
        <f t="shared" si="22"/>
        <v>2.3817214505738132E-2</v>
      </c>
      <c r="G117" s="304">
        <f t="shared" si="22"/>
        <v>2.3259761033465082E-2</v>
      </c>
      <c r="H117" s="304">
        <f t="shared" si="22"/>
        <v>2.3285023437095011E-2</v>
      </c>
      <c r="I117" s="304">
        <f t="shared" si="22"/>
        <v>2.3277201404092392E-2</v>
      </c>
      <c r="J117" s="304">
        <f t="shared" si="22"/>
        <v>2.339696430824199E-2</v>
      </c>
      <c r="K117" s="304">
        <f t="shared" si="22"/>
        <v>2.3174923424901215E-2</v>
      </c>
      <c r="L117" s="304">
        <f t="shared" si="22"/>
        <v>2.3364533545730499E-2</v>
      </c>
      <c r="M117" s="304">
        <f t="shared" si="22"/>
        <v>2.3184543066980357E-2</v>
      </c>
      <c r="N117" s="304">
        <f t="shared" si="22"/>
        <v>2.3376346500433409E-2</v>
      </c>
      <c r="O117" s="304">
        <f t="shared" si="22"/>
        <v>2.2858172508359486E-2</v>
      </c>
      <c r="P117" s="304">
        <f t="shared" si="22"/>
        <v>2.2822227660505231E-2</v>
      </c>
      <c r="Q117" s="304">
        <f t="shared" si="22"/>
        <v>2.300672301498935E-2</v>
      </c>
      <c r="R117" s="304">
        <f t="shared" si="22"/>
        <v>2.3143538604990129E-2</v>
      </c>
      <c r="S117" s="304">
        <f t="shared" si="22"/>
        <v>2.2947944431261691E-2</v>
      </c>
      <c r="T117" s="304">
        <f t="shared" si="22"/>
        <v>2.2800756586202703E-2</v>
      </c>
      <c r="U117" s="304">
        <f t="shared" si="22"/>
        <v>2.3626112717251912E-2</v>
      </c>
      <c r="V117" s="304">
        <f t="shared" si="22"/>
        <v>2.2991944226763376E-2</v>
      </c>
      <c r="W117" s="304">
        <f t="shared" si="22"/>
        <v>2.3092624146982165E-2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2.7648036601446879E-2</v>
      </c>
      <c r="C118" s="304">
        <f t="shared" si="23"/>
        <v>2.9848387059546209E-2</v>
      </c>
      <c r="D118" s="304">
        <f t="shared" si="23"/>
        <v>2.8177564784122443E-2</v>
      </c>
      <c r="E118" s="304">
        <f t="shared" si="23"/>
        <v>2.6722762854720725E-2</v>
      </c>
      <c r="F118" s="304">
        <f t="shared" si="23"/>
        <v>2.0640527886819891E-2</v>
      </c>
      <c r="G118" s="304">
        <f t="shared" si="23"/>
        <v>2.7237528440929436E-2</v>
      </c>
      <c r="H118" s="304">
        <f t="shared" si="23"/>
        <v>2.7027582751846496E-2</v>
      </c>
      <c r="I118" s="304">
        <f t="shared" si="23"/>
        <v>2.7155658899628267E-2</v>
      </c>
      <c r="J118" s="304">
        <f t="shared" si="23"/>
        <v>2.5795072721143234E-2</v>
      </c>
      <c r="K118" s="304">
        <f t="shared" si="23"/>
        <v>2.8188392932644964E-2</v>
      </c>
      <c r="L118" s="304">
        <f t="shared" si="23"/>
        <v>2.6069615973001236E-2</v>
      </c>
      <c r="M118" s="304">
        <f t="shared" si="23"/>
        <v>2.8242077652499985E-2</v>
      </c>
      <c r="N118" s="304">
        <f t="shared" si="23"/>
        <v>2.5926307473418574E-2</v>
      </c>
      <c r="O118" s="304">
        <f t="shared" si="23"/>
        <v>3.2141393337215524E-2</v>
      </c>
      <c r="P118" s="304">
        <f t="shared" si="23"/>
        <v>3.2708380401924191E-2</v>
      </c>
      <c r="Q118" s="304">
        <f t="shared" si="23"/>
        <v>3.0322290738683859E-2</v>
      </c>
      <c r="R118" s="304">
        <f t="shared" si="23"/>
        <v>2.8925070574170764E-2</v>
      </c>
      <c r="S118" s="304">
        <f t="shared" si="23"/>
        <v>3.1174676305709182E-2</v>
      </c>
      <c r="T118" s="304">
        <f t="shared" si="23"/>
        <v>3.2824620960014851E-2</v>
      </c>
      <c r="U118" s="304">
        <f t="shared" si="23"/>
        <v>2.3564073199889523E-2</v>
      </c>
      <c r="V118" s="304">
        <f t="shared" si="23"/>
        <v>3.0621113656083304E-2</v>
      </c>
      <c r="W118" s="304">
        <f t="shared" si="23"/>
        <v>2.9608275036689002E-2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0.79634258323431384</v>
      </c>
      <c r="C119" s="303">
        <f t="shared" si="24"/>
        <v>0.79478502469997381</v>
      </c>
      <c r="D119" s="303">
        <f t="shared" si="24"/>
        <v>0.79537729696520987</v>
      </c>
      <c r="E119" s="303">
        <f t="shared" si="24"/>
        <v>0.79615711762412533</v>
      </c>
      <c r="F119" s="303">
        <f t="shared" si="24"/>
        <v>0.79925686607813795</v>
      </c>
      <c r="G119" s="303">
        <f t="shared" si="24"/>
        <v>0.79520024883557439</v>
      </c>
      <c r="H119" s="303">
        <f t="shared" si="24"/>
        <v>0.79556827520100237</v>
      </c>
      <c r="I119" s="303">
        <f t="shared" si="24"/>
        <v>0.79558482995846835</v>
      </c>
      <c r="J119" s="303">
        <f t="shared" si="24"/>
        <v>0.79657369416269685</v>
      </c>
      <c r="K119" s="303">
        <f t="shared" si="24"/>
        <v>0.79447296691852975</v>
      </c>
      <c r="L119" s="303">
        <f t="shared" si="24"/>
        <v>0.79611163436595123</v>
      </c>
      <c r="M119" s="303">
        <f t="shared" si="24"/>
        <v>0.79488961819018522</v>
      </c>
      <c r="N119" s="303">
        <f t="shared" si="24"/>
        <v>0.79619033078417767</v>
      </c>
      <c r="O119" s="303">
        <f t="shared" si="24"/>
        <v>0.79259114436487554</v>
      </c>
      <c r="P119" s="303">
        <f t="shared" si="24"/>
        <v>0.79262259494039788</v>
      </c>
      <c r="Q119" s="303">
        <f t="shared" si="24"/>
        <v>0.79354566118912784</v>
      </c>
      <c r="R119" s="303">
        <f t="shared" si="24"/>
        <v>0.79500039470721884</v>
      </c>
      <c r="S119" s="303">
        <f t="shared" si="24"/>
        <v>0.79344236073410868</v>
      </c>
      <c r="T119" s="303">
        <f t="shared" si="24"/>
        <v>0.79218110132783637</v>
      </c>
      <c r="U119" s="303">
        <f t="shared" si="24"/>
        <v>0.79923606912677769</v>
      </c>
      <c r="V119" s="303">
        <f t="shared" si="24"/>
        <v>0.79369455143829781</v>
      </c>
      <c r="W119" s="303">
        <f t="shared" si="24"/>
        <v>0.79479682084266379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0.73913236566853502</v>
      </c>
      <c r="C120" s="304">
        <f t="shared" si="25"/>
        <v>0.73302177032208971</v>
      </c>
      <c r="D120" s="304">
        <f t="shared" si="25"/>
        <v>0.73707136244220972</v>
      </c>
      <c r="E120" s="304">
        <f t="shared" si="25"/>
        <v>0.74086150662231987</v>
      </c>
      <c r="F120" s="304">
        <f t="shared" si="25"/>
        <v>0.75654681371168186</v>
      </c>
      <c r="G120" s="304">
        <f t="shared" si="25"/>
        <v>0.73883946812183232</v>
      </c>
      <c r="H120" s="304">
        <f t="shared" si="25"/>
        <v>0.73964192094301828</v>
      </c>
      <c r="I120" s="304">
        <f t="shared" si="25"/>
        <v>0.73939345636528853</v>
      </c>
      <c r="J120" s="304">
        <f t="shared" si="25"/>
        <v>0.74319768979121592</v>
      </c>
      <c r="K120" s="304">
        <f t="shared" si="25"/>
        <v>0.73614462643803846</v>
      </c>
      <c r="L120" s="304">
        <f t="shared" si="25"/>
        <v>0.74216753615849829</v>
      </c>
      <c r="M120" s="304">
        <f t="shared" si="25"/>
        <v>0.73645019153937596</v>
      </c>
      <c r="N120" s="304">
        <f t="shared" si="25"/>
        <v>0.7425427711902377</v>
      </c>
      <c r="O120" s="304">
        <f t="shared" si="25"/>
        <v>0.72608312673612485</v>
      </c>
      <c r="P120" s="304">
        <f t="shared" si="25"/>
        <v>0.72494134921604825</v>
      </c>
      <c r="Q120" s="304">
        <f t="shared" si="25"/>
        <v>0.73080178988789701</v>
      </c>
      <c r="R120" s="304">
        <f t="shared" si="25"/>
        <v>0.73514769686439208</v>
      </c>
      <c r="S120" s="304">
        <f t="shared" si="25"/>
        <v>0.72893470546360684</v>
      </c>
      <c r="T120" s="304">
        <f t="shared" si="25"/>
        <v>0.72425932685585093</v>
      </c>
      <c r="U120" s="304">
        <f t="shared" si="25"/>
        <v>0.75047652160682587</v>
      </c>
      <c r="V120" s="304">
        <f t="shared" si="25"/>
        <v>0.7303323460266018</v>
      </c>
      <c r="W120" s="304">
        <f t="shared" si="25"/>
        <v>0.73353041408060993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5.7210217565778841E-2</v>
      </c>
      <c r="C121" s="304">
        <f t="shared" si="26"/>
        <v>6.1763254377884089E-2</v>
      </c>
      <c r="D121" s="304">
        <f t="shared" si="26"/>
        <v>5.8305934523000105E-2</v>
      </c>
      <c r="E121" s="304">
        <f t="shared" si="26"/>
        <v>5.5295611001805439E-2</v>
      </c>
      <c r="F121" s="304">
        <f t="shared" si="26"/>
        <v>4.2710052366456093E-2</v>
      </c>
      <c r="G121" s="304">
        <f t="shared" si="26"/>
        <v>5.6360780713742051E-2</v>
      </c>
      <c r="H121" s="304">
        <f t="shared" si="26"/>
        <v>5.5926354257984104E-2</v>
      </c>
      <c r="I121" s="304">
        <f t="shared" si="26"/>
        <v>5.6191373593179834E-2</v>
      </c>
      <c r="J121" s="304">
        <f t="shared" si="26"/>
        <v>5.3376004371480844E-2</v>
      </c>
      <c r="K121" s="304">
        <f t="shared" si="26"/>
        <v>5.8328340480491334E-2</v>
      </c>
      <c r="L121" s="304">
        <f t="shared" si="26"/>
        <v>5.3944098207452898E-2</v>
      </c>
      <c r="M121" s="304">
        <f t="shared" si="26"/>
        <v>5.8439426650809256E-2</v>
      </c>
      <c r="N121" s="304">
        <f t="shared" si="26"/>
        <v>5.3647559593939902E-2</v>
      </c>
      <c r="O121" s="304">
        <f t="shared" si="26"/>
        <v>6.6508017628750693E-2</v>
      </c>
      <c r="P121" s="304">
        <f t="shared" si="26"/>
        <v>6.7681245724349637E-2</v>
      </c>
      <c r="Q121" s="304">
        <f t="shared" si="26"/>
        <v>6.274387130123088E-2</v>
      </c>
      <c r="R121" s="304">
        <f t="shared" si="26"/>
        <v>5.9852697842826749E-2</v>
      </c>
      <c r="S121" s="304">
        <f t="shared" si="26"/>
        <v>6.4507655270501812E-2</v>
      </c>
      <c r="T121" s="304">
        <f t="shared" si="26"/>
        <v>6.7921774471985441E-2</v>
      </c>
      <c r="U121" s="304">
        <f t="shared" si="26"/>
        <v>4.8759547519951839E-2</v>
      </c>
      <c r="V121" s="304">
        <f t="shared" si="26"/>
        <v>6.3362205411695988E-2</v>
      </c>
      <c r="W121" s="304">
        <f t="shared" si="26"/>
        <v>6.1266406762053797E-2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0.10051715687629775</v>
      </c>
      <c r="C122" s="303">
        <f t="shared" si="27"/>
        <v>9.9828114571962626E-2</v>
      </c>
      <c r="D122" s="303">
        <f t="shared" si="27"/>
        <v>0.10045746403505866</v>
      </c>
      <c r="E122" s="303">
        <f t="shared" si="27"/>
        <v>0.10096340022114911</v>
      </c>
      <c r="F122" s="303">
        <f t="shared" si="27"/>
        <v>0.10307668918919451</v>
      </c>
      <c r="G122" s="303">
        <f t="shared" si="27"/>
        <v>0.10092020987940466</v>
      </c>
      <c r="H122" s="303">
        <f t="shared" si="27"/>
        <v>0.10093256454387821</v>
      </c>
      <c r="I122" s="303">
        <f t="shared" si="27"/>
        <v>0.10088213476322985</v>
      </c>
      <c r="J122" s="303">
        <f t="shared" si="27"/>
        <v>0.10131459787884971</v>
      </c>
      <c r="K122" s="303">
        <f t="shared" si="27"/>
        <v>0.10063406034791927</v>
      </c>
      <c r="L122" s="303">
        <f t="shared" si="27"/>
        <v>0.10126200337851883</v>
      </c>
      <c r="M122" s="303">
        <f t="shared" si="27"/>
        <v>0.10052344748231136</v>
      </c>
      <c r="N122" s="303">
        <f t="shared" si="27"/>
        <v>0.10130503514522389</v>
      </c>
      <c r="O122" s="303">
        <f t="shared" si="27"/>
        <v>9.9191586961994288E-2</v>
      </c>
      <c r="P122" s="303">
        <f t="shared" si="27"/>
        <v>9.8924843870078091E-2</v>
      </c>
      <c r="Q122" s="303">
        <f t="shared" si="27"/>
        <v>9.9842693914953373E-2</v>
      </c>
      <c r="R122" s="303">
        <f t="shared" si="27"/>
        <v>0.10020125494389537</v>
      </c>
      <c r="S122" s="303">
        <f t="shared" si="27"/>
        <v>9.9475039977167917E-2</v>
      </c>
      <c r="T122" s="303">
        <f t="shared" si="27"/>
        <v>9.8956009415665805E-2</v>
      </c>
      <c r="U122" s="303">
        <f t="shared" si="27"/>
        <v>0.10178292865954344</v>
      </c>
      <c r="V122" s="303">
        <f t="shared" si="27"/>
        <v>9.9680396044290326E-2</v>
      </c>
      <c r="W122" s="303">
        <f t="shared" si="27"/>
        <v>9.9931129767837343E-2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8.3836772957773475E-2</v>
      </c>
      <c r="C123" s="304">
        <f t="shared" si="28"/>
        <v>8.3143673022644193E-2</v>
      </c>
      <c r="D123" s="304">
        <f t="shared" si="28"/>
        <v>8.3603001758491155E-2</v>
      </c>
      <c r="E123" s="304">
        <f t="shared" si="28"/>
        <v>8.4032902371512896E-2</v>
      </c>
      <c r="F123" s="304">
        <f t="shared" si="28"/>
        <v>8.5812022851556272E-2</v>
      </c>
      <c r="G123" s="304">
        <f t="shared" si="28"/>
        <v>8.3803550782337227E-2</v>
      </c>
      <c r="H123" s="304">
        <f t="shared" si="28"/>
        <v>8.3894569736592151E-2</v>
      </c>
      <c r="I123" s="304">
        <f t="shared" si="28"/>
        <v>8.3866387411803314E-2</v>
      </c>
      <c r="J123" s="304">
        <f t="shared" si="28"/>
        <v>8.4297886110577577E-2</v>
      </c>
      <c r="K123" s="304">
        <f t="shared" si="28"/>
        <v>8.3497885869129138E-2</v>
      </c>
      <c r="L123" s="304">
        <f t="shared" si="28"/>
        <v>8.418103998094055E-2</v>
      </c>
      <c r="M123" s="304">
        <f t="shared" si="28"/>
        <v>8.3532544873679018E-2</v>
      </c>
      <c r="N123" s="304">
        <f t="shared" si="28"/>
        <v>8.4223601361855402E-2</v>
      </c>
      <c r="O123" s="304">
        <f t="shared" si="28"/>
        <v>8.2356650949236207E-2</v>
      </c>
      <c r="P123" s="304">
        <f t="shared" si="28"/>
        <v>8.2227143776820125E-2</v>
      </c>
      <c r="Q123" s="304">
        <f t="shared" si="28"/>
        <v>8.2891869686358477E-2</v>
      </c>
      <c r="R123" s="304">
        <f t="shared" si="28"/>
        <v>8.3384808209155337E-2</v>
      </c>
      <c r="S123" s="304">
        <f t="shared" si="28"/>
        <v>8.2680093906751462E-2</v>
      </c>
      <c r="T123" s="304">
        <f t="shared" si="28"/>
        <v>8.2149784759112471E-2</v>
      </c>
      <c r="U123" s="304">
        <f t="shared" si="28"/>
        <v>8.5123494348922094E-2</v>
      </c>
      <c r="V123" s="304">
        <f t="shared" si="28"/>
        <v>8.2838622581720811E-2</v>
      </c>
      <c r="W123" s="304">
        <f t="shared" si="28"/>
        <v>8.3201366411920857E-2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1.6680383918524284E-2</v>
      </c>
      <c r="C124" s="305">
        <f t="shared" si="29"/>
        <v>1.6684441549318422E-2</v>
      </c>
      <c r="D124" s="305">
        <f t="shared" si="29"/>
        <v>1.6854462276567516E-2</v>
      </c>
      <c r="E124" s="305">
        <f t="shared" si="29"/>
        <v>1.6930497849636225E-2</v>
      </c>
      <c r="F124" s="305">
        <f t="shared" si="29"/>
        <v>1.7264666337638245E-2</v>
      </c>
      <c r="G124" s="305">
        <f t="shared" si="29"/>
        <v>1.7116659097067437E-2</v>
      </c>
      <c r="H124" s="305">
        <f t="shared" si="29"/>
        <v>1.7037994807286051E-2</v>
      </c>
      <c r="I124" s="305">
        <f t="shared" si="29"/>
        <v>1.7015747351426545E-2</v>
      </c>
      <c r="J124" s="305">
        <f t="shared" si="29"/>
        <v>1.7016711768272123E-2</v>
      </c>
      <c r="K124" s="305">
        <f t="shared" si="29"/>
        <v>1.7136174478790147E-2</v>
      </c>
      <c r="L124" s="305">
        <f t="shared" si="29"/>
        <v>1.708096339757827E-2</v>
      </c>
      <c r="M124" s="305">
        <f t="shared" si="29"/>
        <v>1.6990902608632341E-2</v>
      </c>
      <c r="N124" s="305">
        <f t="shared" si="29"/>
        <v>1.7081433783368481E-2</v>
      </c>
      <c r="O124" s="305">
        <f t="shared" si="29"/>
        <v>1.6834936012758085E-2</v>
      </c>
      <c r="P124" s="305">
        <f t="shared" si="29"/>
        <v>1.6697700093257963E-2</v>
      </c>
      <c r="Q124" s="305">
        <f t="shared" si="29"/>
        <v>1.6950824228594893E-2</v>
      </c>
      <c r="R124" s="305">
        <f t="shared" si="29"/>
        <v>1.6816446734740025E-2</v>
      </c>
      <c r="S124" s="305">
        <f t="shared" si="29"/>
        <v>1.6794946070416459E-2</v>
      </c>
      <c r="T124" s="305">
        <f t="shared" si="29"/>
        <v>1.6806224656553324E-2</v>
      </c>
      <c r="U124" s="305">
        <f t="shared" si="29"/>
        <v>1.6659434310621345E-2</v>
      </c>
      <c r="V124" s="305">
        <f t="shared" si="29"/>
        <v>1.6841773462569518E-2</v>
      </c>
      <c r="W124" s="305">
        <f t="shared" si="29"/>
        <v>1.6729763355916485E-2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0.99999999999999989</v>
      </c>
      <c r="C126" s="234">
        <f t="shared" si="30"/>
        <v>1</v>
      </c>
      <c r="D126" s="234">
        <f t="shared" si="30"/>
        <v>1</v>
      </c>
      <c r="E126" s="234">
        <f t="shared" si="30"/>
        <v>1.0000000000000004</v>
      </c>
      <c r="F126" s="234">
        <f t="shared" si="30"/>
        <v>1</v>
      </c>
      <c r="G126" s="234">
        <f t="shared" si="30"/>
        <v>0.99999999999999978</v>
      </c>
      <c r="H126" s="234">
        <f t="shared" si="30"/>
        <v>1</v>
      </c>
      <c r="I126" s="234">
        <f t="shared" si="30"/>
        <v>1</v>
      </c>
      <c r="J126" s="234">
        <f t="shared" si="30"/>
        <v>0.99999999999999956</v>
      </c>
      <c r="K126" s="234">
        <f t="shared" si="30"/>
        <v>1.0000000000000004</v>
      </c>
      <c r="L126" s="234">
        <f t="shared" si="30"/>
        <v>0.99999999999999956</v>
      </c>
      <c r="M126" s="234">
        <f t="shared" si="30"/>
        <v>1.0000000000000002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0.99999999999999978</v>
      </c>
      <c r="S126" s="234">
        <f t="shared" si="30"/>
        <v>1.0000000000000002</v>
      </c>
      <c r="T126" s="234">
        <f t="shared" si="30"/>
        <v>1.0000000000000004</v>
      </c>
      <c r="U126" s="234">
        <f t="shared" si="30"/>
        <v>1.0000000000000002</v>
      </c>
      <c r="V126" s="234">
        <f t="shared" si="30"/>
        <v>0.99999999999999978</v>
      </c>
      <c r="W126" s="234">
        <f t="shared" si="30"/>
        <v>0.99999999999999978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2.8026669626840167E-2</v>
      </c>
      <c r="C127" s="301">
        <f t="shared" si="31"/>
        <v>2.8015027960192937E-2</v>
      </c>
      <c r="D127" s="301">
        <f t="shared" si="31"/>
        <v>2.8025230713546592E-2</v>
      </c>
      <c r="E127" s="301">
        <f t="shared" si="31"/>
        <v>2.8001851507361682E-2</v>
      </c>
      <c r="F127" s="301">
        <f t="shared" si="31"/>
        <v>2.8074600591010142E-2</v>
      </c>
      <c r="G127" s="301">
        <f t="shared" si="31"/>
        <v>2.7936065509720873E-2</v>
      </c>
      <c r="H127" s="301">
        <f t="shared" si="31"/>
        <v>2.7893604777694044E-2</v>
      </c>
      <c r="I127" s="301">
        <f t="shared" si="31"/>
        <v>2.7886554293331395E-2</v>
      </c>
      <c r="J127" s="301">
        <f t="shared" si="31"/>
        <v>2.7778099866930559E-2</v>
      </c>
      <c r="K127" s="301">
        <f t="shared" si="31"/>
        <v>2.7776395250488261E-2</v>
      </c>
      <c r="L127" s="301">
        <f t="shared" si="31"/>
        <v>2.7822301738707176E-2</v>
      </c>
      <c r="M127" s="301">
        <f t="shared" si="31"/>
        <v>2.7817088374698609E-2</v>
      </c>
      <c r="N127" s="301">
        <f t="shared" si="31"/>
        <v>2.7804123222973869E-2</v>
      </c>
      <c r="O127" s="301">
        <f t="shared" si="31"/>
        <v>2.7694284065760452E-2</v>
      </c>
      <c r="P127" s="301">
        <f t="shared" si="31"/>
        <v>2.7673295384332698E-2</v>
      </c>
      <c r="Q127" s="301">
        <f t="shared" si="31"/>
        <v>2.7629120667955986E-2</v>
      </c>
      <c r="R127" s="301">
        <f t="shared" si="31"/>
        <v>2.7401747827886368E-2</v>
      </c>
      <c r="S127" s="301">
        <f t="shared" si="31"/>
        <v>2.7226650496795173E-2</v>
      </c>
      <c r="T127" s="301">
        <f t="shared" si="31"/>
        <v>2.7126916015374224E-2</v>
      </c>
      <c r="U127" s="301">
        <f t="shared" si="31"/>
        <v>2.7147719297436559E-2</v>
      </c>
      <c r="V127" s="301">
        <f t="shared" si="31"/>
        <v>2.7051069903789648E-2</v>
      </c>
      <c r="W127" s="301">
        <f t="shared" si="31"/>
        <v>2.6856233981386497E-2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3.10438469219914E-3</v>
      </c>
      <c r="C128" s="235">
        <f t="shared" si="32"/>
        <v>3.1030951985770825E-3</v>
      </c>
      <c r="D128" s="235">
        <f t="shared" si="32"/>
        <v>3.1042253104223727E-3</v>
      </c>
      <c r="E128" s="235">
        <f t="shared" si="32"/>
        <v>3.1044336748952727E-3</v>
      </c>
      <c r="F128" s="235">
        <f t="shared" si="32"/>
        <v>3.1096937836264395E-3</v>
      </c>
      <c r="G128" s="235">
        <f t="shared" si="32"/>
        <v>3.1322297145045617E-3</v>
      </c>
      <c r="H128" s="235">
        <f t="shared" si="32"/>
        <v>3.1367072010776392E-3</v>
      </c>
      <c r="I128" s="235">
        <f t="shared" si="32"/>
        <v>3.1305947682559268E-3</v>
      </c>
      <c r="J128" s="235">
        <f t="shared" si="32"/>
        <v>3.1526673702131107E-3</v>
      </c>
      <c r="K128" s="235">
        <f t="shared" si="32"/>
        <v>3.1481548142680269E-3</v>
      </c>
      <c r="L128" s="235">
        <f t="shared" si="32"/>
        <v>3.149474336318423E-3</v>
      </c>
      <c r="M128" s="235">
        <f t="shared" si="32"/>
        <v>3.1458232590329061E-3</v>
      </c>
      <c r="N128" s="235">
        <f t="shared" si="32"/>
        <v>3.1443570352749349E-3</v>
      </c>
      <c r="O128" s="235">
        <f t="shared" si="32"/>
        <v>3.1319353694679274E-3</v>
      </c>
      <c r="P128" s="235">
        <f t="shared" si="32"/>
        <v>3.1295617679851814E-3</v>
      </c>
      <c r="Q128" s="235">
        <f t="shared" si="32"/>
        <v>3.1245660671998516E-3</v>
      </c>
      <c r="R128" s="235">
        <f t="shared" si="32"/>
        <v>3.1612128550722548E-3</v>
      </c>
      <c r="S128" s="235">
        <f t="shared" si="32"/>
        <v>3.1967783130704055E-3</v>
      </c>
      <c r="T128" s="235">
        <f t="shared" si="32"/>
        <v>3.2350733469091817E-3</v>
      </c>
      <c r="U128" s="235">
        <f t="shared" si="32"/>
        <v>3.2825934905386244E-3</v>
      </c>
      <c r="V128" s="235">
        <f t="shared" si="32"/>
        <v>3.3112980089136409E-3</v>
      </c>
      <c r="W128" s="235">
        <f t="shared" si="32"/>
        <v>3.3235383657859757E-3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0.13507541359384329</v>
      </c>
      <c r="C129" s="235">
        <f t="shared" si="33"/>
        <v>0.13491000834714773</v>
      </c>
      <c r="D129" s="235">
        <f t="shared" si="33"/>
        <v>0.13506847870607952</v>
      </c>
      <c r="E129" s="235">
        <f t="shared" si="33"/>
        <v>0.13479799294415956</v>
      </c>
      <c r="F129" s="235">
        <f t="shared" si="33"/>
        <v>0.13518130202061213</v>
      </c>
      <c r="G129" s="235">
        <f t="shared" si="33"/>
        <v>0.1342597548556019</v>
      </c>
      <c r="H129" s="235">
        <f t="shared" si="33"/>
        <v>0.13380258905503911</v>
      </c>
      <c r="I129" s="235">
        <f t="shared" si="33"/>
        <v>0.13354185087179749</v>
      </c>
      <c r="J129" s="235">
        <f t="shared" si="33"/>
        <v>0.13281971222833897</v>
      </c>
      <c r="K129" s="235">
        <f t="shared" si="33"/>
        <v>0.1326296013439168</v>
      </c>
      <c r="L129" s="235">
        <f t="shared" si="33"/>
        <v>0.13268519190214323</v>
      </c>
      <c r="M129" s="235">
        <f t="shared" si="33"/>
        <v>0.13253137452230562</v>
      </c>
      <c r="N129" s="235">
        <f t="shared" si="33"/>
        <v>0.13246960352183917</v>
      </c>
      <c r="O129" s="235">
        <f t="shared" si="33"/>
        <v>0.1319462872679675</v>
      </c>
      <c r="P129" s="235">
        <f t="shared" si="33"/>
        <v>0.13184628906680557</v>
      </c>
      <c r="Q129" s="235">
        <f t="shared" si="33"/>
        <v>0.13163582362190787</v>
      </c>
      <c r="R129" s="235">
        <f t="shared" si="33"/>
        <v>0.13055253141613996</v>
      </c>
      <c r="S129" s="235">
        <f t="shared" si="33"/>
        <v>0.1297182999663162</v>
      </c>
      <c r="T129" s="235">
        <f t="shared" si="33"/>
        <v>0.12924312629853543</v>
      </c>
      <c r="U129" s="235">
        <f t="shared" si="33"/>
        <v>0.12934224118536891</v>
      </c>
      <c r="V129" s="235">
        <f t="shared" si="33"/>
        <v>0.12888176606970503</v>
      </c>
      <c r="W129" s="235">
        <f t="shared" si="33"/>
        <v>0.12795349233182884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4.234025735561929E-2</v>
      </c>
      <c r="C130" s="235">
        <f t="shared" si="34"/>
        <v>4.2322670137142915E-2</v>
      </c>
      <c r="D130" s="235">
        <f t="shared" si="34"/>
        <v>4.2338083570436329E-2</v>
      </c>
      <c r="E130" s="235">
        <f t="shared" si="34"/>
        <v>4.2340925423583094E-2</v>
      </c>
      <c r="F130" s="235">
        <f t="shared" si="34"/>
        <v>4.241266729177226E-2</v>
      </c>
      <c r="G130" s="235">
        <f t="shared" si="34"/>
        <v>4.2720031619242968E-2</v>
      </c>
      <c r="H130" s="235">
        <f t="shared" si="34"/>
        <v>4.2781099416119683E-2</v>
      </c>
      <c r="I130" s="235">
        <f t="shared" si="34"/>
        <v>4.2697732821963173E-2</v>
      </c>
      <c r="J130" s="235">
        <f t="shared" si="34"/>
        <v>4.2998777872766236E-2</v>
      </c>
      <c r="K130" s="235">
        <f t="shared" si="34"/>
        <v>4.2937231769756966E-2</v>
      </c>
      <c r="L130" s="235">
        <f t="shared" si="34"/>
        <v>4.2955228541658515E-2</v>
      </c>
      <c r="M130" s="235">
        <f t="shared" si="34"/>
        <v>4.2905432022469867E-2</v>
      </c>
      <c r="N130" s="235">
        <f t="shared" si="34"/>
        <v>4.2885434407029542E-2</v>
      </c>
      <c r="O130" s="235">
        <f t="shared" si="34"/>
        <v>4.2716017089525118E-2</v>
      </c>
      <c r="P130" s="235">
        <f t="shared" si="34"/>
        <v>4.2683643879500056E-2</v>
      </c>
      <c r="Q130" s="235">
        <f t="shared" si="34"/>
        <v>4.2615508233343168E-2</v>
      </c>
      <c r="R130" s="235">
        <f t="shared" si="34"/>
        <v>4.2989925278336831E-2</v>
      </c>
      <c r="S130" s="235">
        <f t="shared" si="34"/>
        <v>4.3363657066063092E-2</v>
      </c>
      <c r="T130" s="235">
        <f t="shared" si="34"/>
        <v>4.3786266921313176E-2</v>
      </c>
      <c r="U130" s="235">
        <f t="shared" si="34"/>
        <v>4.4343557876693793E-2</v>
      </c>
      <c r="V130" s="235">
        <f t="shared" si="34"/>
        <v>4.4655351687593985E-2</v>
      </c>
      <c r="W130" s="235">
        <f t="shared" si="34"/>
        <v>4.4753372414576963E-2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0.25576380460767473</v>
      </c>
      <c r="C131" s="302">
        <f t="shared" si="35"/>
        <v>0.24618133928617386</v>
      </c>
      <c r="D131" s="302">
        <f t="shared" si="35"/>
        <v>0.25451731606549477</v>
      </c>
      <c r="E131" s="302">
        <f t="shared" si="35"/>
        <v>0.26173643751018466</v>
      </c>
      <c r="F131" s="302">
        <f t="shared" si="35"/>
        <v>0.3008567515220345</v>
      </c>
      <c r="G131" s="302">
        <f t="shared" si="35"/>
        <v>0.26185071569494694</v>
      </c>
      <c r="H131" s="302">
        <f t="shared" si="35"/>
        <v>0.26373225746767787</v>
      </c>
      <c r="I131" s="302">
        <f t="shared" si="35"/>
        <v>0.26212979251642921</v>
      </c>
      <c r="J131" s="302">
        <f t="shared" si="35"/>
        <v>0.27032239703390876</v>
      </c>
      <c r="K131" s="302">
        <f t="shared" si="35"/>
        <v>0.25942114768652202</v>
      </c>
      <c r="L131" s="302">
        <f t="shared" si="35"/>
        <v>0.26970844966751423</v>
      </c>
      <c r="M131" s="302">
        <f t="shared" si="35"/>
        <v>0.25840018450147917</v>
      </c>
      <c r="N131" s="302">
        <f t="shared" si="35"/>
        <v>0.27043756360806842</v>
      </c>
      <c r="O131" s="302">
        <f t="shared" si="35"/>
        <v>0.24264457289461566</v>
      </c>
      <c r="P131" s="302">
        <f t="shared" si="35"/>
        <v>0.24026340913628419</v>
      </c>
      <c r="Q131" s="302">
        <f t="shared" si="35"/>
        <v>0.24938442629424093</v>
      </c>
      <c r="R131" s="302">
        <f t="shared" si="35"/>
        <v>0.2626742425714258</v>
      </c>
      <c r="S131" s="302">
        <f t="shared" si="35"/>
        <v>0.25625832488775752</v>
      </c>
      <c r="T131" s="302">
        <f t="shared" si="35"/>
        <v>0.2532320641389848</v>
      </c>
      <c r="U131" s="302">
        <f t="shared" si="35"/>
        <v>0.29524710149710681</v>
      </c>
      <c r="V131" s="302">
        <f t="shared" si="35"/>
        <v>0.26295854096736621</v>
      </c>
      <c r="W131" s="302">
        <f t="shared" si="35"/>
        <v>0.27137158376549886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0.53568947012382329</v>
      </c>
      <c r="C132" s="237">
        <f t="shared" si="36"/>
        <v>0.54546785907076545</v>
      </c>
      <c r="D132" s="237">
        <f t="shared" si="36"/>
        <v>0.53694666563402038</v>
      </c>
      <c r="E132" s="237">
        <f t="shared" si="36"/>
        <v>0.53001835893981608</v>
      </c>
      <c r="F132" s="237">
        <f t="shared" si="36"/>
        <v>0.4903649847909447</v>
      </c>
      <c r="G132" s="237">
        <f t="shared" si="36"/>
        <v>0.53010120260598259</v>
      </c>
      <c r="H132" s="237">
        <f t="shared" si="36"/>
        <v>0.52865374208239169</v>
      </c>
      <c r="I132" s="237">
        <f t="shared" si="36"/>
        <v>0.53061347472822296</v>
      </c>
      <c r="J132" s="237">
        <f t="shared" si="36"/>
        <v>0.52292834562784196</v>
      </c>
      <c r="K132" s="237">
        <f t="shared" si="36"/>
        <v>0.53408746913504823</v>
      </c>
      <c r="L132" s="237">
        <f t="shared" si="36"/>
        <v>0.52367935381365804</v>
      </c>
      <c r="M132" s="237">
        <f t="shared" si="36"/>
        <v>0.53520009732001406</v>
      </c>
      <c r="N132" s="237">
        <f t="shared" si="36"/>
        <v>0.52325891820481407</v>
      </c>
      <c r="O132" s="237">
        <f t="shared" si="36"/>
        <v>0.5518669033126633</v>
      </c>
      <c r="P132" s="237">
        <f t="shared" si="36"/>
        <v>0.55440380076509232</v>
      </c>
      <c r="Q132" s="237">
        <f t="shared" si="36"/>
        <v>0.54561055511535217</v>
      </c>
      <c r="R132" s="237">
        <f t="shared" si="36"/>
        <v>0.5332203400511385</v>
      </c>
      <c r="S132" s="237">
        <f t="shared" si="36"/>
        <v>0.54023628926999778</v>
      </c>
      <c r="T132" s="237">
        <f t="shared" si="36"/>
        <v>0.54337655327888357</v>
      </c>
      <c r="U132" s="237">
        <f t="shared" si="36"/>
        <v>0.5006367866528556</v>
      </c>
      <c r="V132" s="237">
        <f t="shared" si="36"/>
        <v>0.53314197336263125</v>
      </c>
      <c r="W132" s="237">
        <f t="shared" si="36"/>
        <v>0.52574177914092268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0.68311900077521415</v>
      </c>
      <c r="C136" s="324">
        <f>IF(C$5=0,0,C$5/PPA_fec!C$5)</f>
        <v>0.68273951859749182</v>
      </c>
      <c r="D136" s="324">
        <f>IF(D$5=0,0,D$5/PPA_fec!D$5)</f>
        <v>0.67934494831091197</v>
      </c>
      <c r="E136" s="324">
        <f>IF(E$5=0,0,E$5/PPA_fec!E$5)</f>
        <v>0.67706351674213627</v>
      </c>
      <c r="F136" s="324">
        <f>IF(F$5=0,0,F$5/PPA_fec!F$5)</f>
        <v>0.6666514019797688</v>
      </c>
      <c r="G136" s="324">
        <f>IF(G$5=0,0,G$5/PPA_fec!G$5)</f>
        <v>0.67137203198604067</v>
      </c>
      <c r="H136" s="324">
        <f>IF(H$5=0,0,H$5/PPA_fec!H$5)</f>
        <v>0.67374024114933972</v>
      </c>
      <c r="I136" s="324">
        <f>IF(I$5=0,0,I$5/PPA_fec!I$5)</f>
        <v>0.6744228725085003</v>
      </c>
      <c r="J136" s="324">
        <f>IF(J$5=0,0,J$5/PPA_fec!J$5)</f>
        <v>0.67444580719998248</v>
      </c>
      <c r="K136" s="324">
        <f>IF(K$5=0,0,K$5/PPA_fec!K$5)</f>
        <v>0.67069834421203145</v>
      </c>
      <c r="L136" s="324">
        <f>IF(L$5=0,0,L$5/PPA_fec!L$5)</f>
        <v>0.67231178352040477</v>
      </c>
      <c r="M136" s="324">
        <f>IF(M$5=0,0,M$5/PPA_fec!M$5)</f>
        <v>0.68714774291696501</v>
      </c>
      <c r="N136" s="324">
        <f>IF(N$5=0,0,N$5/PPA_fec!N$5)</f>
        <v>0.68545639813503334</v>
      </c>
      <c r="O136" s="324">
        <f>IF(O$5=0,0,O$5/PPA_fec!O$5)</f>
        <v>0.69281854622480921</v>
      </c>
      <c r="P136" s="324">
        <f>IF(P$5=0,0,P$5/PPA_fec!P$5)</f>
        <v>0.696991820070476</v>
      </c>
      <c r="Q136" s="324">
        <f>IF(Q$5=0,0,Q$5/PPA_fec!Q$5)</f>
        <v>0.68939778611177749</v>
      </c>
      <c r="R136" s="324">
        <f>IF(R$5=0,0,R$5/PPA_fec!R$5)</f>
        <v>0.69358783033360749</v>
      </c>
      <c r="S136" s="324">
        <f>IF(S$5=0,0,S$5/PPA_fec!S$5)</f>
        <v>0.69411429811357372</v>
      </c>
      <c r="T136" s="324">
        <f>IF(T$5=0,0,T$5/PPA_fec!T$5)</f>
        <v>0.69364399879829741</v>
      </c>
      <c r="U136" s="324">
        <f>IF(U$5=0,0,U$5/PPA_fec!U$5)</f>
        <v>0.69920142690809273</v>
      </c>
      <c r="V136" s="324">
        <f>IF(V$5=0,0,V$5/PPA_fec!V$5)</f>
        <v>0.69267289700692791</v>
      </c>
      <c r="W136" s="324">
        <f>IF(W$5=0,0,W$5/PPA_fec!W$5)</f>
        <v>0.69623768360835125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0.47910949976862954</v>
      </c>
      <c r="C137" s="307">
        <f>IF(C$6=0,0,C$6/PPA_fec!C$6)</f>
        <v>0.47910949976862954</v>
      </c>
      <c r="D137" s="307">
        <f>IF(D$6=0,0,D$6/PPA_fec!D$6)</f>
        <v>0.48043604602548995</v>
      </c>
      <c r="E137" s="307">
        <f>IF(E$6=0,0,E$6/PPA_fec!E$6)</f>
        <v>0.48043604602549012</v>
      </c>
      <c r="F137" s="307">
        <f>IF(F$6=0,0,F$6/PPA_fec!F$6)</f>
        <v>0.48043604602549</v>
      </c>
      <c r="G137" s="307">
        <f>IF(G$6=0,0,G$6/PPA_fec!G$6)</f>
        <v>0.48043604602549012</v>
      </c>
      <c r="H137" s="307">
        <f>IF(H$6=0,0,H$6/PPA_fec!H$6)</f>
        <v>0.48043604602549</v>
      </c>
      <c r="I137" s="307">
        <f>IF(I$6=0,0,I$6/PPA_fec!I$6)</f>
        <v>0.48043604602549012</v>
      </c>
      <c r="J137" s="307">
        <f>IF(J$6=0,0,J$6/PPA_fec!J$6)</f>
        <v>0.48043604602549</v>
      </c>
      <c r="K137" s="307">
        <f>IF(K$6=0,0,K$6/PPA_fec!K$6)</f>
        <v>0.48043604602549023</v>
      </c>
      <c r="L137" s="307">
        <f>IF(L$6=0,0,L$6/PPA_fec!L$6)</f>
        <v>0.48043604602549006</v>
      </c>
      <c r="M137" s="307">
        <f>IF(M$6=0,0,M$6/PPA_fec!M$6)</f>
        <v>0.48739244142294108</v>
      </c>
      <c r="N137" s="307">
        <f>IF(N$6=0,0,N$6/PPA_fec!N$6)</f>
        <v>0.48982952151854142</v>
      </c>
      <c r="O137" s="307">
        <f>IF(O$6=0,0,O$6/PPA_fec!O$6)</f>
        <v>0.48982952151854126</v>
      </c>
      <c r="P137" s="307">
        <f>IF(P$6=0,0,P$6/PPA_fec!P$6)</f>
        <v>0.48982952151854137</v>
      </c>
      <c r="Q137" s="307">
        <f>IF(Q$6=0,0,Q$6/PPA_fec!Q$6)</f>
        <v>0.48982952151854142</v>
      </c>
      <c r="R137" s="307">
        <f>IF(R$6=0,0,R$6/PPA_fec!R$6)</f>
        <v>0.48982952151854164</v>
      </c>
      <c r="S137" s="307">
        <f>IF(S$6=0,0,S$6/PPA_fec!S$6)</f>
        <v>0.48982952151854131</v>
      </c>
      <c r="T137" s="307">
        <f>IF(T$6=0,0,T$6/PPA_fec!T$6)</f>
        <v>0.48982952151854159</v>
      </c>
      <c r="U137" s="307">
        <f>IF(U$6=0,0,U$6/PPA_fec!U$6)</f>
        <v>0.48982952151854148</v>
      </c>
      <c r="V137" s="307">
        <f>IF(V$6=0,0,V$6/PPA_fec!V$6)</f>
        <v>0.48982952151854159</v>
      </c>
      <c r="W137" s="307">
        <f>IF(W$6=0,0,W$6/PPA_fec!W$6)</f>
        <v>0.48982952151854131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0.12451116130902574</v>
      </c>
      <c r="C138" s="308">
        <f>IF(C$7=0,0,C$7/PPA_fec!C$7)</f>
        <v>0.12451116130902566</v>
      </c>
      <c r="D138" s="308">
        <f>IF(D$7=0,0,D$7/PPA_fec!D$7)</f>
        <v>0.12485590466112281</v>
      </c>
      <c r="E138" s="308">
        <f>IF(E$7=0,0,E$7/PPA_fec!E$7)</f>
        <v>0.12485590466112284</v>
      </c>
      <c r="F138" s="308">
        <f>IF(F$7=0,0,F$7/PPA_fec!F$7)</f>
        <v>0.12485590466112279</v>
      </c>
      <c r="G138" s="308">
        <f>IF(G$7=0,0,G$7/PPA_fec!G$7)</f>
        <v>0.12485590466112291</v>
      </c>
      <c r="H138" s="308">
        <f>IF(H$7=0,0,H$7/PPA_fec!H$7)</f>
        <v>0.12485590466112287</v>
      </c>
      <c r="I138" s="308">
        <f>IF(I$7=0,0,I$7/PPA_fec!I$7)</f>
        <v>0.12485590466112288</v>
      </c>
      <c r="J138" s="308">
        <f>IF(J$7=0,0,J$7/PPA_fec!J$7)</f>
        <v>0.12485590466112283</v>
      </c>
      <c r="K138" s="308">
        <f>IF(K$7=0,0,K$7/PPA_fec!K$7)</f>
        <v>0.12485590466112284</v>
      </c>
      <c r="L138" s="308">
        <f>IF(L$7=0,0,L$7/PPA_fec!L$7)</f>
        <v>0.12485590466112291</v>
      </c>
      <c r="M138" s="308">
        <f>IF(M$7=0,0,M$7/PPA_fec!M$7)</f>
        <v>0.12729708468976458</v>
      </c>
      <c r="N138" s="308">
        <f>IF(N$7=0,0,N$7/PPA_fec!N$7)</f>
        <v>0.12729708468976461</v>
      </c>
      <c r="O138" s="308">
        <f>IF(O$7=0,0,O$7/PPA_fec!O$7)</f>
        <v>0.12729708468976458</v>
      </c>
      <c r="P138" s="308">
        <f>IF(P$7=0,0,P$7/PPA_fec!P$7)</f>
        <v>0.12729708468976461</v>
      </c>
      <c r="Q138" s="308">
        <f>IF(Q$7=0,0,Q$7/PPA_fec!Q$7)</f>
        <v>0.12729708468976456</v>
      </c>
      <c r="R138" s="308">
        <f>IF(R$7=0,0,R$7/PPA_fec!R$7)</f>
        <v>0.12729708468976458</v>
      </c>
      <c r="S138" s="308">
        <f>IF(S$7=0,0,S$7/PPA_fec!S$7)</f>
        <v>0.12729708468976458</v>
      </c>
      <c r="T138" s="308">
        <f>IF(T$7=0,0,T$7/PPA_fec!T$7)</f>
        <v>0.12729708468976456</v>
      </c>
      <c r="U138" s="308">
        <f>IF(U$7=0,0,U$7/PPA_fec!U$7)</f>
        <v>0.12729708468976458</v>
      </c>
      <c r="V138" s="308">
        <f>IF(V$7=0,0,V$7/PPA_fec!V$7)</f>
        <v>0.12729708468976461</v>
      </c>
      <c r="W138" s="308">
        <f>IF(W$7=0,0,W$7/PPA_fec!W$7)</f>
        <v>0.12729708468976458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0.68483696583697251</v>
      </c>
      <c r="C139" s="308">
        <f>IF(C$8=0,0,C$8/PPA_fec!C$8)</f>
        <v>0.6848369658369724</v>
      </c>
      <c r="D139" s="308">
        <f>IF(D$8=0,0,D$8/PPA_fec!D$8)</f>
        <v>0.68673312509499074</v>
      </c>
      <c r="E139" s="308">
        <f>IF(E$8=0,0,E$8/PPA_fec!E$8)</f>
        <v>0.68673312509499063</v>
      </c>
      <c r="F139" s="308">
        <f>IF(F$8=0,0,F$8/PPA_fec!F$8)</f>
        <v>0.68673312509499052</v>
      </c>
      <c r="G139" s="308">
        <f>IF(G$8=0,0,G$8/PPA_fec!G$8)</f>
        <v>0.68673312509499052</v>
      </c>
      <c r="H139" s="308">
        <f>IF(H$8=0,0,H$8/PPA_fec!H$8)</f>
        <v>0.68673312509499063</v>
      </c>
      <c r="I139" s="308">
        <f>IF(I$8=0,0,I$8/PPA_fec!I$8)</f>
        <v>0.6867331250949904</v>
      </c>
      <c r="J139" s="308">
        <f>IF(J$8=0,0,J$8/PPA_fec!J$8)</f>
        <v>0.6867331250949904</v>
      </c>
      <c r="K139" s="308">
        <f>IF(K$8=0,0,K$8/PPA_fec!K$8)</f>
        <v>0.68673312509499074</v>
      </c>
      <c r="L139" s="308">
        <f>IF(L$8=0,0,L$8/PPA_fec!L$8)</f>
        <v>0.68673312509499052</v>
      </c>
      <c r="M139" s="308">
        <f>IF(M$8=0,0,M$8/PPA_fec!M$8)</f>
        <v>0.69467581450122473</v>
      </c>
      <c r="N139" s="308">
        <f>IF(N$8=0,0,N$8/PPA_fec!N$8)</f>
        <v>0.70016011675020062</v>
      </c>
      <c r="O139" s="308">
        <f>IF(O$8=0,0,O$8/PPA_fec!O$8)</f>
        <v>0.70016011675020073</v>
      </c>
      <c r="P139" s="308">
        <f>IF(P$8=0,0,P$8/PPA_fec!P$8)</f>
        <v>0.7001601167502004</v>
      </c>
      <c r="Q139" s="308">
        <f>IF(Q$8=0,0,Q$8/PPA_fec!Q$8)</f>
        <v>0.70016011675020051</v>
      </c>
      <c r="R139" s="308">
        <f>IF(R$8=0,0,R$8/PPA_fec!R$8)</f>
        <v>0.70016011675020073</v>
      </c>
      <c r="S139" s="308">
        <f>IF(S$8=0,0,S$8/PPA_fec!S$8)</f>
        <v>0.7001601167502004</v>
      </c>
      <c r="T139" s="308">
        <f>IF(T$8=0,0,T$8/PPA_fec!T$8)</f>
        <v>0.70016011675020096</v>
      </c>
      <c r="U139" s="308">
        <f>IF(U$8=0,0,U$8/PPA_fec!U$8)</f>
        <v>0.70016011675020062</v>
      </c>
      <c r="V139" s="308">
        <f>IF(V$8=0,0,V$8/PPA_fec!V$8)</f>
        <v>0.70016011675020084</v>
      </c>
      <c r="W139" s="308">
        <f>IF(W$8=0,0,W$8/PPA_fec!W$8)</f>
        <v>0.70016011675020062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0.48077443874882386</v>
      </c>
      <c r="C140" s="308">
        <f>IF(C$9=0,0,C$9/PPA_fec!C$9)</f>
        <v>0.48077443874882397</v>
      </c>
      <c r="D140" s="308">
        <f>IF(D$9=0,0,D$9/PPA_fec!D$9)</f>
        <v>0.48210559484659365</v>
      </c>
      <c r="E140" s="308">
        <f>IF(E$9=0,0,E$9/PPA_fec!E$9)</f>
        <v>0.48210559484659349</v>
      </c>
      <c r="F140" s="308">
        <f>IF(F$9=0,0,F$9/PPA_fec!F$9)</f>
        <v>0.48210559484659365</v>
      </c>
      <c r="G140" s="308">
        <f>IF(G$9=0,0,G$9/PPA_fec!G$9)</f>
        <v>0.48210559484659343</v>
      </c>
      <c r="H140" s="308">
        <f>IF(H$9=0,0,H$9/PPA_fec!H$9)</f>
        <v>0.48210559484659354</v>
      </c>
      <c r="I140" s="308">
        <f>IF(I$9=0,0,I$9/PPA_fec!I$9)</f>
        <v>0.48210559484659382</v>
      </c>
      <c r="J140" s="308">
        <f>IF(J$9=0,0,J$9/PPA_fec!J$9)</f>
        <v>0.48210559484659349</v>
      </c>
      <c r="K140" s="308">
        <f>IF(K$9=0,0,K$9/PPA_fec!K$9)</f>
        <v>0.48210559484659354</v>
      </c>
      <c r="L140" s="308">
        <f>IF(L$9=0,0,L$9/PPA_fec!L$9)</f>
        <v>0.48210559484659399</v>
      </c>
      <c r="M140" s="308">
        <f>IF(M$9=0,0,M$9/PPA_fec!M$9)</f>
        <v>0.49153171332317053</v>
      </c>
      <c r="N140" s="308">
        <f>IF(N$9=0,0,N$9/PPA_fec!N$9)</f>
        <v>0.49153171332317064</v>
      </c>
      <c r="O140" s="308">
        <f>IF(O$9=0,0,O$9/PPA_fec!O$9)</f>
        <v>0.4915317133231708</v>
      </c>
      <c r="P140" s="308">
        <f>IF(P$9=0,0,P$9/PPA_fec!P$9)</f>
        <v>0.49153171332317086</v>
      </c>
      <c r="Q140" s="308">
        <f>IF(Q$9=0,0,Q$9/PPA_fec!Q$9)</f>
        <v>0.49153171332317047</v>
      </c>
      <c r="R140" s="308">
        <f>IF(R$9=0,0,R$9/PPA_fec!R$9)</f>
        <v>0.49153171332317053</v>
      </c>
      <c r="S140" s="308">
        <f>IF(S$9=0,0,S$9/PPA_fec!S$9)</f>
        <v>0.49153171332317075</v>
      </c>
      <c r="T140" s="308">
        <f>IF(T$9=0,0,T$9/PPA_fec!T$9)</f>
        <v>0.49153171332317058</v>
      </c>
      <c r="U140" s="308">
        <f>IF(U$9=0,0,U$9/PPA_fec!U$9)</f>
        <v>0.49153171332317058</v>
      </c>
      <c r="V140" s="308">
        <f>IF(V$9=0,0,V$9/PPA_fec!V$9)</f>
        <v>0.49153171332317069</v>
      </c>
      <c r="W140" s="308">
        <f>IF(W$9=0,0,W$9/PPA_fec!W$9)</f>
        <v>0.49153171332317053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0.71819318226734474</v>
      </c>
      <c r="C141" s="309">
        <f>IF(C$10=0,0,C$10/PPA_fec!C$10)</f>
        <v>0.72399934075612893</v>
      </c>
      <c r="D141" s="309">
        <f>IF(D$10=0,0,D$10/PPA_fec!D$10)</f>
        <v>0.72085450407192353</v>
      </c>
      <c r="E141" s="309">
        <f>IF(E$10=0,0,E$10/PPA_fec!E$10)</f>
        <v>0.71906717494511407</v>
      </c>
      <c r="F141" s="309">
        <f>IF(F$10=0,0,F$10/PPA_fec!F$10)</f>
        <v>0.70087523225887483</v>
      </c>
      <c r="G141" s="309">
        <f>IF(G$10=0,0,G$10/PPA_fec!G$10)</f>
        <v>0.71717121375301163</v>
      </c>
      <c r="H141" s="309">
        <f>IF(H$10=0,0,H$10/PPA_fec!H$10)</f>
        <v>0.71822841027714057</v>
      </c>
      <c r="I141" s="309">
        <f>IF(I$10=0,0,I$10/PPA_fec!I$10)</f>
        <v>0.7209575693222654</v>
      </c>
      <c r="J141" s="309">
        <f>IF(J$10=0,0,J$10/PPA_fec!J$10)</f>
        <v>0.71949681236050311</v>
      </c>
      <c r="K141" s="309">
        <f>IF(K$10=0,0,K$10/PPA_fec!K$10)</f>
        <v>0.72586671318861129</v>
      </c>
      <c r="L141" s="309">
        <f>IF(L$10=0,0,L$10/PPA_fec!L$10)</f>
        <v>0.71697348430442687</v>
      </c>
      <c r="M141" s="309">
        <f>IF(M$10=0,0,M$10/PPA_fec!M$10)</f>
        <v>0.73720235154194069</v>
      </c>
      <c r="N141" s="309">
        <f>IF(N$10=0,0,N$10/PPA_fec!N$10)</f>
        <v>0.7309344633364504</v>
      </c>
      <c r="O141" s="309">
        <f>IF(O$10=0,0,O$10/PPA_fec!O$10)</f>
        <v>0.75597382774876487</v>
      </c>
      <c r="P141" s="309">
        <f>IF(P$10=0,0,P$10/PPA_fec!P$10)</f>
        <v>0.75906325022851839</v>
      </c>
      <c r="Q141" s="309">
        <f>IF(Q$10=0,0,Q$10/PPA_fec!Q$10)</f>
        <v>0.75909945130086254</v>
      </c>
      <c r="R141" s="309">
        <f>IF(R$10=0,0,R$10/PPA_fec!R$10)</f>
        <v>0.74066837925995621</v>
      </c>
      <c r="S141" s="309">
        <f>IF(S$10=0,0,S$10/PPA_fec!S$10)</f>
        <v>0.75530659209247963</v>
      </c>
      <c r="T141" s="309">
        <f>IF(T$10=0,0,T$10/PPA_fec!T$10)</f>
        <v>0.75904403404548149</v>
      </c>
      <c r="U141" s="309">
        <f>IF(U$10=0,0,U$10/PPA_fec!U$10)</f>
        <v>0.72502164392789592</v>
      </c>
      <c r="V141" s="309">
        <f>IF(V$10=0,0,V$10/PPA_fec!V$10)</f>
        <v>0.74620809390391141</v>
      </c>
      <c r="W141" s="309">
        <f>IF(W$10=0,0,W$10/PPA_fec!W$10)</f>
        <v>0.7425573637067997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0.59590746321865118</v>
      </c>
      <c r="C142" s="310">
        <f>IF(C$16=0,0,C$16/PPA_fec!C$16)</f>
        <v>0.59590746321865129</v>
      </c>
      <c r="D142" s="310">
        <f>IF(D$16=0,0,D$16/PPA_fec!D$16)</f>
        <v>0.59755739672059527</v>
      </c>
      <c r="E142" s="310">
        <f>IF(E$16=0,0,E$16/PPA_fec!E$16)</f>
        <v>0.59755739672059538</v>
      </c>
      <c r="F142" s="310">
        <f>IF(F$16=0,0,F$16/PPA_fec!F$16)</f>
        <v>0.59755739672059516</v>
      </c>
      <c r="G142" s="310">
        <f>IF(G$16=0,0,G$16/PPA_fec!G$16)</f>
        <v>0.59755739672059527</v>
      </c>
      <c r="H142" s="310">
        <f>IF(H$16=0,0,H$16/PPA_fec!H$16)</f>
        <v>0.59755739672059527</v>
      </c>
      <c r="I142" s="310">
        <f>IF(I$16=0,0,I$16/PPA_fec!I$16)</f>
        <v>0.59755739672059527</v>
      </c>
      <c r="J142" s="310">
        <f>IF(J$16=0,0,J$16/PPA_fec!J$16)</f>
        <v>0.59755739672059538</v>
      </c>
      <c r="K142" s="310">
        <f>IF(K$16=0,0,K$16/PPA_fec!K$16)</f>
        <v>0.59755739672059516</v>
      </c>
      <c r="L142" s="310">
        <f>IF(L$16=0,0,L$16/PPA_fec!L$16)</f>
        <v>0.59755739672059516</v>
      </c>
      <c r="M142" s="310">
        <f>IF(M$16=0,0,M$16/PPA_fec!M$16)</f>
        <v>0.60620165704853579</v>
      </c>
      <c r="N142" s="310">
        <f>IF(N$16=0,0,N$16/PPA_fec!N$16)</f>
        <v>0.60924082640540433</v>
      </c>
      <c r="O142" s="310">
        <f>IF(O$16=0,0,O$16/PPA_fec!O$16)</f>
        <v>0.60924082640540433</v>
      </c>
      <c r="P142" s="310">
        <f>IF(P$16=0,0,P$16/PPA_fec!P$16)</f>
        <v>0.60924082640540433</v>
      </c>
      <c r="Q142" s="310">
        <f>IF(Q$16=0,0,Q$16/PPA_fec!Q$16)</f>
        <v>0.60924082640540456</v>
      </c>
      <c r="R142" s="310">
        <f>IF(R$16=0,0,R$16/PPA_fec!R$16)</f>
        <v>0.60924082640540411</v>
      </c>
      <c r="S142" s="310">
        <f>IF(S$16=0,0,S$16/PPA_fec!S$16)</f>
        <v>0.60924082640540433</v>
      </c>
      <c r="T142" s="310">
        <f>IF(T$16=0,0,T$16/PPA_fec!T$16)</f>
        <v>0.60924082640540445</v>
      </c>
      <c r="U142" s="310">
        <f>IF(U$16=0,0,U$16/PPA_fec!U$16)</f>
        <v>0.60924082640540445</v>
      </c>
      <c r="V142" s="310">
        <f>IF(V$16=0,0,V$16/PPA_fec!V$16)</f>
        <v>0.60924082640540422</v>
      </c>
      <c r="W142" s="310">
        <f>IF(W$16=0,0,W$16/PPA_fec!W$16)</f>
        <v>0.60924082640540411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0.70197733555911179</v>
      </c>
      <c r="C143" s="310">
        <f>IF(C$17=0,0,C$17/PPA_fec!C$17)</f>
        <v>0.70207226102317255</v>
      </c>
      <c r="D143" s="310">
        <f>IF(D$17=0,0,D$17/PPA_fec!D$17)</f>
        <v>0.69719107042870143</v>
      </c>
      <c r="E143" s="310">
        <f>IF(E$17=0,0,E$17/PPA_fec!E$17)</f>
        <v>0.69406239431121941</v>
      </c>
      <c r="F143" s="310">
        <f>IF(F$17=0,0,F$17/PPA_fec!F$17)</f>
        <v>0.68031014272550638</v>
      </c>
      <c r="G143" s="310">
        <f>IF(G$17=0,0,G$17/PPA_fec!G$17)</f>
        <v>0.68735258199150084</v>
      </c>
      <c r="H143" s="310">
        <f>IF(H$17=0,0,H$17/PPA_fec!H$17)</f>
        <v>0.69014209473747212</v>
      </c>
      <c r="I143" s="310">
        <f>IF(I$17=0,0,I$17/PPA_fec!I$17)</f>
        <v>0.69096271273982579</v>
      </c>
      <c r="J143" s="310">
        <f>IF(J$17=0,0,J$17/PPA_fec!J$17)</f>
        <v>0.69065899531705233</v>
      </c>
      <c r="K143" s="310">
        <f>IF(K$17=0,0,K$17/PPA_fec!K$17)</f>
        <v>0.68665260607292944</v>
      </c>
      <c r="L143" s="310">
        <f>IF(L$17=0,0,L$17/PPA_fec!L$17)</f>
        <v>0.68819695195926744</v>
      </c>
      <c r="M143" s="310">
        <f>IF(M$17=0,0,M$17/PPA_fec!M$17)</f>
        <v>0.70455187611179648</v>
      </c>
      <c r="N143" s="310">
        <f>IF(N$17=0,0,N$17/PPA_fec!N$17)</f>
        <v>0.70161478057942239</v>
      </c>
      <c r="O143" s="310">
        <f>IF(O$17=0,0,O$17/PPA_fec!O$17)</f>
        <v>0.71184215039584198</v>
      </c>
      <c r="P143" s="310">
        <f>IF(P$17=0,0,P$17/PPA_fec!P$17)</f>
        <v>0.71708120078450943</v>
      </c>
      <c r="Q143" s="310">
        <f>IF(Q$17=0,0,Q$17/PPA_fec!Q$17)</f>
        <v>0.70714339124270098</v>
      </c>
      <c r="R143" s="310">
        <f>IF(R$17=0,0,R$17/PPA_fec!R$17)</f>
        <v>0.71212093501429763</v>
      </c>
      <c r="S143" s="310">
        <f>IF(S$17=0,0,S$17/PPA_fec!S$17)</f>
        <v>0.71318105260050724</v>
      </c>
      <c r="T143" s="310">
        <f>IF(T$17=0,0,T$17/PPA_fec!T$17)</f>
        <v>0.71299490015434241</v>
      </c>
      <c r="U143" s="310">
        <f>IF(U$17=0,0,U$17/PPA_fec!U$17)</f>
        <v>0.71751662080383605</v>
      </c>
      <c r="V143" s="310">
        <f>IF(V$17=0,0,V$17/PPA_fec!V$17)</f>
        <v>0.71139357403994974</v>
      </c>
      <c r="W143" s="310">
        <f>IF(W$17=0,0,W$17/PPA_fec!W$17)</f>
        <v>0.71551456252624601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0.59237925886239362</v>
      </c>
      <c r="C144" s="311">
        <f>IF(C$30=0,0,C$30/PPA_fec!C$30)</f>
        <v>0.59237925886239384</v>
      </c>
      <c r="D144" s="311">
        <f>IF(D$30=0,0,D$30/PPA_fec!D$30)</f>
        <v>0.59401942356141391</v>
      </c>
      <c r="E144" s="311">
        <f>IF(E$30=0,0,E$30/PPA_fec!E$30)</f>
        <v>0.59401942356141391</v>
      </c>
      <c r="F144" s="311">
        <f>IF(F$30=0,0,F$30/PPA_fec!F$30)</f>
        <v>0.5940194235614138</v>
      </c>
      <c r="G144" s="311">
        <f>IF(G$30=0,0,G$30/PPA_fec!G$30)</f>
        <v>0.59401942356141391</v>
      </c>
      <c r="H144" s="311">
        <f>IF(H$30=0,0,H$30/PPA_fec!H$30)</f>
        <v>0.5940194235614138</v>
      </c>
      <c r="I144" s="311">
        <f>IF(I$30=0,0,I$30/PPA_fec!I$30)</f>
        <v>0.5940194235614138</v>
      </c>
      <c r="J144" s="311">
        <f>IF(J$30=0,0,J$30/PPA_fec!J$30)</f>
        <v>0.59401942356141391</v>
      </c>
      <c r="K144" s="311">
        <f>IF(K$30=0,0,K$30/PPA_fec!K$30)</f>
        <v>0.59401942356141391</v>
      </c>
      <c r="L144" s="311">
        <f>IF(L$30=0,0,L$30/PPA_fec!L$30)</f>
        <v>0.59401942356141402</v>
      </c>
      <c r="M144" s="311">
        <f>IF(M$30=0,0,M$30/PPA_fec!M$30)</f>
        <v>0.60563367886923603</v>
      </c>
      <c r="N144" s="311">
        <f>IF(N$30=0,0,N$30/PPA_fec!N$30)</f>
        <v>0.60563367886923603</v>
      </c>
      <c r="O144" s="311">
        <f>IF(O$30=0,0,O$30/PPA_fec!O$30)</f>
        <v>0.60563367886923591</v>
      </c>
      <c r="P144" s="311">
        <f>IF(P$30=0,0,P$30/PPA_fec!P$30)</f>
        <v>0.60563367886923603</v>
      </c>
      <c r="Q144" s="311">
        <f>IF(Q$30=0,0,Q$30/PPA_fec!Q$30)</f>
        <v>0.60563367886923625</v>
      </c>
      <c r="R144" s="311">
        <f>IF(R$30=0,0,R$30/PPA_fec!R$30)</f>
        <v>0.60563367886923603</v>
      </c>
      <c r="S144" s="311">
        <f>IF(S$30=0,0,S$30/PPA_fec!S$30)</f>
        <v>0.60563367886923591</v>
      </c>
      <c r="T144" s="311">
        <f>IF(T$30=0,0,T$30/PPA_fec!T$30)</f>
        <v>0.60563367886923614</v>
      </c>
      <c r="U144" s="311">
        <f>IF(U$30=0,0,U$30/PPA_fec!U$30)</f>
        <v>0.6056336788692358</v>
      </c>
      <c r="V144" s="311">
        <f>IF(V$30=0,0,V$30/PPA_fec!V$30)</f>
        <v>0.60563367886923603</v>
      </c>
      <c r="W144" s="311">
        <f>IF(W$30=0,0,W$30/PPA_fec!W$30)</f>
        <v>0.60563367886923591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0.73030934948347559</v>
      </c>
      <c r="C146" s="324">
        <f>IF(C$32=0,0,C$32/PPA_fec!C$32)</f>
        <v>0.73197530772273023</v>
      </c>
      <c r="D146" s="324">
        <f>IF(D$32=0,0,D$32/PPA_fec!D$32)</f>
        <v>0.72459144865236835</v>
      </c>
      <c r="E146" s="324">
        <f>IF(E$32=0,0,E$32/PPA_fec!E$32)</f>
        <v>0.72133727818969129</v>
      </c>
      <c r="F146" s="324">
        <f>IF(F$32=0,0,F$32/PPA_fec!F$32)</f>
        <v>0.71087308276729633</v>
      </c>
      <c r="G146" s="324">
        <f>IF(G$32=0,0,G$32/PPA_fec!G$32)</f>
        <v>0.7296062296248399</v>
      </c>
      <c r="H146" s="324">
        <f>IF(H$32=0,0,H$32/PPA_fec!H$32)</f>
        <v>0.73297481592527625</v>
      </c>
      <c r="I146" s="324">
        <f>IF(I$32=0,0,I$32/PPA_fec!I$32)</f>
        <v>0.73393315319481167</v>
      </c>
      <c r="J146" s="324">
        <f>IF(J$32=0,0,J$32/PPA_fec!J$32)</f>
        <v>0.73389155776099646</v>
      </c>
      <c r="K146" s="324">
        <f>IF(K$32=0,0,K$32/PPA_fec!K$32)</f>
        <v>0.72877532398213085</v>
      </c>
      <c r="L146" s="324">
        <f>IF(L$32=0,0,L$32/PPA_fec!L$32)</f>
        <v>0.73766457592549617</v>
      </c>
      <c r="M146" s="324">
        <f>IF(M$32=0,0,M$32/PPA_fec!M$32)</f>
        <v>0.74157458913807761</v>
      </c>
      <c r="N146" s="324">
        <f>IF(N$32=0,0,N$32/PPA_fec!N$32)</f>
        <v>0.73764426223648927</v>
      </c>
      <c r="O146" s="324">
        <f>IF(O$32=0,0,O$32/PPA_fec!O$32)</f>
        <v>0.74844487745470889</v>
      </c>
      <c r="P146" s="324">
        <f>IF(P$32=0,0,P$32/PPA_fec!P$32)</f>
        <v>0.75459623484859217</v>
      </c>
      <c r="Q146" s="324">
        <f>IF(Q$32=0,0,Q$32/PPA_fec!Q$32)</f>
        <v>0.74332796158423953</v>
      </c>
      <c r="R146" s="324">
        <f>IF(R$32=0,0,R$32/PPA_fec!R$32)</f>
        <v>0.74926777456613447</v>
      </c>
      <c r="S146" s="324">
        <f>IF(S$32=0,0,S$32/PPA_fec!S$32)</f>
        <v>0.75022697710351771</v>
      </c>
      <c r="T146" s="324">
        <f>IF(T$32=0,0,T$32/PPA_fec!T$32)</f>
        <v>0.74972350295945323</v>
      </c>
      <c r="U146" s="324">
        <f>IF(U$32=0,0,U$32/PPA_fec!U$32)</f>
        <v>0.7563294999164758</v>
      </c>
      <c r="V146" s="324">
        <f>IF(V$32=0,0,V$32/PPA_fec!V$32)</f>
        <v>0.74814102262159621</v>
      </c>
      <c r="W146" s="324">
        <f>IF(W$32=0,0,W$32/PPA_fec!W$32)</f>
        <v>0.75315002089345329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0.45176369176034453</v>
      </c>
      <c r="C147" s="307">
        <f>IF(C$33=0,0,C$33/PPA_fec!C$33)</f>
        <v>0.45290438624617774</v>
      </c>
      <c r="D147" s="307">
        <f>IF(D$33=0,0,D$33/PPA_fec!D$33)</f>
        <v>0.45290438624617779</v>
      </c>
      <c r="E147" s="307">
        <f>IF(E$33=0,0,E$33/PPA_fec!E$33)</f>
        <v>0.45290438624617757</v>
      </c>
      <c r="F147" s="307">
        <f>IF(F$33=0,0,F$33/PPA_fec!F$33)</f>
        <v>0.4551438516503033</v>
      </c>
      <c r="G147" s="307">
        <f>IF(G$33=0,0,G$33/PPA_fec!G$33)</f>
        <v>0.46313324354940666</v>
      </c>
      <c r="H147" s="307">
        <f>IF(H$33=0,0,H$33/PPA_fec!H$33)</f>
        <v>0.46313324354940649</v>
      </c>
      <c r="I147" s="307">
        <f>IF(I$33=0,0,I$33/PPA_fec!I$33)</f>
        <v>0.46313324354940677</v>
      </c>
      <c r="J147" s="307">
        <f>IF(J$33=0,0,J$33/PPA_fec!J$33)</f>
        <v>0.46313324354940666</v>
      </c>
      <c r="K147" s="307">
        <f>IF(K$33=0,0,K$33/PPA_fec!K$33)</f>
        <v>0.46313324354940644</v>
      </c>
      <c r="L147" s="307">
        <f>IF(L$33=0,0,L$33/PPA_fec!L$33)</f>
        <v>0.46727194990360399</v>
      </c>
      <c r="M147" s="307">
        <f>IF(M$33=0,0,M$33/PPA_fec!M$33)</f>
        <v>0.46727194990360382</v>
      </c>
      <c r="N147" s="307">
        <f>IF(N$33=0,0,N$33/PPA_fec!N$33)</f>
        <v>0.46727194990360404</v>
      </c>
      <c r="O147" s="307">
        <f>IF(O$33=0,0,O$33/PPA_fec!O$33)</f>
        <v>0.46727194990360404</v>
      </c>
      <c r="P147" s="307">
        <f>IF(P$33=0,0,P$33/PPA_fec!P$33)</f>
        <v>0.46727194990360404</v>
      </c>
      <c r="Q147" s="307">
        <f>IF(Q$33=0,0,Q$33/PPA_fec!Q$33)</f>
        <v>0.46727194990360388</v>
      </c>
      <c r="R147" s="307">
        <f>IF(R$33=0,0,R$33/PPA_fec!R$33)</f>
        <v>0.46727194990360393</v>
      </c>
      <c r="S147" s="307">
        <f>IF(S$33=0,0,S$33/PPA_fec!S$33)</f>
        <v>0.46727194990360416</v>
      </c>
      <c r="T147" s="307">
        <f>IF(T$33=0,0,T$33/PPA_fec!T$33)</f>
        <v>0.46727194990360399</v>
      </c>
      <c r="U147" s="307">
        <f>IF(U$33=0,0,U$33/PPA_fec!U$33)</f>
        <v>0.46727194990360388</v>
      </c>
      <c r="V147" s="307">
        <f>IF(V$33=0,0,V$33/PPA_fec!V$33)</f>
        <v>0.4672719499036041</v>
      </c>
      <c r="W147" s="307">
        <f>IF(W$33=0,0,W$33/PPA_fec!W$33)</f>
        <v>0.46727194990360399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0.11741658552676983</v>
      </c>
      <c r="C148" s="308">
        <f>IF(C$34=0,0,C$34/PPA_fec!C$34)</f>
        <v>0.1177130601087219</v>
      </c>
      <c r="D148" s="308">
        <f>IF(D$34=0,0,D$34/PPA_fec!D$34)</f>
        <v>0.1177130601087219</v>
      </c>
      <c r="E148" s="308">
        <f>IF(E$34=0,0,E$34/PPA_fec!E$34)</f>
        <v>0.11771306010872193</v>
      </c>
      <c r="F148" s="308">
        <f>IF(F$34=0,0,F$34/PPA_fec!F$34)</f>
        <v>0.11829511304027364</v>
      </c>
      <c r="G148" s="308">
        <f>IF(G$34=0,0,G$34/PPA_fec!G$34)</f>
        <v>0.12037161262254992</v>
      </c>
      <c r="H148" s="308">
        <f>IF(H$34=0,0,H$34/PPA_fec!H$34)</f>
        <v>0.12037161262254992</v>
      </c>
      <c r="I148" s="308">
        <f>IF(I$34=0,0,I$34/PPA_fec!I$34)</f>
        <v>0.12037161262254996</v>
      </c>
      <c r="J148" s="308">
        <f>IF(J$34=0,0,J$34/PPA_fec!J$34)</f>
        <v>0.12037161262254994</v>
      </c>
      <c r="K148" s="308">
        <f>IF(K$34=0,0,K$34/PPA_fec!K$34)</f>
        <v>0.12037161262254993</v>
      </c>
      <c r="L148" s="308">
        <f>IF(L$34=0,0,L$34/PPA_fec!L$34)</f>
        <v>0.12144729173858124</v>
      </c>
      <c r="M148" s="308">
        <f>IF(M$34=0,0,M$34/PPA_fec!M$34)</f>
        <v>0.12144729173858125</v>
      </c>
      <c r="N148" s="308">
        <f>IF(N$34=0,0,N$34/PPA_fec!N$34)</f>
        <v>0.12144729173858125</v>
      </c>
      <c r="O148" s="308">
        <f>IF(O$34=0,0,O$34/PPA_fec!O$34)</f>
        <v>0.12144729173858124</v>
      </c>
      <c r="P148" s="308">
        <f>IF(P$34=0,0,P$34/PPA_fec!P$34)</f>
        <v>0.12144729173858122</v>
      </c>
      <c r="Q148" s="308">
        <f>IF(Q$34=0,0,Q$34/PPA_fec!Q$34)</f>
        <v>0.1214472917385812</v>
      </c>
      <c r="R148" s="308">
        <f>IF(R$34=0,0,R$34/PPA_fec!R$34)</f>
        <v>0.12144729173858124</v>
      </c>
      <c r="S148" s="308">
        <f>IF(S$34=0,0,S$34/PPA_fec!S$34)</f>
        <v>0.12144729173858124</v>
      </c>
      <c r="T148" s="308">
        <f>IF(T$34=0,0,T$34/PPA_fec!T$34)</f>
        <v>0.12144729173858125</v>
      </c>
      <c r="U148" s="308">
        <f>IF(U$34=0,0,U$34/PPA_fec!U$34)</f>
        <v>0.12144729173858126</v>
      </c>
      <c r="V148" s="308">
        <f>IF(V$34=0,0,V$34/PPA_fec!V$34)</f>
        <v>0.12144729173858125</v>
      </c>
      <c r="W148" s="308">
        <f>IF(W$34=0,0,W$34/PPA_fec!W$34)</f>
        <v>0.12144729173858122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0.64367384373887604</v>
      </c>
      <c r="C149" s="308">
        <f>IF(C$35=0,0,C$35/PPA_fec!C$35)</f>
        <v>0.6452991076049629</v>
      </c>
      <c r="D149" s="308">
        <f>IF(D$35=0,0,D$35/PPA_fec!D$35)</f>
        <v>0.64529910760496301</v>
      </c>
      <c r="E149" s="308">
        <f>IF(E$35=0,0,E$35/PPA_fec!E$35)</f>
        <v>0.64529910760496278</v>
      </c>
      <c r="F149" s="308">
        <f>IF(F$35=0,0,F$35/PPA_fec!F$35)</f>
        <v>0.64848990255126948</v>
      </c>
      <c r="G149" s="308">
        <f>IF(G$35=0,0,G$35/PPA_fec!G$35)</f>
        <v>0.65987320467719601</v>
      </c>
      <c r="H149" s="308">
        <f>IF(H$35=0,0,H$35/PPA_fec!H$35)</f>
        <v>0.65987320467719623</v>
      </c>
      <c r="I149" s="308">
        <f>IF(I$35=0,0,I$35/PPA_fec!I$35)</f>
        <v>0.65987320467719623</v>
      </c>
      <c r="J149" s="308">
        <f>IF(J$35=0,0,J$35/PPA_fec!J$35)</f>
        <v>0.65987320467719635</v>
      </c>
      <c r="K149" s="308">
        <f>IF(K$35=0,0,K$35/PPA_fec!K$35)</f>
        <v>0.65987320467719612</v>
      </c>
      <c r="L149" s="308">
        <f>IF(L$35=0,0,L$35/PPA_fec!L$35)</f>
        <v>0.66577004206298152</v>
      </c>
      <c r="M149" s="308">
        <f>IF(M$35=0,0,M$35/PPA_fec!M$35)</f>
        <v>0.66577004206298174</v>
      </c>
      <c r="N149" s="308">
        <f>IF(N$35=0,0,N$35/PPA_fec!N$35)</f>
        <v>0.66577004206298185</v>
      </c>
      <c r="O149" s="308">
        <f>IF(O$35=0,0,O$35/PPA_fec!O$35)</f>
        <v>0.66577004206298152</v>
      </c>
      <c r="P149" s="308">
        <f>IF(P$35=0,0,P$35/PPA_fec!P$35)</f>
        <v>0.66577004206298152</v>
      </c>
      <c r="Q149" s="308">
        <f>IF(Q$35=0,0,Q$35/PPA_fec!Q$35)</f>
        <v>0.6657700420629814</v>
      </c>
      <c r="R149" s="308">
        <f>IF(R$35=0,0,R$35/PPA_fec!R$35)</f>
        <v>0.6657700420629814</v>
      </c>
      <c r="S149" s="308">
        <f>IF(S$35=0,0,S$35/PPA_fec!S$35)</f>
        <v>0.66577004206298152</v>
      </c>
      <c r="T149" s="308">
        <f>IF(T$35=0,0,T$35/PPA_fec!T$35)</f>
        <v>0.66577004206298129</v>
      </c>
      <c r="U149" s="308">
        <f>IF(U$35=0,0,U$35/PPA_fec!U$35)</f>
        <v>0.6657700420629814</v>
      </c>
      <c r="V149" s="308">
        <f>IF(V$35=0,0,V$35/PPA_fec!V$35)</f>
        <v>0.66577004206298118</v>
      </c>
      <c r="W149" s="308">
        <f>IF(W$35=0,0,W$35/PPA_fec!W$35)</f>
        <v>0.66577004206298118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0.45366848599835774</v>
      </c>
      <c r="C150" s="308">
        <f>IF(C$36=0,0,C$36/PPA_fec!C$36)</f>
        <v>0.45481399005238732</v>
      </c>
      <c r="D150" s="308">
        <f>IF(D$36=0,0,D$36/PPA_fec!D$36)</f>
        <v>0.45481399005238726</v>
      </c>
      <c r="E150" s="308">
        <f>IF(E$36=0,0,E$36/PPA_fec!E$36)</f>
        <v>0.45481399005238726</v>
      </c>
      <c r="F150" s="308">
        <f>IF(F$36=0,0,F$36/PPA_fec!F$36)</f>
        <v>0.45706289782843373</v>
      </c>
      <c r="G150" s="308">
        <f>IF(G$36=0,0,G$36/PPA_fec!G$36)</f>
        <v>0.46508597580707867</v>
      </c>
      <c r="H150" s="308">
        <f>IF(H$36=0,0,H$36/PPA_fec!H$36)</f>
        <v>0.46508597580707867</v>
      </c>
      <c r="I150" s="308">
        <f>IF(I$36=0,0,I$36/PPA_fec!I$36)</f>
        <v>0.46508597580707867</v>
      </c>
      <c r="J150" s="308">
        <f>IF(J$36=0,0,J$36/PPA_fec!J$36)</f>
        <v>0.46508597580707878</v>
      </c>
      <c r="K150" s="308">
        <f>IF(K$36=0,0,K$36/PPA_fec!K$36)</f>
        <v>0.4650859758070785</v>
      </c>
      <c r="L150" s="308">
        <f>IF(L$36=0,0,L$36/PPA_fec!L$36)</f>
        <v>0.46924213239944274</v>
      </c>
      <c r="M150" s="308">
        <f>IF(M$36=0,0,M$36/PPA_fec!M$36)</f>
        <v>0.46924213239944285</v>
      </c>
      <c r="N150" s="308">
        <f>IF(N$36=0,0,N$36/PPA_fec!N$36)</f>
        <v>0.46924213239944279</v>
      </c>
      <c r="O150" s="308">
        <f>IF(O$36=0,0,O$36/PPA_fec!O$36)</f>
        <v>0.46924213239944285</v>
      </c>
      <c r="P150" s="308">
        <f>IF(P$36=0,0,P$36/PPA_fec!P$36)</f>
        <v>0.46924213239944296</v>
      </c>
      <c r="Q150" s="308">
        <f>IF(Q$36=0,0,Q$36/PPA_fec!Q$36)</f>
        <v>0.46924213239944279</v>
      </c>
      <c r="R150" s="308">
        <f>IF(R$36=0,0,R$36/PPA_fec!R$36)</f>
        <v>0.46924213239944262</v>
      </c>
      <c r="S150" s="308">
        <f>IF(S$36=0,0,S$36/PPA_fec!S$36)</f>
        <v>0.46924213239944285</v>
      </c>
      <c r="T150" s="308">
        <f>IF(T$36=0,0,T$36/PPA_fec!T$36)</f>
        <v>0.46924213239944274</v>
      </c>
      <c r="U150" s="308">
        <f>IF(U$36=0,0,U$36/PPA_fec!U$36)</f>
        <v>0.46924213239944279</v>
      </c>
      <c r="V150" s="308">
        <f>IF(V$36=0,0,V$36/PPA_fec!V$36)</f>
        <v>0.46924213239944268</v>
      </c>
      <c r="W150" s="308">
        <f>IF(W$36=0,0,W$36/PPA_fec!W$36)</f>
        <v>0.46924213239944285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0.67712992132957794</v>
      </c>
      <c r="C151" s="309">
        <f>IF(C$37=0,0,C$37/PPA_fec!C$37)</f>
        <v>0.68432767015534746</v>
      </c>
      <c r="D151" s="309">
        <f>IF(D$37=0,0,D$37/PPA_fec!D$37)</f>
        <v>0.67947384536191957</v>
      </c>
      <c r="E151" s="309">
        <f>IF(E$37=0,0,E$37/PPA_fec!E$37)</f>
        <v>0.67778911787827167</v>
      </c>
      <c r="F151" s="309">
        <f>IF(F$37=0,0,F$37/PPA_fec!F$37)</f>
        <v>0.66390814183512392</v>
      </c>
      <c r="G151" s="309">
        <f>IF(G$37=0,0,G$37/PPA_fec!G$37)</f>
        <v>0.69126951691924698</v>
      </c>
      <c r="H151" s="309">
        <f>IF(H$37=0,0,H$37/PPA_fec!H$37)</f>
        <v>0.69228853123062617</v>
      </c>
      <c r="I151" s="309">
        <f>IF(I$37=0,0,I$37/PPA_fec!I$37)</f>
        <v>0.69491912266896116</v>
      </c>
      <c r="J151" s="309">
        <f>IF(J$37=0,0,J$37/PPA_fec!J$37)</f>
        <v>0.69351112310075591</v>
      </c>
      <c r="K151" s="309">
        <f>IF(K$37=0,0,K$37/PPA_fec!K$37)</f>
        <v>0.69965096555933204</v>
      </c>
      <c r="L151" s="309">
        <f>IF(L$37=0,0,L$37/PPA_fec!L$37)</f>
        <v>0.69725463044900204</v>
      </c>
      <c r="M151" s="309">
        <f>IF(M$37=0,0,M$37/PPA_fec!M$37)</f>
        <v>0.70317861160373474</v>
      </c>
      <c r="N151" s="309">
        <f>IF(N$37=0,0,N$37/PPA_fec!N$37)</f>
        <v>0.69720000218014189</v>
      </c>
      <c r="O151" s="309">
        <f>IF(O$37=0,0,O$37/PPA_fec!O$37)</f>
        <v>0.72108373704081286</v>
      </c>
      <c r="P151" s="309">
        <f>IF(P$37=0,0,P$37/PPA_fec!P$37)</f>
        <v>0.72403057491433087</v>
      </c>
      <c r="Q151" s="309">
        <f>IF(Q$37=0,0,Q$37/PPA_fec!Q$37)</f>
        <v>0.72406510521627077</v>
      </c>
      <c r="R151" s="309">
        <f>IF(R$37=0,0,R$37/PPA_fec!R$37)</f>
        <v>0.70648467343796073</v>
      </c>
      <c r="S151" s="309">
        <f>IF(S$37=0,0,S$37/PPA_fec!S$37)</f>
        <v>0.72044729598576507</v>
      </c>
      <c r="T151" s="309">
        <f>IF(T$37=0,0,T$37/PPA_fec!T$37)</f>
        <v>0.72401224560640065</v>
      </c>
      <c r="U151" s="309">
        <f>IF(U$37=0,0,U$37/PPA_fec!U$37)</f>
        <v>0.69156007423678301</v>
      </c>
      <c r="V151" s="309">
        <f>IF(V$37=0,0,V$37/PPA_fec!V$37)</f>
        <v>0.7117687163386236</v>
      </c>
      <c r="W151" s="309">
        <f>IF(W$37=0,0,W$37/PPA_fec!W$37)</f>
        <v>0.70828647650857524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0.64821459686261063</v>
      </c>
      <c r="C152" s="310">
        <f>IF(C$43=0,0,C$43/PPA_fec!C$43)</f>
        <v>0.64757839520783922</v>
      </c>
      <c r="D152" s="310">
        <f>IF(D$43=0,0,D$43/PPA_fec!D$43)</f>
        <v>0.64599596164623652</v>
      </c>
      <c r="E152" s="310">
        <f>IF(E$43=0,0,E$43/PPA_fec!E$43)</f>
        <v>0.64592766295260429</v>
      </c>
      <c r="F152" s="310">
        <f>IF(F$43=0,0,F$43/PPA_fec!F$43)</f>
        <v>0.64849748555738329</v>
      </c>
      <c r="G152" s="310">
        <f>IF(G$43=0,0,G$43/PPA_fec!G$43)</f>
        <v>0.65638263968670085</v>
      </c>
      <c r="H152" s="310">
        <f>IF(H$43=0,0,H$43/PPA_fec!H$43)</f>
        <v>0.65810538886209857</v>
      </c>
      <c r="I152" s="310">
        <f>IF(I$43=0,0,I$43/PPA_fec!I$43)</f>
        <v>0.65840769593697412</v>
      </c>
      <c r="J152" s="310">
        <f>IF(J$43=0,0,J$43/PPA_fec!J$43)</f>
        <v>0.65969810806972462</v>
      </c>
      <c r="K152" s="310">
        <f>IF(K$43=0,0,K$43/PPA_fec!K$43)</f>
        <v>0.65513390157366969</v>
      </c>
      <c r="L152" s="310">
        <f>IF(L$43=0,0,L$43/PPA_fec!L$43)</f>
        <v>0.66403899229214813</v>
      </c>
      <c r="M152" s="310">
        <f>IF(M$43=0,0,M$43/PPA_fec!M$43)</f>
        <v>0.66376115195587415</v>
      </c>
      <c r="N152" s="310">
        <f>IF(N$43=0,0,N$43/PPA_fec!N$43)</f>
        <v>0.66416679619914176</v>
      </c>
      <c r="O152" s="310">
        <f>IF(O$43=0,0,O$43/PPA_fec!O$43)</f>
        <v>0.66317015323867012</v>
      </c>
      <c r="P152" s="310">
        <f>IF(P$43=0,0,P$43/PPA_fec!P$43)</f>
        <v>0.66514656098067193</v>
      </c>
      <c r="Q152" s="310">
        <f>IF(Q$43=0,0,Q$43/PPA_fec!Q$43)</f>
        <v>0.66257183883100979</v>
      </c>
      <c r="R152" s="310">
        <f>IF(R$43=0,0,R$43/PPA_fec!R$43)</f>
        <v>0.66647765817140814</v>
      </c>
      <c r="S152" s="310">
        <f>IF(S$43=0,0,S$43/PPA_fec!S$43)</f>
        <v>0.66473890843849071</v>
      </c>
      <c r="T152" s="310">
        <f>IF(T$43=0,0,T$43/PPA_fec!T$43)</f>
        <v>0.66309992656781946</v>
      </c>
      <c r="U152" s="310">
        <f>IF(U$43=0,0,U$43/PPA_fec!U$43)</f>
        <v>0.675681868979645</v>
      </c>
      <c r="V152" s="310">
        <f>IF(V$43=0,0,V$43/PPA_fec!V$43)</f>
        <v>0.66440777633231551</v>
      </c>
      <c r="W152" s="310">
        <f>IF(W$43=0,0,W$43/PPA_fec!W$43)</f>
        <v>0.66747642008758201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0.7560253914467554</v>
      </c>
      <c r="C153" s="310">
        <f>IF(C$56=0,0,C$56/PPA_fec!C$56)</f>
        <v>0.75802271025162649</v>
      </c>
      <c r="D153" s="310">
        <f>IF(D$56=0,0,D$56/PPA_fec!D$56)</f>
        <v>0.74937652569734359</v>
      </c>
      <c r="E153" s="310">
        <f>IF(E$56=0,0,E$56/PPA_fec!E$56)</f>
        <v>0.74545897845134224</v>
      </c>
      <c r="F153" s="310">
        <f>IF(F$56=0,0,F$56/PPA_fec!F$56)</f>
        <v>0.73258747240920263</v>
      </c>
      <c r="G153" s="310">
        <f>IF(G$56=0,0,G$56/PPA_fec!G$56)</f>
        <v>0.75325500234086273</v>
      </c>
      <c r="H153" s="310">
        <f>IF(H$56=0,0,H$56/PPA_fec!H$56)</f>
        <v>0.75705146196622208</v>
      </c>
      <c r="I153" s="310">
        <f>IF(I$56=0,0,I$56/PPA_fec!I$56)</f>
        <v>0.75812213740678613</v>
      </c>
      <c r="J153" s="310">
        <f>IF(J$56=0,0,J$56/PPA_fec!J$56)</f>
        <v>0.75788461036135701</v>
      </c>
      <c r="K153" s="310">
        <f>IF(K$56=0,0,K$56/PPA_fec!K$56)</f>
        <v>0.75232471730076667</v>
      </c>
      <c r="L153" s="310">
        <f>IF(L$56=0,0,L$56/PPA_fec!L$56)</f>
        <v>0.76156923529673326</v>
      </c>
      <c r="M153" s="310">
        <f>IF(M$56=0,0,M$56/PPA_fec!M$56)</f>
        <v>0.76627156944281682</v>
      </c>
      <c r="N153" s="310">
        <f>IF(N$56=0,0,N$56/PPA_fec!N$56)</f>
        <v>0.76152709490350323</v>
      </c>
      <c r="O153" s="310">
        <f>IF(O$56=0,0,O$56/PPA_fec!O$56)</f>
        <v>0.77450005577558356</v>
      </c>
      <c r="P153" s="310">
        <f>IF(P$56=0,0,P$56/PPA_fec!P$56)</f>
        <v>0.78161770237187478</v>
      </c>
      <c r="Q153" s="310">
        <f>IF(Q$56=0,0,Q$56/PPA_fec!Q$56)</f>
        <v>0.76829821015574062</v>
      </c>
      <c r="R153" s="310">
        <f>IF(R$56=0,0,R$56/PPA_fec!R$56)</f>
        <v>0.77512063065826187</v>
      </c>
      <c r="S153" s="310">
        <f>IF(S$56=0,0,S$56/PPA_fec!S$56)</f>
        <v>0.7763907053300465</v>
      </c>
      <c r="T153" s="310">
        <f>IF(T$56=0,0,T$56/PPA_fec!T$56)</f>
        <v>0.77603911085587318</v>
      </c>
      <c r="U153" s="310">
        <f>IF(U$56=0,0,U$56/PPA_fec!U$56)</f>
        <v>0.78247613283466921</v>
      </c>
      <c r="V153" s="310">
        <f>IF(V$56=0,0,V$56/PPA_fec!V$56)</f>
        <v>0.77403602682370443</v>
      </c>
      <c r="W153" s="310">
        <f>IF(W$56=0,0,W$56/PPA_fec!W$56)</f>
        <v>0.77965172520445114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0.72809808039781132</v>
      </c>
      <c r="C154" s="311">
        <f>IF(C$69=0,0,C$69/PPA_fec!C$69)</f>
        <v>0.73071009708931012</v>
      </c>
      <c r="D154" s="311">
        <f>IF(D$69=0,0,D$69/PPA_fec!D$69)</f>
        <v>0.72260100612996347</v>
      </c>
      <c r="E154" s="311">
        <f>IF(E$69=0,0,E$69/PPA_fec!E$69)</f>
        <v>0.71876442599199808</v>
      </c>
      <c r="F154" s="311">
        <f>IF(F$69=0,0,F$69/PPA_fec!F$69)</f>
        <v>0.70649681216404536</v>
      </c>
      <c r="G154" s="311">
        <f>IF(G$69=0,0,G$69/PPA_fec!G$69)</f>
        <v>0.72725958256542222</v>
      </c>
      <c r="H154" s="311">
        <f>IF(H$69=0,0,H$69/PPA_fec!H$69)</f>
        <v>0.73051220539113149</v>
      </c>
      <c r="I154" s="311">
        <f>IF(I$69=0,0,I$69/PPA_fec!I$69)</f>
        <v>0.73148127372295291</v>
      </c>
      <c r="J154" s="311">
        <f>IF(J$69=0,0,J$69/PPA_fec!J$69)</f>
        <v>0.73090407809848479</v>
      </c>
      <c r="K154" s="311">
        <f>IF(K$69=0,0,K$69/PPA_fec!K$69)</f>
        <v>0.72669780882572876</v>
      </c>
      <c r="L154" s="311">
        <f>IF(L$69=0,0,L$69/PPA_fec!L$69)</f>
        <v>0.73482647419860736</v>
      </c>
      <c r="M154" s="311">
        <f>IF(M$69=0,0,M$69/PPA_fec!M$69)</f>
        <v>0.739522441764629</v>
      </c>
      <c r="N154" s="311">
        <f>IF(N$69=0,0,N$69/PPA_fec!N$69)</f>
        <v>0.73475166223474786</v>
      </c>
      <c r="O154" s="311">
        <f>IF(O$69=0,0,O$69/PPA_fec!O$69)</f>
        <v>0.74793392700888972</v>
      </c>
      <c r="P154" s="311">
        <f>IF(P$69=0,0,P$69/PPA_fec!P$69)</f>
        <v>0.75444130758411165</v>
      </c>
      <c r="Q154" s="311">
        <f>IF(Q$69=0,0,Q$69/PPA_fec!Q$69)</f>
        <v>0.74190332041335161</v>
      </c>
      <c r="R154" s="311">
        <f>IF(R$69=0,0,R$69/PPA_fec!R$69)</f>
        <v>0.74748194094177411</v>
      </c>
      <c r="S154" s="311">
        <f>IF(S$69=0,0,S$69/PPA_fec!S$69)</f>
        <v>0.7493051562902322</v>
      </c>
      <c r="T154" s="311">
        <f>IF(T$69=0,0,T$69/PPA_fec!T$69)</f>
        <v>0.7495169093990891</v>
      </c>
      <c r="U154" s="311">
        <f>IF(U$69=0,0,U$69/PPA_fec!U$69)</f>
        <v>0.75222002228085827</v>
      </c>
      <c r="V154" s="311">
        <f>IF(V$69=0,0,V$69/PPA_fec!V$69)</f>
        <v>0.74704967386821641</v>
      </c>
      <c r="W154" s="311">
        <f>IF(W$69=0,0,W$69/PPA_fec!W$69)</f>
        <v>0.75168215503833535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0.70762813694716786</v>
      </c>
      <c r="C156" s="324">
        <f>IF(C$83=0,0,C$83/PPA_fec!C$83)</f>
        <v>0.70956669134683215</v>
      </c>
      <c r="D156" s="324">
        <f>IF(D$83=0,0,D$83/PPA_fec!D$83)</f>
        <v>0.70930836933797858</v>
      </c>
      <c r="E156" s="324">
        <f>IF(E$83=0,0,E$83/PPA_fec!E$83)</f>
        <v>0.71163881120881922</v>
      </c>
      <c r="F156" s="324">
        <f>IF(F$83=0,0,F$83/PPA_fec!F$83)</f>
        <v>0.71043506004203494</v>
      </c>
      <c r="G156" s="324">
        <f>IF(G$83=0,0,G$83/PPA_fec!G$83)</f>
        <v>0.71546185286597619</v>
      </c>
      <c r="H156" s="324">
        <f>IF(H$83=0,0,H$83/PPA_fec!H$83)</f>
        <v>0.71790638471445178</v>
      </c>
      <c r="I156" s="324">
        <f>IF(I$83=0,0,I$83/PPA_fec!I$83)</f>
        <v>0.71930808467065455</v>
      </c>
      <c r="J156" s="324">
        <f>IF(J$83=0,0,J$83/PPA_fec!J$83)</f>
        <v>0.72321895118141777</v>
      </c>
      <c r="K156" s="324">
        <f>IF(K$83=0,0,K$83/PPA_fec!K$83)</f>
        <v>0.72425561112074277</v>
      </c>
      <c r="L156" s="324">
        <f>IF(L$83=0,0,L$83/PPA_fec!L$83)</f>
        <v>0.72395217278683688</v>
      </c>
      <c r="M156" s="324">
        <f>IF(M$83=0,0,M$83/PPA_fec!M$83)</f>
        <v>0.72479239968797482</v>
      </c>
      <c r="N156" s="324">
        <f>IF(N$83=0,0,N$83/PPA_fec!N$83)</f>
        <v>0.72513037270692626</v>
      </c>
      <c r="O156" s="324">
        <f>IF(O$83=0,0,O$83/PPA_fec!O$83)</f>
        <v>0.72800633472429721</v>
      </c>
      <c r="P156" s="324">
        <f>IF(P$83=0,0,P$83/PPA_fec!P$83)</f>
        <v>0.72855848772406673</v>
      </c>
      <c r="Q156" s="324">
        <f>IF(Q$83=0,0,Q$83/PPA_fec!Q$83)</f>
        <v>0.72972334073837863</v>
      </c>
      <c r="R156" s="324">
        <f>IF(R$83=0,0,R$83/PPA_fec!R$83)</f>
        <v>0.73577840224377178</v>
      </c>
      <c r="S156" s="324">
        <f>IF(S$83=0,0,S$83/PPA_fec!S$83)</f>
        <v>0.74051026724186664</v>
      </c>
      <c r="T156" s="324">
        <f>IF(T$83=0,0,T$83/PPA_fec!T$83)</f>
        <v>0.74323281806383157</v>
      </c>
      <c r="U156" s="324">
        <f>IF(U$83=0,0,U$83/PPA_fec!U$83)</f>
        <v>0.74266327917147057</v>
      </c>
      <c r="V156" s="324">
        <f>IF(V$83=0,0,V$83/PPA_fec!V$83)</f>
        <v>0.74531670308074049</v>
      </c>
      <c r="W156" s="324">
        <f>IF(W$83=0,0,W$83/PPA_fec!W$83)</f>
        <v>0.75072380771835778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0.53561060889753331</v>
      </c>
      <c r="C157" s="336">
        <f>IF(C$84=0,0,C$84/PPA_fec!C$84)</f>
        <v>0.53685482910685101</v>
      </c>
      <c r="D157" s="336">
        <f>IF(D$84=0,0,D$84/PPA_fec!D$84)</f>
        <v>0.53685482910685089</v>
      </c>
      <c r="E157" s="336">
        <f>IF(E$84=0,0,E$84/PPA_fec!E$84)</f>
        <v>0.53816934619616574</v>
      </c>
      <c r="F157" s="336">
        <f>IF(F$84=0,0,F$84/PPA_fec!F$84)</f>
        <v>0.53865482625538474</v>
      </c>
      <c r="G157" s="336">
        <f>IF(G$84=0,0,G$84/PPA_fec!G$84)</f>
        <v>0.5397893436298461</v>
      </c>
      <c r="H157" s="336">
        <f>IF(H$84=0,0,H$84/PPA_fec!H$84)</f>
        <v>0.54081040926686152</v>
      </c>
      <c r="I157" s="336">
        <f>IF(I$84=0,0,I$84/PPA_fec!I$84)</f>
        <v>0.54172936834017538</v>
      </c>
      <c r="J157" s="336">
        <f>IF(J$84=0,0,J$84/PPA_fec!J$84)</f>
        <v>0.54255643150615784</v>
      </c>
      <c r="K157" s="336">
        <f>IF(K$84=0,0,K$84/PPA_fec!K$84)</f>
        <v>0.54330078835554207</v>
      </c>
      <c r="L157" s="336">
        <f>IF(L$84=0,0,L$84/PPA_fec!L$84)</f>
        <v>0.54397070951998794</v>
      </c>
      <c r="M157" s="336">
        <f>IF(M$84=0,0,M$84/PPA_fec!M$84)</f>
        <v>0.54449999999999987</v>
      </c>
      <c r="N157" s="336">
        <f>IF(N$84=0,0,N$84/PPA_fec!N$84)</f>
        <v>0.5445000000000001</v>
      </c>
      <c r="O157" s="336">
        <f>IF(O$84=0,0,O$84/PPA_fec!O$84)</f>
        <v>0.54449999999999987</v>
      </c>
      <c r="P157" s="336">
        <f>IF(P$84=0,0,P$84/PPA_fec!P$84)</f>
        <v>0.54449999999999998</v>
      </c>
      <c r="Q157" s="336">
        <f>IF(Q$84=0,0,Q$84/PPA_fec!Q$84)</f>
        <v>0.54449999999999998</v>
      </c>
      <c r="R157" s="336">
        <f>IF(R$84=0,0,R$84/PPA_fec!R$84)</f>
        <v>0.54449999999999998</v>
      </c>
      <c r="S157" s="336">
        <f>IF(S$84=0,0,S$84/PPA_fec!S$84)</f>
        <v>0.54449999999999998</v>
      </c>
      <c r="T157" s="336">
        <f>IF(T$84=0,0,T$84/PPA_fec!T$84)</f>
        <v>0.54449999999999998</v>
      </c>
      <c r="U157" s="336">
        <f>IF(U$84=0,0,U$84/PPA_fec!U$84)</f>
        <v>0.54449999999999987</v>
      </c>
      <c r="V157" s="336">
        <f>IF(V$84=0,0,V$84/PPA_fec!V$84)</f>
        <v>0.54449999999999998</v>
      </c>
      <c r="W157" s="336">
        <f>IF(W$84=0,0,W$84/PPA_fec!W$84)</f>
        <v>0.54449999999999998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0.13454780154592744</v>
      </c>
      <c r="C158" s="337">
        <f>IF(C$85=0,0,C$85/PPA_fec!C$85)</f>
        <v>0.13486035527623397</v>
      </c>
      <c r="D158" s="337">
        <f>IF(D$85=0,0,D$85/PPA_fec!D$85)</f>
        <v>0.13486035527623394</v>
      </c>
      <c r="E158" s="337">
        <f>IF(E$85=0,0,E$85/PPA_fec!E$85)</f>
        <v>0.13531252268124977</v>
      </c>
      <c r="F158" s="337">
        <f>IF(F$85=0,0,F$85/PPA_fec!F$85)</f>
        <v>0.1353125226812498</v>
      </c>
      <c r="G158" s="337">
        <f>IF(G$85=0,0,G$85/PPA_fec!G$85)</f>
        <v>0.13725749473472959</v>
      </c>
      <c r="H158" s="337">
        <f>IF(H$85=0,0,H$85/PPA_fec!H$85)</f>
        <v>0.13792334338330259</v>
      </c>
      <c r="I158" s="337">
        <f>IF(I$85=0,0,I$85/PPA_fec!I$85)</f>
        <v>0.13792334338330259</v>
      </c>
      <c r="J158" s="337">
        <f>IF(J$85=0,0,J$85/PPA_fec!J$85)</f>
        <v>0.13965096121592879</v>
      </c>
      <c r="K158" s="337">
        <f>IF(K$85=0,0,K$85/PPA_fec!K$85)</f>
        <v>0.13965096121592882</v>
      </c>
      <c r="L158" s="337">
        <f>IF(L$85=0,0,L$85/PPA_fec!L$85)</f>
        <v>0.13965096121592879</v>
      </c>
      <c r="M158" s="337">
        <f>IF(M$85=0,0,M$85/PPA_fec!M$85)</f>
        <v>0.13965096121592879</v>
      </c>
      <c r="N158" s="337">
        <f>IF(N$85=0,0,N$85/PPA_fec!N$85)</f>
        <v>0.13965096121592879</v>
      </c>
      <c r="O158" s="337">
        <f>IF(O$85=0,0,O$85/PPA_fec!O$85)</f>
        <v>0.13965096121592882</v>
      </c>
      <c r="P158" s="337">
        <f>IF(P$85=0,0,P$85/PPA_fec!P$85)</f>
        <v>0.13965096121592876</v>
      </c>
      <c r="Q158" s="337">
        <f>IF(Q$85=0,0,Q$85/PPA_fec!Q$85)</f>
        <v>0.13965096121592879</v>
      </c>
      <c r="R158" s="337">
        <f>IF(R$85=0,0,R$85/PPA_fec!R$85)</f>
        <v>0.14246125124959336</v>
      </c>
      <c r="S158" s="337">
        <f>IF(S$85=0,0,S$85/PPA_fec!S$85)</f>
        <v>0.14499051227989138</v>
      </c>
      <c r="T158" s="337">
        <f>IF(T$85=0,0,T$85/PPA_fec!T$85)</f>
        <v>0.14726684720715971</v>
      </c>
      <c r="U158" s="337">
        <f>IF(U$85=0,0,U$85/PPA_fec!U$85)</f>
        <v>0.14931554864170116</v>
      </c>
      <c r="V158" s="337">
        <f>IF(V$85=0,0,V$85/PPA_fec!V$85)</f>
        <v>0.15115937993278847</v>
      </c>
      <c r="W158" s="337">
        <f>IF(W$85=0,0,W$85/PPA_fec!W$85)</f>
        <v>0.15281882809476707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0.75475108535683599</v>
      </c>
      <c r="C159" s="337">
        <f>IF(C$86=0,0,C$86/PPA_fec!C$86)</f>
        <v>0.75589197873688541</v>
      </c>
      <c r="D159" s="337">
        <f>IF(D$86=0,0,D$86/PPA_fec!D$86)</f>
        <v>0.75650436756933381</v>
      </c>
      <c r="E159" s="337">
        <f>IF(E$86=0,0,E$86/PPA_fec!E$86)</f>
        <v>0.75746993272813357</v>
      </c>
      <c r="F159" s="337">
        <f>IF(F$86=0,0,F$86/PPA_fec!F$86)</f>
        <v>0.75833894137105318</v>
      </c>
      <c r="G159" s="337">
        <f>IF(G$86=0,0,G$86/PPA_fec!G$86)</f>
        <v>0.75849841896575698</v>
      </c>
      <c r="H159" s="337">
        <f>IF(H$86=0,0,H$86/PPA_fec!H$86)</f>
        <v>0.75849841896575709</v>
      </c>
      <c r="I159" s="337">
        <f>IF(I$86=0,0,I$86/PPA_fec!I$86)</f>
        <v>0.75849841896575743</v>
      </c>
      <c r="J159" s="337">
        <f>IF(J$86=0,0,J$86/PPA_fec!J$86)</f>
        <v>0.75849841896575687</v>
      </c>
      <c r="K159" s="337">
        <f>IF(K$86=0,0,K$86/PPA_fec!K$86)</f>
        <v>0.75849841896575732</v>
      </c>
      <c r="L159" s="337">
        <f>IF(L$86=0,0,L$86/PPA_fec!L$86)</f>
        <v>0.75849841896575709</v>
      </c>
      <c r="M159" s="337">
        <f>IF(M$86=0,0,M$86/PPA_fec!M$86)</f>
        <v>0.75849841896575698</v>
      </c>
      <c r="N159" s="337">
        <f>IF(N$86=0,0,N$86/PPA_fec!N$86)</f>
        <v>0.75849841896575732</v>
      </c>
      <c r="O159" s="337">
        <f>IF(O$86=0,0,O$86/PPA_fec!O$86)</f>
        <v>0.75849841896575709</v>
      </c>
      <c r="P159" s="337">
        <f>IF(P$86=0,0,P$86/PPA_fec!P$86)</f>
        <v>0.75849841896575698</v>
      </c>
      <c r="Q159" s="337">
        <f>IF(Q$86=0,0,Q$86/PPA_fec!Q$86)</f>
        <v>0.7584984189657572</v>
      </c>
      <c r="R159" s="337">
        <f>IF(R$86=0,0,R$86/PPA_fec!R$86)</f>
        <v>0.75849841896575698</v>
      </c>
      <c r="S159" s="337">
        <f>IF(S$86=0,0,S$86/PPA_fec!S$86)</f>
        <v>0.75849841896575732</v>
      </c>
      <c r="T159" s="337">
        <f>IF(T$86=0,0,T$86/PPA_fec!T$86)</f>
        <v>0.75849841896575743</v>
      </c>
      <c r="U159" s="337">
        <f>IF(U$86=0,0,U$86/PPA_fec!U$86)</f>
        <v>0.75849841896575698</v>
      </c>
      <c r="V159" s="337">
        <f>IF(V$86=0,0,V$86/PPA_fec!V$86)</f>
        <v>0.75849841896575687</v>
      </c>
      <c r="W159" s="337">
        <f>IF(W$86=0,0,W$86/PPA_fec!W$86)</f>
        <v>0.75849841896575698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0.53579069838252957</v>
      </c>
      <c r="C160" s="337">
        <f>IF(C$87=0,0,C$87/PPA_fec!C$87)</f>
        <v>0.53703533693863292</v>
      </c>
      <c r="D160" s="337">
        <f>IF(D$87=0,0,D$87/PPA_fec!D$87)</f>
        <v>0.53703533693863292</v>
      </c>
      <c r="E160" s="337">
        <f>IF(E$87=0,0,E$87/PPA_fec!E$87)</f>
        <v>0.53883593930400542</v>
      </c>
      <c r="F160" s="337">
        <f>IF(F$87=0,0,F$87/PPA_fec!F$87)</f>
        <v>0.53883593930400542</v>
      </c>
      <c r="G160" s="337">
        <f>IF(G$87=0,0,G$87/PPA_fec!G$87)</f>
        <v>0.54658112668644465</v>
      </c>
      <c r="H160" s="337">
        <f>IF(H$87=0,0,H$87/PPA_fec!H$87)</f>
        <v>0.54923264167470121</v>
      </c>
      <c r="I160" s="337">
        <f>IF(I$87=0,0,I$87/PPA_fec!I$87)</f>
        <v>0.54923264167470098</v>
      </c>
      <c r="J160" s="337">
        <f>IF(J$87=0,0,J$87/PPA_fec!J$87)</f>
        <v>0.55611229005576324</v>
      </c>
      <c r="K160" s="337">
        <f>IF(K$87=0,0,K$87/PPA_fec!K$87)</f>
        <v>0.55611229005576324</v>
      </c>
      <c r="L160" s="337">
        <f>IF(L$87=0,0,L$87/PPA_fec!L$87)</f>
        <v>0.55611229005576313</v>
      </c>
      <c r="M160" s="337">
        <f>IF(M$87=0,0,M$87/PPA_fec!M$87)</f>
        <v>0.55611229005576313</v>
      </c>
      <c r="N160" s="337">
        <f>IF(N$87=0,0,N$87/PPA_fec!N$87)</f>
        <v>0.55611229005576313</v>
      </c>
      <c r="O160" s="337">
        <f>IF(O$87=0,0,O$87/PPA_fec!O$87)</f>
        <v>0.55611229005576313</v>
      </c>
      <c r="P160" s="337">
        <f>IF(P$87=0,0,P$87/PPA_fec!P$87)</f>
        <v>0.55611229005576313</v>
      </c>
      <c r="Q160" s="337">
        <f>IF(Q$87=0,0,Q$87/PPA_fec!Q$87)</f>
        <v>0.55611229005576324</v>
      </c>
      <c r="R160" s="337">
        <f>IF(R$87=0,0,R$87/PPA_fec!R$87)</f>
        <v>0.56565327897541551</v>
      </c>
      <c r="S160" s="337">
        <f>IF(S$87=0,0,S$87/PPA_fec!S$87)</f>
        <v>0.5742401690031026</v>
      </c>
      <c r="T160" s="337">
        <f>IF(T$87=0,0,T$87/PPA_fec!T$87)</f>
        <v>0.58196837002802071</v>
      </c>
      <c r="U160" s="337">
        <f>IF(U$87=0,0,U$87/PPA_fec!U$87)</f>
        <v>0.58892375095044736</v>
      </c>
      <c r="V160" s="337">
        <f>IF(V$87=0,0,V$87/PPA_fec!V$87)</f>
        <v>0.59518359378063113</v>
      </c>
      <c r="W160" s="337">
        <f>IF(W$87=0,0,W$87/PPA_fec!W$87)</f>
        <v>0.6008174523277966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0.80488435275754944</v>
      </c>
      <c r="C161" s="338">
        <f>IF(C$88=0,0,C$88/PPA_fec!C$88)</f>
        <v>0.81327621426794128</v>
      </c>
      <c r="D161" s="338">
        <f>IF(D$88=0,0,D$88/PPA_fec!D$88)</f>
        <v>0.80750777843686772</v>
      </c>
      <c r="E161" s="338">
        <f>IF(E$88=0,0,E$88/PPA_fec!E$88)</f>
        <v>0.80820634066776487</v>
      </c>
      <c r="F161" s="338">
        <f>IF(F$88=0,0,F$88/PPA_fec!F$88)</f>
        <v>0.78775923372090007</v>
      </c>
      <c r="G161" s="338">
        <f>IF(G$88=0,0,G$88/PPA_fec!G$88)</f>
        <v>0.81766181321984166</v>
      </c>
      <c r="H161" s="338">
        <f>IF(H$88=0,0,H$88/PPA_fec!H$88)</f>
        <v>0.82283954430216233</v>
      </c>
      <c r="I161" s="338">
        <f>IF(I$88=0,0,I$88/PPA_fec!I$88)</f>
        <v>0.8259662097930911</v>
      </c>
      <c r="J161" s="338">
        <f>IF(J$88=0,0,J$88/PPA_fec!J$88)</f>
        <v>0.83461772189343786</v>
      </c>
      <c r="K161" s="338">
        <f>IF(K$88=0,0,K$88/PPA_fec!K$88)</f>
        <v>0.84200681942175071</v>
      </c>
      <c r="L161" s="338">
        <f>IF(L$88=0,0,L$88/PPA_fec!L$88)</f>
        <v>0.8316906563699038</v>
      </c>
      <c r="M161" s="338">
        <f>IF(M$88=0,0,M$88/PPA_fec!M$88)</f>
        <v>0.83875682640269345</v>
      </c>
      <c r="N161" s="338">
        <f>IF(N$88=0,0,N$88/PPA_fec!N$88)</f>
        <v>0.83162549535296582</v>
      </c>
      <c r="O161" s="338">
        <f>IF(O$88=0,0,O$88/PPA_fec!O$88)</f>
        <v>0.86011419697699798</v>
      </c>
      <c r="P161" s="338">
        <f>IF(P$88=0,0,P$88/PPA_fec!P$88)</f>
        <v>0.8636292077323422</v>
      </c>
      <c r="Q161" s="338">
        <f>IF(Q$88=0,0,Q$88/PPA_fec!Q$88)</f>
        <v>0.86367039574061233</v>
      </c>
      <c r="R161" s="338">
        <f>IF(R$88=0,0,R$88/PPA_fec!R$88)</f>
        <v>0.88337339434281781</v>
      </c>
      <c r="S161" s="338">
        <f>IF(S$88=0,0,S$88/PPA_fec!S$88)</f>
        <v>0.91206049294125846</v>
      </c>
      <c r="T161" s="338">
        <f>IF(T$88=0,0,T$88/PPA_fec!T$88)</f>
        <v>0.92819510177911724</v>
      </c>
      <c r="U161" s="338">
        <f>IF(U$88=0,0,U$88/PPA_fec!U$88)</f>
        <v>0.88659090697416998</v>
      </c>
      <c r="V161" s="338">
        <f>IF(V$88=0,0,V$88/PPA_fec!V$88)</f>
        <v>0.92534821302715853</v>
      </c>
      <c r="W161" s="338">
        <f>IF(W$88=0,0,W$88/PPA_fec!W$88)</f>
        <v>0.94530156792349351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0.70298892417801262</v>
      </c>
      <c r="C162" s="339">
        <f>IF(C$94=0,0,C$94/PPA_fec!C$94)</f>
        <v>0.70462196320274173</v>
      </c>
      <c r="D162" s="339">
        <f>IF(D$94=0,0,D$94/PPA_fec!D$94)</f>
        <v>0.70462196320274184</v>
      </c>
      <c r="E162" s="339">
        <f>IF(E$94=0,0,E$94/PPA_fec!E$94)</f>
        <v>0.70683476688246771</v>
      </c>
      <c r="F162" s="339">
        <f>IF(F$94=0,0,F$94/PPA_fec!F$94)</f>
        <v>0.7069844594601925</v>
      </c>
      <c r="G162" s="339">
        <f>IF(G$94=0,0,G$94/PPA_fec!G$94)</f>
        <v>0.70896101351417329</v>
      </c>
      <c r="H162" s="339">
        <f>IF(H$94=0,0,H$94/PPA_fec!H$94)</f>
        <v>0.710739912162756</v>
      </c>
      <c r="I162" s="339">
        <f>IF(I$94=0,0,I$94/PPA_fec!I$94)</f>
        <v>0.71234092094648038</v>
      </c>
      <c r="J162" s="339">
        <f>IF(J$94=0,0,J$94/PPA_fec!J$94)</f>
        <v>0.71378182885183217</v>
      </c>
      <c r="K162" s="339">
        <f>IF(K$94=0,0,K$94/PPA_fec!K$94)</f>
        <v>0.71507864596664905</v>
      </c>
      <c r="L162" s="339">
        <f>IF(L$94=0,0,L$94/PPA_fec!L$94)</f>
        <v>0.71624578136998407</v>
      </c>
      <c r="M162" s="339">
        <f>IF(M$94=0,0,M$94/PPA_fec!M$94)</f>
        <v>0.71729620323298571</v>
      </c>
      <c r="N162" s="339">
        <f>IF(N$94=0,0,N$94/PPA_fec!N$94)</f>
        <v>0.71824158290968709</v>
      </c>
      <c r="O162" s="339">
        <f>IF(O$94=0,0,O$94/PPA_fec!O$94)</f>
        <v>0.71909242461871836</v>
      </c>
      <c r="P162" s="339">
        <f>IF(P$94=0,0,P$94/PPA_fec!P$94)</f>
        <v>0.71948250000000002</v>
      </c>
      <c r="Q162" s="339">
        <f>IF(Q$94=0,0,Q$94/PPA_fec!Q$94)</f>
        <v>0.71948250000000002</v>
      </c>
      <c r="R162" s="339">
        <f>IF(R$94=0,0,R$94/PPA_fec!R$94)</f>
        <v>0.71948250000000002</v>
      </c>
      <c r="S162" s="339">
        <f>IF(S$94=0,0,S$94/PPA_fec!S$94)</f>
        <v>0.71948250000000025</v>
      </c>
      <c r="T162" s="339">
        <f>IF(T$94=0,0,T$94/PPA_fec!T$94)</f>
        <v>0.7194824999999998</v>
      </c>
      <c r="U162" s="339">
        <f>IF(U$94=0,0,U$94/PPA_fec!U$94)</f>
        <v>0.71948250000000002</v>
      </c>
      <c r="V162" s="339">
        <f>IF(V$94=0,0,V$94/PPA_fec!V$94)</f>
        <v>0.71948250000000002</v>
      </c>
      <c r="W162" s="339">
        <f>IF(W$94=0,0,W$94/PPA_fec!W$94)</f>
        <v>0.71948250000000002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HR: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21.566307048103472</v>
      </c>
      <c r="C5" s="225">
        <v>18.85956759325466</v>
      </c>
      <c r="D5" s="225">
        <v>20.561237643734081</v>
      </c>
      <c r="E5" s="225">
        <v>21.571828809385739</v>
      </c>
      <c r="F5" s="225">
        <v>23.212129053730191</v>
      </c>
      <c r="G5" s="225">
        <v>19.07725026072394</v>
      </c>
      <c r="H5" s="225">
        <v>21.888049053150841</v>
      </c>
      <c r="I5" s="225">
        <v>20.463199698488729</v>
      </c>
      <c r="J5" s="225">
        <v>19.065966198307681</v>
      </c>
      <c r="K5" s="225">
        <v>17.481505809698511</v>
      </c>
      <c r="L5" s="225">
        <v>20.564581358973481</v>
      </c>
      <c r="M5" s="225">
        <v>18.723384202485249</v>
      </c>
      <c r="N5" s="225">
        <v>13.13074159317779</v>
      </c>
      <c r="O5" s="225">
        <v>8.4609609645133936</v>
      </c>
      <c r="P5" s="225">
        <v>7.1988286932279326</v>
      </c>
      <c r="Q5" s="225">
        <v>7.5554392247812618</v>
      </c>
      <c r="R5" s="225">
        <v>9.5371228669186685</v>
      </c>
      <c r="S5" s="225">
        <v>8.817183220108852</v>
      </c>
      <c r="T5" s="225">
        <v>8.4315755721961594</v>
      </c>
      <c r="U5" s="225">
        <v>11.83369960019097</v>
      </c>
      <c r="V5" s="225">
        <v>11.07229516275877</v>
      </c>
      <c r="W5" s="225">
        <v>11.832697364596291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0.32923276017219638</v>
      </c>
      <c r="C10" s="262">
        <v>0.28208263462244071</v>
      </c>
      <c r="D10" s="262">
        <v>0.32807499528916279</v>
      </c>
      <c r="E10" s="262">
        <v>0.33846417329017348</v>
      </c>
      <c r="F10" s="262">
        <v>0.40329280415472718</v>
      </c>
      <c r="G10" s="262">
        <v>0.27930669301432648</v>
      </c>
      <c r="H10" s="262">
        <v>0.32790845912508848</v>
      </c>
      <c r="I10" s="262">
        <v>0.29341562833083651</v>
      </c>
      <c r="J10" s="262">
        <v>0.27240331730778677</v>
      </c>
      <c r="K10" s="262">
        <v>0.24048102381431621</v>
      </c>
      <c r="L10" s="262">
        <v>0.31313810174844808</v>
      </c>
      <c r="M10" s="262">
        <v>0.27472191130370049</v>
      </c>
      <c r="N10" s="262">
        <v>0.22562922830762511</v>
      </c>
      <c r="O10" s="262">
        <v>0.11085229317023119</v>
      </c>
      <c r="P10" s="262">
        <v>9.0125572460508507E-2</v>
      </c>
      <c r="Q10" s="262">
        <v>8.6689253397152874E-2</v>
      </c>
      <c r="R10" s="262">
        <v>0.12827656634601481</v>
      </c>
      <c r="S10" s="262">
        <v>0.11213119869166981</v>
      </c>
      <c r="T10" s="262">
        <v>0.1110245077793736</v>
      </c>
      <c r="U10" s="262">
        <v>0.1852627839217672</v>
      </c>
      <c r="V10" s="262">
        <v>0.1659577918707088</v>
      </c>
      <c r="W10" s="262">
        <v>0.17170506596082871</v>
      </c>
      <c r="DA10" s="68" t="s">
        <v>2032</v>
      </c>
    </row>
    <row r="11" spans="1:105" ht="12" customHeight="1" x14ac:dyDescent="0.25">
      <c r="A11" s="37" t="s">
        <v>160</v>
      </c>
      <c r="B11" s="228">
        <v>1.026724186130921E-2</v>
      </c>
      <c r="C11" s="228">
        <v>8.5398077724252574E-3</v>
      </c>
      <c r="D11" s="228">
        <v>9.3143180183388203E-3</v>
      </c>
      <c r="E11" s="228">
        <v>9.835645849653539E-3</v>
      </c>
      <c r="F11" s="228">
        <v>3.7283064519069563E-2</v>
      </c>
      <c r="G11" s="228">
        <v>2.4459243779296778E-2</v>
      </c>
      <c r="H11" s="228">
        <v>9.0279789016831091E-3</v>
      </c>
      <c r="I11" s="228">
        <v>8.5672712254635831E-3</v>
      </c>
      <c r="J11" s="228">
        <v>8.8156702443399643E-3</v>
      </c>
      <c r="K11" s="228">
        <v>7.9992983437514875E-3</v>
      </c>
      <c r="L11" s="228">
        <v>9.1011626785602578E-3</v>
      </c>
      <c r="M11" s="228">
        <v>8.0810746881976817E-3</v>
      </c>
      <c r="N11" s="228">
        <v>2.249128324636565E-3</v>
      </c>
      <c r="O11" s="228">
        <v>5.0371793087775177E-5</v>
      </c>
      <c r="P11" s="228">
        <v>4.1737777227143658E-5</v>
      </c>
      <c r="Q11" s="228">
        <v>4.8282344336045797E-5</v>
      </c>
      <c r="R11" s="228">
        <v>4.0822490692207511E-3</v>
      </c>
      <c r="S11" s="228">
        <v>4.2180581769061158E-3</v>
      </c>
      <c r="T11" s="228">
        <v>2.5569000654360528E-3</v>
      </c>
      <c r="U11" s="228">
        <v>4.1163136173058409E-3</v>
      </c>
      <c r="V11" s="228">
        <v>3.4156353493283299E-3</v>
      </c>
      <c r="W11" s="228">
        <v>3.4333288041262389E-3</v>
      </c>
      <c r="DA11" s="69" t="s">
        <v>2033</v>
      </c>
    </row>
    <row r="12" spans="1:105" ht="12" customHeight="1" x14ac:dyDescent="0.25">
      <c r="A12" s="37" t="s">
        <v>162</v>
      </c>
      <c r="B12" s="228">
        <v>0.31896551831088721</v>
      </c>
      <c r="C12" s="228">
        <v>0.27354282685001552</v>
      </c>
      <c r="D12" s="228">
        <v>0.31876067727082402</v>
      </c>
      <c r="E12" s="228">
        <v>0.32862852744052001</v>
      </c>
      <c r="F12" s="228">
        <v>0.36600973963565769</v>
      </c>
      <c r="G12" s="228">
        <v>0.25484744923502972</v>
      </c>
      <c r="H12" s="228">
        <v>0.31888048022340543</v>
      </c>
      <c r="I12" s="228">
        <v>0.28484835710537287</v>
      </c>
      <c r="J12" s="228">
        <v>0.26358764706344678</v>
      </c>
      <c r="K12" s="228">
        <v>0.2324817254705647</v>
      </c>
      <c r="L12" s="228">
        <v>0.30403693906988788</v>
      </c>
      <c r="M12" s="228">
        <v>0.26664083661550281</v>
      </c>
      <c r="N12" s="228">
        <v>0.22338009998298861</v>
      </c>
      <c r="O12" s="228">
        <v>0.11080192137714349</v>
      </c>
      <c r="P12" s="228">
        <v>9.0083834683281364E-2</v>
      </c>
      <c r="Q12" s="228">
        <v>8.6640971052816831E-2</v>
      </c>
      <c r="R12" s="228">
        <v>0.124194317276794</v>
      </c>
      <c r="S12" s="228">
        <v>0.1079131405147636</v>
      </c>
      <c r="T12" s="228">
        <v>0.1084676077139376</v>
      </c>
      <c r="U12" s="228">
        <v>0.1811464703044614</v>
      </c>
      <c r="V12" s="228">
        <v>0.16254215652138049</v>
      </c>
      <c r="W12" s="228">
        <v>0.16827173715670249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21.237074287931279</v>
      </c>
      <c r="C17" s="296">
        <f t="shared" si="0"/>
        <v>18.577484958632219</v>
      </c>
      <c r="D17" s="296">
        <f t="shared" si="0"/>
        <v>20.233162648444921</v>
      </c>
      <c r="E17" s="296">
        <f t="shared" si="0"/>
        <v>21.233364636095569</v>
      </c>
      <c r="F17" s="296">
        <f t="shared" si="0"/>
        <v>22.80883624957546</v>
      </c>
      <c r="G17" s="296">
        <f t="shared" si="0"/>
        <v>18.797943567709609</v>
      </c>
      <c r="H17" s="296">
        <f t="shared" si="0"/>
        <v>21.560140594025761</v>
      </c>
      <c r="I17" s="296">
        <f t="shared" si="0"/>
        <v>20.169784070157899</v>
      </c>
      <c r="J17" s="296">
        <f t="shared" si="0"/>
        <v>18.79356288099989</v>
      </c>
      <c r="K17" s="296">
        <f t="shared" si="0"/>
        <v>17.241024785884189</v>
      </c>
      <c r="L17" s="296">
        <f t="shared" si="0"/>
        <v>20.251443257225031</v>
      </c>
      <c r="M17" s="296">
        <f t="shared" si="0"/>
        <v>18.448662291181549</v>
      </c>
      <c r="N17" s="296">
        <f t="shared" si="0"/>
        <v>12.90511236487016</v>
      </c>
      <c r="O17" s="296">
        <f t="shared" si="0"/>
        <v>8.3501086713431611</v>
      </c>
      <c r="P17" s="296">
        <f t="shared" si="0"/>
        <v>7.1087031207674238</v>
      </c>
      <c r="Q17" s="296">
        <f t="shared" si="0"/>
        <v>7.4687499713841099</v>
      </c>
      <c r="R17" s="296">
        <f t="shared" si="0"/>
        <v>9.4088463005726535</v>
      </c>
      <c r="S17" s="296">
        <f t="shared" si="0"/>
        <v>8.7050520214171829</v>
      </c>
      <c r="T17" s="296">
        <f t="shared" si="0"/>
        <v>8.3205510644167866</v>
      </c>
      <c r="U17" s="296">
        <f t="shared" si="0"/>
        <v>11.6484368162692</v>
      </c>
      <c r="V17" s="296">
        <f t="shared" si="0"/>
        <v>10.90633737088806</v>
      </c>
      <c r="W17" s="296">
        <f t="shared" si="0"/>
        <v>11.66099229863546</v>
      </c>
      <c r="DA17" s="70"/>
    </row>
    <row r="18" spans="1:105" ht="12" customHeight="1" x14ac:dyDescent="0.25">
      <c r="A18" s="60" t="s">
        <v>1858</v>
      </c>
      <c r="B18" s="331">
        <v>21.237074287931279</v>
      </c>
      <c r="C18" s="331">
        <v>18.577484958632219</v>
      </c>
      <c r="D18" s="331">
        <v>20.233162648444921</v>
      </c>
      <c r="E18" s="331">
        <v>21.233364636095569</v>
      </c>
      <c r="F18" s="331">
        <v>22.80883624957546</v>
      </c>
      <c r="G18" s="331">
        <v>18.797943567709609</v>
      </c>
      <c r="H18" s="331">
        <v>21.560140594025761</v>
      </c>
      <c r="I18" s="331">
        <v>20.169784070157899</v>
      </c>
      <c r="J18" s="331">
        <v>18.79356288099989</v>
      </c>
      <c r="K18" s="331">
        <v>17.241024785884189</v>
      </c>
      <c r="L18" s="331">
        <v>20.251443257225031</v>
      </c>
      <c r="M18" s="331">
        <v>18.448662291181549</v>
      </c>
      <c r="N18" s="331">
        <v>12.90511236487016</v>
      </c>
      <c r="O18" s="331">
        <v>8.3501086713431611</v>
      </c>
      <c r="P18" s="331">
        <v>7.1087031207674238</v>
      </c>
      <c r="Q18" s="331">
        <v>7.4687499713841099</v>
      </c>
      <c r="R18" s="331">
        <v>9.4088463005726535</v>
      </c>
      <c r="S18" s="331">
        <v>8.7050520214171829</v>
      </c>
      <c r="T18" s="331">
        <v>8.3205510644167866</v>
      </c>
      <c r="U18" s="331">
        <v>11.6484368162692</v>
      </c>
      <c r="V18" s="331">
        <v>10.90633737088806</v>
      </c>
      <c r="W18" s="331">
        <v>11.66099229863546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0.82007005181117676</v>
      </c>
      <c r="G21" s="231">
        <v>0.3935117106575633</v>
      </c>
      <c r="H21" s="231">
        <v>0.44184123222965171</v>
      </c>
      <c r="I21" s="231">
        <v>0.85941380013866087</v>
      </c>
      <c r="J21" s="231">
        <v>0.89413375123019057</v>
      </c>
      <c r="K21" s="231">
        <v>0.78688662447641089</v>
      </c>
      <c r="L21" s="231">
        <v>1.2919670109873329</v>
      </c>
      <c r="M21" s="231">
        <v>0.43261005694488919</v>
      </c>
      <c r="N21" s="231">
        <v>0.35856652474584438</v>
      </c>
      <c r="O21" s="231">
        <v>0.33348400790317501</v>
      </c>
      <c r="P21" s="231">
        <v>0.30207855362487263</v>
      </c>
      <c r="Q21" s="231">
        <v>0.2939458326271171</v>
      </c>
      <c r="R21" s="231">
        <v>0.2481462704911308</v>
      </c>
      <c r="S21" s="231">
        <v>0.43985587474495857</v>
      </c>
      <c r="T21" s="231">
        <v>0.43096683516104117</v>
      </c>
      <c r="U21" s="231">
        <v>0.52484145623614553</v>
      </c>
      <c r="V21" s="231">
        <v>0.28413909349859801</v>
      </c>
      <c r="W21" s="231">
        <v>0.50106548221728109</v>
      </c>
      <c r="DA21" s="73" t="s">
        <v>2042</v>
      </c>
    </row>
    <row r="22" spans="1:105" ht="12" customHeight="1" x14ac:dyDescent="0.25">
      <c r="A22" s="64" t="s">
        <v>160</v>
      </c>
      <c r="B22" s="231">
        <v>0.61403979041305634</v>
      </c>
      <c r="C22" s="231">
        <v>0.52900677816251473</v>
      </c>
      <c r="D22" s="231">
        <v>0.52744761925870287</v>
      </c>
      <c r="E22" s="231">
        <v>0.53483272823004235</v>
      </c>
      <c r="F22" s="231">
        <v>1.4919123225759281</v>
      </c>
      <c r="G22" s="231">
        <v>1.1814518251421311</v>
      </c>
      <c r="H22" s="231">
        <v>0.4462615769403433</v>
      </c>
      <c r="I22" s="231">
        <v>0.43105006852674971</v>
      </c>
      <c r="J22" s="231">
        <v>0.44164025650873789</v>
      </c>
      <c r="K22" s="231">
        <v>0.39378404264410449</v>
      </c>
      <c r="L22" s="231">
        <v>0.43197797647340602</v>
      </c>
      <c r="M22" s="231">
        <v>0.4357953177221025</v>
      </c>
      <c r="N22" s="231">
        <v>0.1099535473541476</v>
      </c>
      <c r="O22" s="231">
        <v>3.3223416150118851E-3</v>
      </c>
      <c r="P22" s="231">
        <v>3.0042089153792498E-3</v>
      </c>
      <c r="Q22" s="231">
        <v>3.1307929271688541E-3</v>
      </c>
      <c r="R22" s="231">
        <v>0.2481214277033022</v>
      </c>
      <c r="S22" s="231">
        <v>0.28875302154025179</v>
      </c>
      <c r="T22" s="231">
        <v>0.17680231197083809</v>
      </c>
      <c r="U22" s="231">
        <v>0.2414012495960669</v>
      </c>
      <c r="V22" s="231">
        <v>0.2138121215998238</v>
      </c>
      <c r="W22" s="231">
        <v>0.2178816005996633</v>
      </c>
      <c r="DA22" s="73" t="s">
        <v>2043</v>
      </c>
    </row>
    <row r="23" spans="1:105" ht="12" customHeight="1" x14ac:dyDescent="0.25">
      <c r="A23" s="64" t="s">
        <v>70</v>
      </c>
      <c r="B23" s="231">
        <v>1.5464551507604321</v>
      </c>
      <c r="C23" s="231">
        <v>1.1030711126364541</v>
      </c>
      <c r="D23" s="231">
        <v>1.6545299526428481</v>
      </c>
      <c r="E23" s="231">
        <v>2.8281631511366609</v>
      </c>
      <c r="F23" s="231">
        <v>5.8501561574219032</v>
      </c>
      <c r="G23" s="231">
        <v>4.9074024288888038</v>
      </c>
      <c r="H23" s="231">
        <v>4.9030581696181006</v>
      </c>
      <c r="I23" s="231">
        <v>4.5413419190128979</v>
      </c>
      <c r="J23" s="231">
        <v>4.2523375970670134</v>
      </c>
      <c r="K23" s="231">
        <v>4.6155030500891234</v>
      </c>
      <c r="L23" s="231">
        <v>4.0962401784095466</v>
      </c>
      <c r="M23" s="231">
        <v>3.200441124160565</v>
      </c>
      <c r="N23" s="231">
        <v>1.515805721958656</v>
      </c>
      <c r="O23" s="231">
        <v>0.70487018646881561</v>
      </c>
      <c r="P23" s="231">
        <v>0.31924494334915138</v>
      </c>
      <c r="Q23" s="231">
        <v>1.553277980192193</v>
      </c>
      <c r="R23" s="231">
        <v>1.363726052951207</v>
      </c>
      <c r="S23" s="231">
        <v>0.58880275310995334</v>
      </c>
      <c r="T23" s="231">
        <v>0.21255768990604171</v>
      </c>
      <c r="U23" s="231">
        <v>0.25885770876729119</v>
      </c>
      <c r="V23" s="231">
        <v>0.2335636759598971</v>
      </c>
      <c r="W23" s="231">
        <v>0.26339556731251651</v>
      </c>
      <c r="DA23" s="73" t="s">
        <v>2044</v>
      </c>
    </row>
    <row r="24" spans="1:105" ht="12" customHeight="1" x14ac:dyDescent="0.25">
      <c r="A24" s="64" t="s">
        <v>34</v>
      </c>
      <c r="B24" s="231">
        <v>6.1691611971767936E-4</v>
      </c>
      <c r="C24" s="231">
        <v>5.2805209662710019E-4</v>
      </c>
      <c r="D24" s="231">
        <v>5.2801192950725675E-4</v>
      </c>
      <c r="E24" s="231">
        <v>5.4153928936751905E-4</v>
      </c>
      <c r="F24" s="231">
        <v>5.1860698148916242E-4</v>
      </c>
      <c r="G24" s="231">
        <v>3.9816680537285612E-4</v>
      </c>
      <c r="H24" s="231">
        <v>4.4706804690745048E-4</v>
      </c>
      <c r="I24" s="231">
        <v>4.3479017018674301E-4</v>
      </c>
      <c r="J24" s="231">
        <v>4.5235550767786312E-4</v>
      </c>
      <c r="K24" s="231">
        <v>3.9809759782606462E-4</v>
      </c>
      <c r="L24" s="231">
        <v>4.3575016403988258E-4</v>
      </c>
      <c r="M24" s="231">
        <v>4.3772767031019798E-4</v>
      </c>
      <c r="N24" s="231">
        <v>3.628082311276854E-4</v>
      </c>
      <c r="O24" s="231">
        <v>3.3742899759669809E-4</v>
      </c>
      <c r="P24" s="231">
        <v>3.0565202867147969E-4</v>
      </c>
      <c r="Q24" s="231">
        <v>2.9742310066002589E-4</v>
      </c>
      <c r="R24" s="231">
        <v>2.5108174702485989E-4</v>
      </c>
      <c r="S24" s="231">
        <v>2.9669854254345691E-4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19.075962430638072</v>
      </c>
      <c r="C25" s="231">
        <v>16.944879015736628</v>
      </c>
      <c r="D25" s="231">
        <v>18.050657064613869</v>
      </c>
      <c r="E25" s="231">
        <v>17.8698272174395</v>
      </c>
      <c r="F25" s="231">
        <v>14.646179110784971</v>
      </c>
      <c r="G25" s="231">
        <v>12.309864799924689</v>
      </c>
      <c r="H25" s="231">
        <v>15.76256518870029</v>
      </c>
      <c r="I25" s="231">
        <v>14.331740016011819</v>
      </c>
      <c r="J25" s="231">
        <v>13.204998920686281</v>
      </c>
      <c r="K25" s="231">
        <v>11.44445297107673</v>
      </c>
      <c r="L25" s="231">
        <v>14.43082234119071</v>
      </c>
      <c r="M25" s="231">
        <v>14.37937806468368</v>
      </c>
      <c r="N25" s="231">
        <v>10.920423762580389</v>
      </c>
      <c r="O25" s="231">
        <v>7.3080947063585624</v>
      </c>
      <c r="P25" s="231">
        <v>6.4840697628493489</v>
      </c>
      <c r="Q25" s="231">
        <v>5.6180979425369699</v>
      </c>
      <c r="R25" s="231">
        <v>7.5486014676799877</v>
      </c>
      <c r="S25" s="231">
        <v>7.3873436734794753</v>
      </c>
      <c r="T25" s="231">
        <v>7.5002242273788653</v>
      </c>
      <c r="U25" s="231">
        <v>10.62333640166969</v>
      </c>
      <c r="V25" s="231">
        <v>10.174822479829739</v>
      </c>
      <c r="W25" s="231">
        <v>10.678649648505999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5.3146362910518339E-3</v>
      </c>
      <c r="H26" s="231">
        <v>5.9673584904674174E-3</v>
      </c>
      <c r="I26" s="231">
        <v>5.8034762975863984E-3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82.792141011702981</v>
      </c>
      <c r="C32" s="225">
        <v>87.754024135493552</v>
      </c>
      <c r="D32" s="225">
        <v>95.658225891342866</v>
      </c>
      <c r="E32" s="225">
        <v>97.322195398996001</v>
      </c>
      <c r="F32" s="225">
        <v>110.3319835406007</v>
      </c>
      <c r="G32" s="225">
        <v>123.9339227668091</v>
      </c>
      <c r="H32" s="225">
        <v>124.2446844758496</v>
      </c>
      <c r="I32" s="225">
        <v>120.0308224483917</v>
      </c>
      <c r="J32" s="225">
        <v>106.7558722391085</v>
      </c>
      <c r="K32" s="225">
        <v>113.61375866183459</v>
      </c>
      <c r="L32" s="225">
        <v>120.2893869351784</v>
      </c>
      <c r="M32" s="225">
        <v>108.9547761549607</v>
      </c>
      <c r="N32" s="225">
        <v>94.834713627710983</v>
      </c>
      <c r="O32" s="225">
        <v>66.401817161240274</v>
      </c>
      <c r="P32" s="225">
        <v>63.124994790646753</v>
      </c>
      <c r="Q32" s="225">
        <v>68.310319605648274</v>
      </c>
      <c r="R32" s="225">
        <v>103.8488958550368</v>
      </c>
      <c r="S32" s="225">
        <v>79.910735143773039</v>
      </c>
      <c r="T32" s="225">
        <v>78.157176264901494</v>
      </c>
      <c r="U32" s="225">
        <v>87.911707969499219</v>
      </c>
      <c r="V32" s="225">
        <v>92.372421424225024</v>
      </c>
      <c r="W32" s="225">
        <v>99.620434969501318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0.97030423035809932</v>
      </c>
      <c r="C37" s="262">
        <v>1.0075614683560821</v>
      </c>
      <c r="D37" s="262">
        <v>1.171948269149927</v>
      </c>
      <c r="E37" s="262">
        <v>1.1723914264388451</v>
      </c>
      <c r="F37" s="262">
        <v>1.4723616960906221</v>
      </c>
      <c r="G37" s="262">
        <v>1.3927823753886359</v>
      </c>
      <c r="H37" s="262">
        <v>1.428847071734022</v>
      </c>
      <c r="I37" s="262">
        <v>1.320988492413228</v>
      </c>
      <c r="J37" s="262">
        <v>1.170675815128849</v>
      </c>
      <c r="K37" s="262">
        <v>1.199415909459119</v>
      </c>
      <c r="L37" s="262">
        <v>1.406147596487584</v>
      </c>
      <c r="M37" s="262">
        <v>1.2271170339401489</v>
      </c>
      <c r="N37" s="262">
        <v>1.2515881905596651</v>
      </c>
      <c r="O37" s="262">
        <v>0.66753618812476467</v>
      </c>
      <c r="P37" s="262">
        <v>0.60631429253407676</v>
      </c>
      <c r="Q37" s="262">
        <v>0.60116690533975414</v>
      </c>
      <c r="R37" s="262">
        <v>1.0718583389415131</v>
      </c>
      <c r="S37" s="262">
        <v>0.77970844508758563</v>
      </c>
      <c r="T37" s="262">
        <v>0.78968812387610687</v>
      </c>
      <c r="U37" s="262">
        <v>1.056685668346959</v>
      </c>
      <c r="V37" s="262">
        <v>1.06283401188939</v>
      </c>
      <c r="W37" s="262">
        <v>1.109588620159385</v>
      </c>
      <c r="DA37" s="68" t="s">
        <v>2057</v>
      </c>
    </row>
    <row r="38" spans="1:105" ht="12" customHeight="1" x14ac:dyDescent="0.25">
      <c r="A38" s="37" t="s">
        <v>160</v>
      </c>
      <c r="B38" s="228">
        <v>3.0259285883116709E-2</v>
      </c>
      <c r="C38" s="228">
        <v>3.0503051952064261E-2</v>
      </c>
      <c r="D38" s="228">
        <v>3.3272571932167407E-2</v>
      </c>
      <c r="E38" s="228">
        <v>3.4069268707316372E-2</v>
      </c>
      <c r="F38" s="228">
        <v>0.1361148910797145</v>
      </c>
      <c r="G38" s="228">
        <v>0.1219677311828375</v>
      </c>
      <c r="H38" s="228">
        <v>3.933903154485436E-2</v>
      </c>
      <c r="I38" s="228">
        <v>3.8570769950466821E-2</v>
      </c>
      <c r="J38" s="228">
        <v>3.7886072942125697E-2</v>
      </c>
      <c r="K38" s="228">
        <v>3.9897059426251227E-2</v>
      </c>
      <c r="L38" s="228">
        <v>4.0868798636266329E-2</v>
      </c>
      <c r="M38" s="228">
        <v>3.6096226745698179E-2</v>
      </c>
      <c r="N38" s="228">
        <v>1.247614270226725E-2</v>
      </c>
      <c r="O38" s="228">
        <v>3.0333152147954488E-4</v>
      </c>
      <c r="P38" s="228">
        <v>2.8078835097007838E-4</v>
      </c>
      <c r="Q38" s="228">
        <v>3.3482521061834798E-4</v>
      </c>
      <c r="R38" s="228">
        <v>3.4110616078370203E-2</v>
      </c>
      <c r="S38" s="228">
        <v>2.9330423831889111E-2</v>
      </c>
      <c r="T38" s="228">
        <v>1.8186557688914279E-2</v>
      </c>
      <c r="U38" s="228">
        <v>2.3478269697519389E-2</v>
      </c>
      <c r="V38" s="228">
        <v>2.1874558467890642E-2</v>
      </c>
      <c r="W38" s="228">
        <v>2.2186780273524321E-2</v>
      </c>
      <c r="DA38" s="69" t="s">
        <v>2058</v>
      </c>
    </row>
    <row r="39" spans="1:105" ht="12" customHeight="1" x14ac:dyDescent="0.25">
      <c r="A39" s="37" t="s">
        <v>162</v>
      </c>
      <c r="B39" s="228">
        <v>0.94004494447498266</v>
      </c>
      <c r="C39" s="228">
        <v>0.97705841640401747</v>
      </c>
      <c r="D39" s="228">
        <v>1.138675697217759</v>
      </c>
      <c r="E39" s="228">
        <v>1.1383221577315279</v>
      </c>
      <c r="F39" s="228">
        <v>1.3362468050109071</v>
      </c>
      <c r="G39" s="228">
        <v>1.270814644205799</v>
      </c>
      <c r="H39" s="228">
        <v>1.389508040189168</v>
      </c>
      <c r="I39" s="228">
        <v>1.2824177224627611</v>
      </c>
      <c r="J39" s="228">
        <v>1.132789742186723</v>
      </c>
      <c r="K39" s="228">
        <v>1.159518850032867</v>
      </c>
      <c r="L39" s="228">
        <v>1.365278797851317</v>
      </c>
      <c r="M39" s="228">
        <v>1.191020807194451</v>
      </c>
      <c r="N39" s="228">
        <v>1.239112047857398</v>
      </c>
      <c r="O39" s="228">
        <v>0.66723285660328513</v>
      </c>
      <c r="P39" s="228">
        <v>0.60603350418310664</v>
      </c>
      <c r="Q39" s="228">
        <v>0.6008320801291358</v>
      </c>
      <c r="R39" s="228">
        <v>1.0377477228631431</v>
      </c>
      <c r="S39" s="228">
        <v>0.75037802125569653</v>
      </c>
      <c r="T39" s="228">
        <v>0.77150156618719257</v>
      </c>
      <c r="U39" s="228">
        <v>1.033207398649439</v>
      </c>
      <c r="V39" s="228">
        <v>1.040959453421499</v>
      </c>
      <c r="W39" s="228">
        <v>1.0874018398858609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2.3716474429375318</v>
      </c>
      <c r="C43" s="263">
        <f t="shared" si="1"/>
        <v>2.5143902222358681</v>
      </c>
      <c r="D43" s="263">
        <f t="shared" si="1"/>
        <v>2.7387326847012452</v>
      </c>
      <c r="E43" s="263">
        <f t="shared" si="1"/>
        <v>2.7869508397842648</v>
      </c>
      <c r="F43" s="263">
        <f t="shared" si="1"/>
        <v>3.1553513578118881</v>
      </c>
      <c r="G43" s="263">
        <f t="shared" si="1"/>
        <v>3.551917112794797</v>
      </c>
      <c r="H43" s="263">
        <f t="shared" si="1"/>
        <v>3.5598793450468271</v>
      </c>
      <c r="I43" s="263">
        <f t="shared" si="1"/>
        <v>3.4408647523472009</v>
      </c>
      <c r="J43" s="263">
        <f t="shared" si="1"/>
        <v>3.0604404760573831</v>
      </c>
      <c r="K43" s="263">
        <f t="shared" si="1"/>
        <v>3.2583867464456659</v>
      </c>
      <c r="L43" s="263">
        <f t="shared" si="1"/>
        <v>3.445890995324373</v>
      </c>
      <c r="M43" s="263">
        <f t="shared" si="1"/>
        <v>3.1225408440875531</v>
      </c>
      <c r="N43" s="263">
        <f t="shared" si="1"/>
        <v>2.71255436049714</v>
      </c>
      <c r="O43" s="263">
        <f t="shared" si="1"/>
        <v>1.9053414774816091</v>
      </c>
      <c r="P43" s="263">
        <f t="shared" si="1"/>
        <v>1.8121356666119619</v>
      </c>
      <c r="Q43" s="263">
        <f t="shared" si="1"/>
        <v>1.9625841362408269</v>
      </c>
      <c r="R43" s="263">
        <f t="shared" si="1"/>
        <v>2.9790445656839228</v>
      </c>
      <c r="S43" s="263">
        <f t="shared" si="1"/>
        <v>2.2936529477879839</v>
      </c>
      <c r="T43" s="263">
        <f t="shared" si="1"/>
        <v>2.242535888145663</v>
      </c>
      <c r="U43" s="263">
        <f t="shared" si="1"/>
        <v>2.5175368782942682</v>
      </c>
      <c r="V43" s="263">
        <f t="shared" si="1"/>
        <v>2.6466547076039308</v>
      </c>
      <c r="W43" s="263">
        <f t="shared" si="1"/>
        <v>2.855386850705564</v>
      </c>
      <c r="DA43" s="70"/>
    </row>
    <row r="44" spans="1:105" ht="12" customHeight="1" x14ac:dyDescent="0.25">
      <c r="A44" s="60" t="s">
        <v>1886</v>
      </c>
      <c r="B44" s="264">
        <v>2.3716474429375318</v>
      </c>
      <c r="C44" s="264">
        <v>2.5143902222358681</v>
      </c>
      <c r="D44" s="264">
        <v>2.7387326847012452</v>
      </c>
      <c r="E44" s="264">
        <v>2.7869508397842648</v>
      </c>
      <c r="F44" s="264">
        <v>3.1553513578118881</v>
      </c>
      <c r="G44" s="264">
        <v>3.551917112794797</v>
      </c>
      <c r="H44" s="264">
        <v>3.5598793450468271</v>
      </c>
      <c r="I44" s="264">
        <v>3.4408647523472009</v>
      </c>
      <c r="J44" s="264">
        <v>3.0604404760573831</v>
      </c>
      <c r="K44" s="264">
        <v>3.2583867464456659</v>
      </c>
      <c r="L44" s="264">
        <v>3.445890995324373</v>
      </c>
      <c r="M44" s="264">
        <v>3.1225408440875531</v>
      </c>
      <c r="N44" s="264">
        <v>2.71255436049714</v>
      </c>
      <c r="O44" s="264">
        <v>1.9053414774816091</v>
      </c>
      <c r="P44" s="264">
        <v>1.8121356666119619</v>
      </c>
      <c r="Q44" s="264">
        <v>1.9625841362408269</v>
      </c>
      <c r="R44" s="264">
        <v>2.9790445656839228</v>
      </c>
      <c r="S44" s="264">
        <v>2.2936529477879839</v>
      </c>
      <c r="T44" s="264">
        <v>2.242535888145663</v>
      </c>
      <c r="U44" s="264">
        <v>2.5175368782942682</v>
      </c>
      <c r="V44" s="264">
        <v>2.6466547076039308</v>
      </c>
      <c r="W44" s="264">
        <v>2.855386850705564</v>
      </c>
      <c r="DA44" s="72" t="s">
        <v>2063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0.1134476622642869</v>
      </c>
      <c r="G47" s="231">
        <v>7.4354993892560964E-2</v>
      </c>
      <c r="H47" s="231">
        <v>7.2954138195194362E-2</v>
      </c>
      <c r="I47" s="231">
        <v>0.1466117159356744</v>
      </c>
      <c r="J47" s="231">
        <v>0.14560534054138369</v>
      </c>
      <c r="K47" s="231">
        <v>0.14871395291122849</v>
      </c>
      <c r="L47" s="231">
        <v>0.21983507214129441</v>
      </c>
      <c r="M47" s="231">
        <v>7.322170849314967E-2</v>
      </c>
      <c r="N47" s="231">
        <v>7.5367897832126482E-2</v>
      </c>
      <c r="O47" s="231">
        <v>7.6094927305001919E-2</v>
      </c>
      <c r="P47" s="231">
        <v>7.7005230327172589E-2</v>
      </c>
      <c r="Q47" s="231">
        <v>7.7240961370831862E-2</v>
      </c>
      <c r="R47" s="231">
        <v>7.8568484911518147E-2</v>
      </c>
      <c r="S47" s="231">
        <v>0.1158955421780916</v>
      </c>
      <c r="T47" s="231">
        <v>0.1161531954995499</v>
      </c>
      <c r="U47" s="231">
        <v>0.11343219199049211</v>
      </c>
      <c r="V47" s="231">
        <v>6.8952393810016929E-2</v>
      </c>
      <c r="W47" s="231">
        <v>0.1226941715271597</v>
      </c>
      <c r="DA47" s="73" t="s">
        <v>2066</v>
      </c>
    </row>
    <row r="48" spans="1:105" ht="12" customHeight="1" x14ac:dyDescent="0.25">
      <c r="A48" s="64" t="s">
        <v>160</v>
      </c>
      <c r="B48" s="231">
        <v>6.8572811821947147E-2</v>
      </c>
      <c r="C48" s="231">
        <v>7.1599006726164399E-2</v>
      </c>
      <c r="D48" s="231">
        <v>7.1394574314989301E-2</v>
      </c>
      <c r="E48" s="231">
        <v>7.0198602370863436E-2</v>
      </c>
      <c r="F48" s="231">
        <v>0.2063896430868481</v>
      </c>
      <c r="G48" s="231">
        <v>0.22323819307945089</v>
      </c>
      <c r="H48" s="231">
        <v>7.3683998641370596E-2</v>
      </c>
      <c r="I48" s="231">
        <v>7.3534995820058249E-2</v>
      </c>
      <c r="J48" s="231">
        <v>7.1918971694407904E-2</v>
      </c>
      <c r="K48" s="231">
        <v>7.4421371203170189E-2</v>
      </c>
      <c r="L48" s="231">
        <v>7.3503354817790051E-2</v>
      </c>
      <c r="M48" s="231">
        <v>7.3760831965569304E-2</v>
      </c>
      <c r="N48" s="231">
        <v>2.3111381435121869E-2</v>
      </c>
      <c r="O48" s="231">
        <v>7.5809735305242822E-4</v>
      </c>
      <c r="P48" s="231">
        <v>7.6582662590144335E-4</v>
      </c>
      <c r="Q48" s="231">
        <v>8.2268713723963232E-4</v>
      </c>
      <c r="R48" s="231">
        <v>7.8560619146714153E-2</v>
      </c>
      <c r="S48" s="231">
        <v>7.6082166701476328E-2</v>
      </c>
      <c r="T48" s="231">
        <v>4.7651354655741301E-2</v>
      </c>
      <c r="U48" s="231">
        <v>5.2173227868275079E-2</v>
      </c>
      <c r="V48" s="231">
        <v>5.1886058438414137E-2</v>
      </c>
      <c r="W48" s="231">
        <v>5.3351913922090578E-2</v>
      </c>
      <c r="DA48" s="73" t="s">
        <v>2067</v>
      </c>
    </row>
    <row r="49" spans="1:105" ht="12" customHeight="1" x14ac:dyDescent="0.25">
      <c r="A49" s="64" t="s">
        <v>70</v>
      </c>
      <c r="B49" s="231">
        <v>0.17270017301784479</v>
      </c>
      <c r="C49" s="231">
        <v>0.1492963781814384</v>
      </c>
      <c r="D49" s="231">
        <v>0.22395486745461601</v>
      </c>
      <c r="E49" s="231">
        <v>0.37120596778658149</v>
      </c>
      <c r="F49" s="231">
        <v>0.80930469107455483</v>
      </c>
      <c r="G49" s="231">
        <v>0.9272656130579443</v>
      </c>
      <c r="H49" s="231">
        <v>0.80956315797045875</v>
      </c>
      <c r="I49" s="231">
        <v>0.77473032349453164</v>
      </c>
      <c r="J49" s="231">
        <v>0.69247253340565496</v>
      </c>
      <c r="K49" s="231">
        <v>0.87228538635957176</v>
      </c>
      <c r="L49" s="231">
        <v>0.69699709626530093</v>
      </c>
      <c r="M49" s="231">
        <v>0.54169283233428467</v>
      </c>
      <c r="N49" s="231">
        <v>0.31861058660428321</v>
      </c>
      <c r="O49" s="231">
        <v>0.1608384340108473</v>
      </c>
      <c r="P49" s="231">
        <v>8.1381250335020125E-2</v>
      </c>
      <c r="Q49" s="231">
        <v>0.40815916114172118</v>
      </c>
      <c r="R49" s="231">
        <v>0.43178521120901031</v>
      </c>
      <c r="S49" s="231">
        <v>0.15514085005048159</v>
      </c>
      <c r="T49" s="231">
        <v>5.7288062320070263E-2</v>
      </c>
      <c r="U49" s="231">
        <v>5.5946032788040369E-2</v>
      </c>
      <c r="V49" s="231">
        <v>5.6679193159252739E-2</v>
      </c>
      <c r="W49" s="231">
        <v>6.4496761525715124E-2</v>
      </c>
      <c r="DA49" s="73" t="s">
        <v>2068</v>
      </c>
    </row>
    <row r="50" spans="1:105" ht="12" customHeight="1" x14ac:dyDescent="0.25">
      <c r="A50" s="64" t="s">
        <v>34</v>
      </c>
      <c r="B50" s="231">
        <v>6.8894025513996631E-5</v>
      </c>
      <c r="C50" s="231">
        <v>7.1469794299221736E-5</v>
      </c>
      <c r="D50" s="231">
        <v>7.1470958563407596E-5</v>
      </c>
      <c r="E50" s="231">
        <v>7.1078861176497165E-5</v>
      </c>
      <c r="F50" s="231">
        <v>7.1743565752637251E-5</v>
      </c>
      <c r="G50" s="231">
        <v>7.5234585350071858E-5</v>
      </c>
      <c r="H50" s="231">
        <v>7.3817158059593573E-5</v>
      </c>
      <c r="I50" s="231">
        <v>7.4173038544130205E-5</v>
      </c>
      <c r="J50" s="231">
        <v>7.3663898326827655E-5</v>
      </c>
      <c r="K50" s="231">
        <v>7.5236591366096265E-5</v>
      </c>
      <c r="L50" s="231">
        <v>7.4145212635175895E-5</v>
      </c>
      <c r="M50" s="231">
        <v>7.4087893612981569E-5</v>
      </c>
      <c r="N50" s="231">
        <v>7.6259471560173345E-5</v>
      </c>
      <c r="O50" s="231">
        <v>7.6995101516758396E-5</v>
      </c>
      <c r="P50" s="231">
        <v>7.791617307941475E-5</v>
      </c>
      <c r="Q50" s="231">
        <v>7.8154692732169625E-5</v>
      </c>
      <c r="R50" s="231">
        <v>7.9497920374287527E-5</v>
      </c>
      <c r="S50" s="231">
        <v>7.8175694416862204E-5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2.1303055640722262</v>
      </c>
      <c r="C51" s="231">
        <v>2.293423367533967</v>
      </c>
      <c r="D51" s="231">
        <v>2.4433117719730761</v>
      </c>
      <c r="E51" s="231">
        <v>2.3454751907656441</v>
      </c>
      <c r="F51" s="231">
        <v>2.0261376178204449</v>
      </c>
      <c r="G51" s="231">
        <v>2.325978864738671</v>
      </c>
      <c r="H51" s="231">
        <v>2.6026189391249601</v>
      </c>
      <c r="I51" s="231">
        <v>2.4449234998931209</v>
      </c>
      <c r="J51" s="231">
        <v>2.1503699665176099</v>
      </c>
      <c r="K51" s="231">
        <v>2.162890799380329</v>
      </c>
      <c r="L51" s="231">
        <v>2.4554813268873521</v>
      </c>
      <c r="M51" s="231">
        <v>2.4337913834009361</v>
      </c>
      <c r="N51" s="231">
        <v>2.2953882351540491</v>
      </c>
      <c r="O51" s="231">
        <v>1.667573023711191</v>
      </c>
      <c r="P51" s="231">
        <v>1.6529054431507879</v>
      </c>
      <c r="Q51" s="231">
        <v>1.476283171898302</v>
      </c>
      <c r="R51" s="231">
        <v>2.3900507524963062</v>
      </c>
      <c r="S51" s="231">
        <v>1.9464562131635179</v>
      </c>
      <c r="T51" s="231">
        <v>2.0214432756703018</v>
      </c>
      <c r="U51" s="231">
        <v>2.2959854256474599</v>
      </c>
      <c r="V51" s="231">
        <v>2.4691370621962472</v>
      </c>
      <c r="W51" s="231">
        <v>2.6148440037305982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1.0042134408198629E-3</v>
      </c>
      <c r="H52" s="231">
        <v>9.8529395678389727E-4</v>
      </c>
      <c r="I52" s="231">
        <v>9.9004416527157945E-4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71.149423288125988</v>
      </c>
      <c r="C56" s="263">
        <f t="shared" si="2"/>
        <v>75.431706667076085</v>
      </c>
      <c r="D56" s="263">
        <f t="shared" si="2"/>
        <v>82.161980541037366</v>
      </c>
      <c r="E56" s="263">
        <f t="shared" si="2"/>
        <v>83.608525193527967</v>
      </c>
      <c r="F56" s="263">
        <f t="shared" si="2"/>
        <v>94.660540734356644</v>
      </c>
      <c r="G56" s="263">
        <f t="shared" si="2"/>
        <v>106.5575133838439</v>
      </c>
      <c r="H56" s="263">
        <f t="shared" si="2"/>
        <v>106.79638035140481</v>
      </c>
      <c r="I56" s="263">
        <f t="shared" si="2"/>
        <v>103.22594257041609</v>
      </c>
      <c r="J56" s="263">
        <f t="shared" si="2"/>
        <v>91.813214281721486</v>
      </c>
      <c r="K56" s="263">
        <f t="shared" si="2"/>
        <v>97.751602393369978</v>
      </c>
      <c r="L56" s="263">
        <f t="shared" si="2"/>
        <v>103.3767298597312</v>
      </c>
      <c r="M56" s="263">
        <f t="shared" si="2"/>
        <v>93.676225322626607</v>
      </c>
      <c r="N56" s="263">
        <f t="shared" si="2"/>
        <v>81.376630814914222</v>
      </c>
      <c r="O56" s="263">
        <f t="shared" si="2"/>
        <v>57.160244324448293</v>
      </c>
      <c r="P56" s="263">
        <f t="shared" si="2"/>
        <v>54.36406999835885</v>
      </c>
      <c r="Q56" s="263">
        <f t="shared" si="2"/>
        <v>58.87752408722482</v>
      </c>
      <c r="R56" s="263">
        <f t="shared" si="2"/>
        <v>89.37133697051766</v>
      </c>
      <c r="S56" s="263">
        <f t="shared" si="2"/>
        <v>68.809588433639533</v>
      </c>
      <c r="T56" s="263">
        <f t="shared" si="2"/>
        <v>67.276076644369937</v>
      </c>
      <c r="U56" s="263">
        <f t="shared" si="2"/>
        <v>75.526106348828066</v>
      </c>
      <c r="V56" s="263">
        <f t="shared" si="2"/>
        <v>79.399641228117957</v>
      </c>
      <c r="W56" s="263">
        <f t="shared" si="2"/>
        <v>85.661605521166919</v>
      </c>
      <c r="DA56" s="70"/>
    </row>
    <row r="57" spans="1:105" ht="12" customHeight="1" x14ac:dyDescent="0.25">
      <c r="A57" s="60" t="s">
        <v>1901</v>
      </c>
      <c r="B57" s="264">
        <v>71.149423288125988</v>
      </c>
      <c r="C57" s="264">
        <v>75.431706667076085</v>
      </c>
      <c r="D57" s="264">
        <v>82.161980541037366</v>
      </c>
      <c r="E57" s="264">
        <v>83.608525193527967</v>
      </c>
      <c r="F57" s="264">
        <v>94.660540734356644</v>
      </c>
      <c r="G57" s="264">
        <v>106.5575133838439</v>
      </c>
      <c r="H57" s="264">
        <v>106.79638035140481</v>
      </c>
      <c r="I57" s="264">
        <v>103.22594257041609</v>
      </c>
      <c r="J57" s="264">
        <v>91.813214281721486</v>
      </c>
      <c r="K57" s="264">
        <v>97.751602393369978</v>
      </c>
      <c r="L57" s="264">
        <v>103.3767298597312</v>
      </c>
      <c r="M57" s="264">
        <v>93.676225322626607</v>
      </c>
      <c r="N57" s="264">
        <v>81.376630814914222</v>
      </c>
      <c r="O57" s="264">
        <v>57.160244324448293</v>
      </c>
      <c r="P57" s="264">
        <v>54.36406999835885</v>
      </c>
      <c r="Q57" s="264">
        <v>58.87752408722482</v>
      </c>
      <c r="R57" s="264">
        <v>89.37133697051766</v>
      </c>
      <c r="S57" s="264">
        <v>68.809588433639533</v>
      </c>
      <c r="T57" s="264">
        <v>67.276076644369937</v>
      </c>
      <c r="U57" s="264">
        <v>75.526106348828066</v>
      </c>
      <c r="V57" s="264">
        <v>79.399641228117957</v>
      </c>
      <c r="W57" s="264">
        <v>85.661605521166919</v>
      </c>
      <c r="DA57" s="72" t="s">
        <v>2075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3.403429867928609</v>
      </c>
      <c r="G60" s="231">
        <v>2.2306498167768289</v>
      </c>
      <c r="H60" s="231">
        <v>2.1886241458558309</v>
      </c>
      <c r="I60" s="231">
        <v>4.3983514780702322</v>
      </c>
      <c r="J60" s="231">
        <v>4.3681602162415096</v>
      </c>
      <c r="K60" s="231">
        <v>4.4614185873368557</v>
      </c>
      <c r="L60" s="231">
        <v>6.5950521642388331</v>
      </c>
      <c r="M60" s="231">
        <v>2.196651254794491</v>
      </c>
      <c r="N60" s="231">
        <v>2.2610369349637942</v>
      </c>
      <c r="O60" s="231">
        <v>2.2828478191500592</v>
      </c>
      <c r="P60" s="231">
        <v>2.310156909815178</v>
      </c>
      <c r="Q60" s="231">
        <v>2.3172288411249551</v>
      </c>
      <c r="R60" s="231">
        <v>2.3570545473455442</v>
      </c>
      <c r="S60" s="231">
        <v>3.476866265342748</v>
      </c>
      <c r="T60" s="231">
        <v>3.484595864986499</v>
      </c>
      <c r="U60" s="231">
        <v>3.4029657597147618</v>
      </c>
      <c r="V60" s="231">
        <v>2.0685718143005078</v>
      </c>
      <c r="W60" s="231">
        <v>3.6808251458147909</v>
      </c>
      <c r="DA60" s="73" t="s">
        <v>2078</v>
      </c>
    </row>
    <row r="61" spans="1:105" ht="12" customHeight="1" x14ac:dyDescent="0.25">
      <c r="A61" s="64" t="s">
        <v>160</v>
      </c>
      <c r="B61" s="231">
        <v>2.057184354658415</v>
      </c>
      <c r="C61" s="231">
        <v>2.1479702017849318</v>
      </c>
      <c r="D61" s="231">
        <v>2.141837229449679</v>
      </c>
      <c r="E61" s="231">
        <v>2.1059580711259032</v>
      </c>
      <c r="F61" s="231">
        <v>6.1916892926054441</v>
      </c>
      <c r="G61" s="231">
        <v>6.6971457923835294</v>
      </c>
      <c r="H61" s="231">
        <v>2.2105199592411182</v>
      </c>
      <c r="I61" s="231">
        <v>2.2060498746017481</v>
      </c>
      <c r="J61" s="231">
        <v>2.157569150832237</v>
      </c>
      <c r="K61" s="231">
        <v>2.2326411360951051</v>
      </c>
      <c r="L61" s="231">
        <v>2.2051006445337018</v>
      </c>
      <c r="M61" s="231">
        <v>2.2128249589670799</v>
      </c>
      <c r="N61" s="231">
        <v>0.69334144305365608</v>
      </c>
      <c r="O61" s="231">
        <v>2.274292059157286E-2</v>
      </c>
      <c r="P61" s="231">
        <v>2.2974798777043299E-2</v>
      </c>
      <c r="Q61" s="231">
        <v>2.468061411718896E-2</v>
      </c>
      <c r="R61" s="231">
        <v>2.3568185744014238</v>
      </c>
      <c r="S61" s="231">
        <v>2.2824650010442911</v>
      </c>
      <c r="T61" s="231">
        <v>1.4295406396722401</v>
      </c>
      <c r="U61" s="231">
        <v>1.5651968360482531</v>
      </c>
      <c r="V61" s="231">
        <v>1.5565817531524251</v>
      </c>
      <c r="W61" s="231">
        <v>1.600557417662718</v>
      </c>
      <c r="DA61" s="73" t="s">
        <v>2079</v>
      </c>
    </row>
    <row r="62" spans="1:105" ht="12" customHeight="1" x14ac:dyDescent="0.25">
      <c r="A62" s="64" t="s">
        <v>70</v>
      </c>
      <c r="B62" s="231">
        <v>5.1810051905353456</v>
      </c>
      <c r="C62" s="231">
        <v>4.4788913454431531</v>
      </c>
      <c r="D62" s="231">
        <v>6.7186460236384793</v>
      </c>
      <c r="E62" s="231">
        <v>11.13617903359745</v>
      </c>
      <c r="F62" s="231">
        <v>24.279140732236641</v>
      </c>
      <c r="G62" s="231">
        <v>27.817968391738329</v>
      </c>
      <c r="H62" s="231">
        <v>24.28689473911377</v>
      </c>
      <c r="I62" s="231">
        <v>23.241909704835951</v>
      </c>
      <c r="J62" s="231">
        <v>20.77417600216965</v>
      </c>
      <c r="K62" s="231">
        <v>26.168561590787149</v>
      </c>
      <c r="L62" s="231">
        <v>20.909912887959042</v>
      </c>
      <c r="M62" s="231">
        <v>16.250784970028551</v>
      </c>
      <c r="N62" s="231">
        <v>9.5583175981284931</v>
      </c>
      <c r="O62" s="231">
        <v>4.8251530203254189</v>
      </c>
      <c r="P62" s="231">
        <v>2.4414375100506032</v>
      </c>
      <c r="Q62" s="231">
        <v>12.244774834251629</v>
      </c>
      <c r="R62" s="231">
        <v>12.95355633627031</v>
      </c>
      <c r="S62" s="231">
        <v>4.6542255015144507</v>
      </c>
      <c r="T62" s="231">
        <v>1.718641869602108</v>
      </c>
      <c r="U62" s="231">
        <v>1.6783809836412109</v>
      </c>
      <c r="V62" s="231">
        <v>1.7003757947775819</v>
      </c>
      <c r="W62" s="231">
        <v>1.9349028457714541</v>
      </c>
      <c r="DA62" s="73" t="s">
        <v>2080</v>
      </c>
    </row>
    <row r="63" spans="1:105" ht="12" customHeight="1" x14ac:dyDescent="0.25">
      <c r="A63" s="64" t="s">
        <v>34</v>
      </c>
      <c r="B63" s="231">
        <v>2.0668207654198998E-3</v>
      </c>
      <c r="C63" s="231">
        <v>2.1440938289766531E-3</v>
      </c>
      <c r="D63" s="231">
        <v>2.1441287569022279E-3</v>
      </c>
      <c r="E63" s="231">
        <v>2.1323658352949159E-3</v>
      </c>
      <c r="F63" s="231">
        <v>2.1523069725791172E-3</v>
      </c>
      <c r="G63" s="231">
        <v>2.2570375605021559E-3</v>
      </c>
      <c r="H63" s="231">
        <v>2.2145147417878082E-3</v>
      </c>
      <c r="I63" s="231">
        <v>2.2251911563239061E-3</v>
      </c>
      <c r="J63" s="231">
        <v>2.20991694980483E-3</v>
      </c>
      <c r="K63" s="231">
        <v>2.257097740982887E-3</v>
      </c>
      <c r="L63" s="231">
        <v>2.2243563790552779E-3</v>
      </c>
      <c r="M63" s="231">
        <v>2.222636808389447E-3</v>
      </c>
      <c r="N63" s="231">
        <v>2.2877841468052001E-3</v>
      </c>
      <c r="O63" s="231">
        <v>2.3098530455027519E-3</v>
      </c>
      <c r="P63" s="231">
        <v>2.3374851923824431E-3</v>
      </c>
      <c r="Q63" s="231">
        <v>2.344640781965088E-3</v>
      </c>
      <c r="R63" s="231">
        <v>2.384937611228626E-3</v>
      </c>
      <c r="S63" s="231">
        <v>2.3452708325058672E-3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63.909166922166811</v>
      </c>
      <c r="C64" s="231">
        <v>68.802701026019022</v>
      </c>
      <c r="D64" s="231">
        <v>73.299353159192307</v>
      </c>
      <c r="E64" s="231">
        <v>70.364255722969332</v>
      </c>
      <c r="F64" s="231">
        <v>60.784128534613373</v>
      </c>
      <c r="G64" s="231">
        <v>69.779365942160155</v>
      </c>
      <c r="H64" s="231">
        <v>78.078568173748806</v>
      </c>
      <c r="I64" s="231">
        <v>73.347704996793652</v>
      </c>
      <c r="J64" s="231">
        <v>64.511098995528286</v>
      </c>
      <c r="K64" s="231">
        <v>64.886723981409887</v>
      </c>
      <c r="L64" s="231">
        <v>73.664439806620592</v>
      </c>
      <c r="M64" s="231">
        <v>73.013741502028097</v>
      </c>
      <c r="N64" s="231">
        <v>68.861647054621471</v>
      </c>
      <c r="O64" s="231">
        <v>50.027190711335727</v>
      </c>
      <c r="P64" s="231">
        <v>49.587163294523648</v>
      </c>
      <c r="Q64" s="231">
        <v>44.288495156949082</v>
      </c>
      <c r="R64" s="231">
        <v>71.701522574889154</v>
      </c>
      <c r="S64" s="231">
        <v>58.393686394905536</v>
      </c>
      <c r="T64" s="231">
        <v>60.643298270109092</v>
      </c>
      <c r="U64" s="231">
        <v>68.879562769423842</v>
      </c>
      <c r="V64" s="231">
        <v>74.074111865887446</v>
      </c>
      <c r="W64" s="231">
        <v>78.445320111917951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3.012640322459588E-2</v>
      </c>
      <c r="H65" s="231">
        <v>2.9558818703516919E-2</v>
      </c>
      <c r="I65" s="231">
        <v>2.9701324958147389E-2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8.3007660502813465</v>
      </c>
      <c r="C69" s="263">
        <f t="shared" si="3"/>
        <v>8.8003657778255189</v>
      </c>
      <c r="D69" s="263">
        <f t="shared" si="3"/>
        <v>9.5855643964543304</v>
      </c>
      <c r="E69" s="263">
        <f t="shared" si="3"/>
        <v>9.7543279392449005</v>
      </c>
      <c r="F69" s="263">
        <f t="shared" si="3"/>
        <v>11.04372975234158</v>
      </c>
      <c r="G69" s="263">
        <f t="shared" si="3"/>
        <v>12.431709894781759</v>
      </c>
      <c r="H69" s="263">
        <f t="shared" si="3"/>
        <v>12.45957770766387</v>
      </c>
      <c r="I69" s="263">
        <f t="shared" si="3"/>
        <v>12.04302663321517</v>
      </c>
      <c r="J69" s="263">
        <f t="shared" si="3"/>
        <v>10.711541666200819</v>
      </c>
      <c r="K69" s="263">
        <f t="shared" si="3"/>
        <v>11.404353612559801</v>
      </c>
      <c r="L69" s="263">
        <f t="shared" si="3"/>
        <v>12.060618483635279</v>
      </c>
      <c r="M69" s="263">
        <f t="shared" si="3"/>
        <v>10.928892954306409</v>
      </c>
      <c r="N69" s="263">
        <f t="shared" si="3"/>
        <v>9.4939402617399633</v>
      </c>
      <c r="O69" s="263">
        <f t="shared" si="3"/>
        <v>6.6686951711856173</v>
      </c>
      <c r="P69" s="263">
        <f t="shared" si="3"/>
        <v>6.3424748331418499</v>
      </c>
      <c r="Q69" s="263">
        <f t="shared" si="3"/>
        <v>6.8690444768428787</v>
      </c>
      <c r="R69" s="263">
        <f t="shared" si="3"/>
        <v>10.426655979893701</v>
      </c>
      <c r="S69" s="263">
        <f t="shared" si="3"/>
        <v>8.0277853172579263</v>
      </c>
      <c r="T69" s="263">
        <f t="shared" si="3"/>
        <v>7.8488756085098039</v>
      </c>
      <c r="U69" s="263">
        <f t="shared" si="3"/>
        <v>8.8113790740299152</v>
      </c>
      <c r="V69" s="263">
        <f t="shared" si="3"/>
        <v>9.2632914766137375</v>
      </c>
      <c r="W69" s="263">
        <f t="shared" si="3"/>
        <v>9.993853977469449</v>
      </c>
      <c r="DA69" s="70"/>
    </row>
    <row r="70" spans="1:105" ht="12" customHeight="1" x14ac:dyDescent="0.25">
      <c r="A70" s="60" t="s">
        <v>1916</v>
      </c>
      <c r="B70" s="264">
        <v>8.3007660502813465</v>
      </c>
      <c r="C70" s="264">
        <v>8.8003657778255189</v>
      </c>
      <c r="D70" s="264">
        <v>9.5855643964543304</v>
      </c>
      <c r="E70" s="264">
        <v>9.7543279392449005</v>
      </c>
      <c r="F70" s="264">
        <v>11.04372975234158</v>
      </c>
      <c r="G70" s="264">
        <v>12.431709894781759</v>
      </c>
      <c r="H70" s="264">
        <v>12.45957770766387</v>
      </c>
      <c r="I70" s="264">
        <v>12.04302663321517</v>
      </c>
      <c r="J70" s="264">
        <v>10.711541666200819</v>
      </c>
      <c r="K70" s="264">
        <v>11.404353612559801</v>
      </c>
      <c r="L70" s="264">
        <v>12.060618483635279</v>
      </c>
      <c r="M70" s="264">
        <v>10.928892954306409</v>
      </c>
      <c r="N70" s="264">
        <v>9.4939402617399633</v>
      </c>
      <c r="O70" s="264">
        <v>6.6686951711856173</v>
      </c>
      <c r="P70" s="264">
        <v>6.3424748331418499</v>
      </c>
      <c r="Q70" s="264">
        <v>6.8690444768428787</v>
      </c>
      <c r="R70" s="264">
        <v>10.426655979893701</v>
      </c>
      <c r="S70" s="264">
        <v>8.0277853172579263</v>
      </c>
      <c r="T70" s="264">
        <v>7.8488756085098039</v>
      </c>
      <c r="U70" s="264">
        <v>8.8113790740299152</v>
      </c>
      <c r="V70" s="264">
        <v>9.2632914766137375</v>
      </c>
      <c r="W70" s="264">
        <v>9.993853977469449</v>
      </c>
      <c r="DA70" s="72" t="s">
        <v>2087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0.3970668179250032</v>
      </c>
      <c r="G73" s="231">
        <v>0.26024247862396271</v>
      </c>
      <c r="H73" s="231">
        <v>0.25533948368317982</v>
      </c>
      <c r="I73" s="231">
        <v>0.5131410057748591</v>
      </c>
      <c r="J73" s="231">
        <v>0.50961869189484188</v>
      </c>
      <c r="K73" s="231">
        <v>0.52049883518929851</v>
      </c>
      <c r="L73" s="231">
        <v>0.76942275249452852</v>
      </c>
      <c r="M73" s="231">
        <v>0.25627597972602328</v>
      </c>
      <c r="N73" s="231">
        <v>0.26378764241244201</v>
      </c>
      <c r="O73" s="231">
        <v>0.26633224556750618</v>
      </c>
      <c r="P73" s="231">
        <v>0.26951830614510341</v>
      </c>
      <c r="Q73" s="231">
        <v>0.27034336479791082</v>
      </c>
      <c r="R73" s="231">
        <v>0.27498969719031291</v>
      </c>
      <c r="S73" s="231">
        <v>0.4056343976233196</v>
      </c>
      <c r="T73" s="231">
        <v>0.40653618424842392</v>
      </c>
      <c r="U73" s="231">
        <v>0.39701267196672108</v>
      </c>
      <c r="V73" s="231">
        <v>0.24133337833505869</v>
      </c>
      <c r="W73" s="231">
        <v>0.42942960034505789</v>
      </c>
      <c r="DA73" s="73" t="s">
        <v>2090</v>
      </c>
    </row>
    <row r="74" spans="1:105" ht="12" customHeight="1" x14ac:dyDescent="0.25">
      <c r="A74" s="64" t="s">
        <v>160</v>
      </c>
      <c r="B74" s="231">
        <v>0.2400048413768146</v>
      </c>
      <c r="C74" s="231">
        <v>0.25059652354157469</v>
      </c>
      <c r="D74" s="231">
        <v>0.24988101010246189</v>
      </c>
      <c r="E74" s="231">
        <v>0.24569510829802141</v>
      </c>
      <c r="F74" s="231">
        <v>0.72236375080396642</v>
      </c>
      <c r="G74" s="231">
        <v>0.78133367577807644</v>
      </c>
      <c r="H74" s="231">
        <v>0.25789399524479661</v>
      </c>
      <c r="I74" s="231">
        <v>0.25737248537020319</v>
      </c>
      <c r="J74" s="231">
        <v>0.25171640093042708</v>
      </c>
      <c r="K74" s="231">
        <v>0.2604747992110949</v>
      </c>
      <c r="L74" s="231">
        <v>0.25726174186226458</v>
      </c>
      <c r="M74" s="231">
        <v>0.25816291187949192</v>
      </c>
      <c r="N74" s="231">
        <v>8.0889835022926321E-2</v>
      </c>
      <c r="O74" s="231">
        <v>2.653340735683493E-3</v>
      </c>
      <c r="P74" s="231">
        <v>2.6803931906550448E-3</v>
      </c>
      <c r="Q74" s="231">
        <v>2.879404980338706E-3</v>
      </c>
      <c r="R74" s="231">
        <v>0.2749621670134989</v>
      </c>
      <c r="S74" s="231">
        <v>0.26628758345516662</v>
      </c>
      <c r="T74" s="231">
        <v>0.16677974129509421</v>
      </c>
      <c r="U74" s="231">
        <v>0.18260629753896229</v>
      </c>
      <c r="V74" s="231">
        <v>0.18160120453444911</v>
      </c>
      <c r="W74" s="231">
        <v>0.1867316987273166</v>
      </c>
      <c r="DA74" s="73" t="s">
        <v>2091</v>
      </c>
    </row>
    <row r="75" spans="1:105" ht="12" customHeight="1" x14ac:dyDescent="0.25">
      <c r="A75" s="64" t="s">
        <v>70</v>
      </c>
      <c r="B75" s="231">
        <v>0.60445060556245567</v>
      </c>
      <c r="C75" s="231">
        <v>0.52253732363503314</v>
      </c>
      <c r="D75" s="231">
        <v>0.78384203609115388</v>
      </c>
      <c r="E75" s="231">
        <v>1.299220887253032</v>
      </c>
      <c r="F75" s="231">
        <v>2.8325664187609352</v>
      </c>
      <c r="G75" s="231">
        <v>3.2454296457027971</v>
      </c>
      <c r="H75" s="231">
        <v>2.833471052896599</v>
      </c>
      <c r="I75" s="231">
        <v>2.7115561322308528</v>
      </c>
      <c r="J75" s="231">
        <v>2.4236538669197869</v>
      </c>
      <c r="K75" s="231">
        <v>3.0529988522584932</v>
      </c>
      <c r="L75" s="231">
        <v>2.4394898369285478</v>
      </c>
      <c r="M75" s="231">
        <v>1.895924913169992</v>
      </c>
      <c r="N75" s="231">
        <v>1.115137053114988</v>
      </c>
      <c r="O75" s="231">
        <v>0.56293451903796421</v>
      </c>
      <c r="P75" s="231">
        <v>0.28483437617256968</v>
      </c>
      <c r="Q75" s="231">
        <v>1.4285570639960199</v>
      </c>
      <c r="R75" s="231">
        <v>1.511248239231533</v>
      </c>
      <c r="S75" s="231">
        <v>0.54299297517668454</v>
      </c>
      <c r="T75" s="231">
        <v>0.2005082181202455</v>
      </c>
      <c r="U75" s="231">
        <v>0.19581111475814081</v>
      </c>
      <c r="V75" s="231">
        <v>0.19837717605738411</v>
      </c>
      <c r="W75" s="231">
        <v>0.22573866534000239</v>
      </c>
      <c r="DA75" s="73" t="s">
        <v>2092</v>
      </c>
    </row>
    <row r="76" spans="1:105" ht="12" customHeight="1" x14ac:dyDescent="0.25">
      <c r="A76" s="64" t="s">
        <v>34</v>
      </c>
      <c r="B76" s="231">
        <v>2.411290892989878E-4</v>
      </c>
      <c r="C76" s="231">
        <v>2.501442800472754E-4</v>
      </c>
      <c r="D76" s="231">
        <v>2.5014835497192599E-4</v>
      </c>
      <c r="E76" s="231">
        <v>2.4877601411773951E-4</v>
      </c>
      <c r="F76" s="231">
        <v>2.5110248013422969E-4</v>
      </c>
      <c r="G76" s="231">
        <v>2.6332104872525079E-4</v>
      </c>
      <c r="H76" s="231">
        <v>2.5836005320857699E-4</v>
      </c>
      <c r="I76" s="231">
        <v>2.5960563490445501E-4</v>
      </c>
      <c r="J76" s="231">
        <v>2.5782364414389622E-4</v>
      </c>
      <c r="K76" s="231">
        <v>2.6332806978133621E-4</v>
      </c>
      <c r="L76" s="231">
        <v>2.5950824422311508E-4</v>
      </c>
      <c r="M76" s="231">
        <v>2.5930762764543488E-4</v>
      </c>
      <c r="N76" s="231">
        <v>2.6690815046060589E-4</v>
      </c>
      <c r="O76" s="231">
        <v>2.694828553086538E-4</v>
      </c>
      <c r="P76" s="231">
        <v>2.7270660577795091E-4</v>
      </c>
      <c r="Q76" s="231">
        <v>2.7354142456259301E-4</v>
      </c>
      <c r="R76" s="231">
        <v>2.7824272131000559E-4</v>
      </c>
      <c r="S76" s="231">
        <v>2.7361493045901711E-4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7.4560694742527778</v>
      </c>
      <c r="C77" s="231">
        <v>8.0269817863688644</v>
      </c>
      <c r="D77" s="231">
        <v>8.5515912019057438</v>
      </c>
      <c r="E77" s="231">
        <v>8.2091631676797299</v>
      </c>
      <c r="F77" s="231">
        <v>7.0914816623715407</v>
      </c>
      <c r="G77" s="231">
        <v>8.1409260265853298</v>
      </c>
      <c r="H77" s="231">
        <v>9.1091662869373398</v>
      </c>
      <c r="I77" s="231">
        <v>8.557232249625903</v>
      </c>
      <c r="J77" s="231">
        <v>7.5262948828116194</v>
      </c>
      <c r="K77" s="231">
        <v>7.5701177978311316</v>
      </c>
      <c r="L77" s="231">
        <v>8.594184644105713</v>
      </c>
      <c r="M77" s="231">
        <v>8.5182698419032565</v>
      </c>
      <c r="N77" s="231">
        <v>8.0338588230391466</v>
      </c>
      <c r="O77" s="231">
        <v>5.8365055829891546</v>
      </c>
      <c r="P77" s="231">
        <v>5.7851690510277436</v>
      </c>
      <c r="Q77" s="231">
        <v>5.1669911016440464</v>
      </c>
      <c r="R77" s="231">
        <v>8.3651776337370478</v>
      </c>
      <c r="S77" s="231">
        <v>6.8125967460722956</v>
      </c>
      <c r="T77" s="231">
        <v>7.0750514648460401</v>
      </c>
      <c r="U77" s="231">
        <v>8.0359489897660907</v>
      </c>
      <c r="V77" s="231">
        <v>8.641979717686846</v>
      </c>
      <c r="W77" s="231">
        <v>9.1519540130570736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3.5147470428695108E-3</v>
      </c>
      <c r="H78" s="231">
        <v>3.4485288487436329E-3</v>
      </c>
      <c r="I78" s="231">
        <v>3.4651545784505191E-3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5.1386662985463047</v>
      </c>
      <c r="C83" s="225">
        <v>4.7024996695588497</v>
      </c>
      <c r="D83" s="225">
        <v>5.305703702880618</v>
      </c>
      <c r="E83" s="225">
        <v>6.4141303099807709</v>
      </c>
      <c r="F83" s="225">
        <v>7.9409176837731774</v>
      </c>
      <c r="G83" s="225">
        <v>5.5984984502015029</v>
      </c>
      <c r="H83" s="225">
        <v>5.6900103092935899</v>
      </c>
      <c r="I83" s="225">
        <v>6.2140227712945526</v>
      </c>
      <c r="J83" s="225">
        <v>7.0154684007209394</v>
      </c>
      <c r="K83" s="225">
        <v>5.6327812466471494</v>
      </c>
      <c r="L83" s="225">
        <v>6.1508775437610073</v>
      </c>
      <c r="M83" s="225">
        <v>5.8426313208489091</v>
      </c>
      <c r="N83" s="225">
        <v>5.9310117775311957</v>
      </c>
      <c r="O83" s="225">
        <v>4.2121852324593023</v>
      </c>
      <c r="P83" s="225">
        <v>4.3115017941401819</v>
      </c>
      <c r="Q83" s="225">
        <v>5.474288527637925</v>
      </c>
      <c r="R83" s="225">
        <v>6.4751802757971131</v>
      </c>
      <c r="S83" s="225">
        <v>6.2057628340107689</v>
      </c>
      <c r="T83" s="225">
        <v>5.3713912809674884</v>
      </c>
      <c r="U83" s="225">
        <v>8.4410853883401593</v>
      </c>
      <c r="V83" s="225">
        <v>5.9656723309600466</v>
      </c>
      <c r="W83" s="225">
        <v>6.5664301437587254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5.1386662985463047</v>
      </c>
      <c r="C88" s="262">
        <v>4.7024996695588497</v>
      </c>
      <c r="D88" s="262">
        <v>5.305703702880618</v>
      </c>
      <c r="E88" s="262">
        <v>6.4141303099807709</v>
      </c>
      <c r="F88" s="262">
        <v>7.9409176837731774</v>
      </c>
      <c r="G88" s="262">
        <v>5.5984984502015029</v>
      </c>
      <c r="H88" s="262">
        <v>5.6900103092935899</v>
      </c>
      <c r="I88" s="262">
        <v>6.2140227712945526</v>
      </c>
      <c r="J88" s="262">
        <v>7.0154684007209394</v>
      </c>
      <c r="K88" s="262">
        <v>5.6327812466471494</v>
      </c>
      <c r="L88" s="262">
        <v>6.1508775437610073</v>
      </c>
      <c r="M88" s="262">
        <v>5.8426313208489091</v>
      </c>
      <c r="N88" s="262">
        <v>5.9310117775311957</v>
      </c>
      <c r="O88" s="262">
        <v>4.2121852324593023</v>
      </c>
      <c r="P88" s="262">
        <v>4.3115017941401819</v>
      </c>
      <c r="Q88" s="262">
        <v>5.474288527637925</v>
      </c>
      <c r="R88" s="262">
        <v>6.4751802757971131</v>
      </c>
      <c r="S88" s="262">
        <v>6.2057628340107689</v>
      </c>
      <c r="T88" s="262">
        <v>5.3713912809674884</v>
      </c>
      <c r="U88" s="262">
        <v>8.4410853883401593</v>
      </c>
      <c r="V88" s="262">
        <v>5.9656723309600466</v>
      </c>
      <c r="W88" s="262">
        <v>6.5664301437587254</v>
      </c>
      <c r="DA88" s="68" t="s">
        <v>2104</v>
      </c>
    </row>
    <row r="89" spans="1:105" ht="12" customHeight="1" x14ac:dyDescent="0.25">
      <c r="A89" s="37" t="s">
        <v>160</v>
      </c>
      <c r="B89" s="228">
        <v>0.16025115393783659</v>
      </c>
      <c r="C89" s="228">
        <v>0.14236411001221949</v>
      </c>
      <c r="D89" s="228">
        <v>0.15063327687058381</v>
      </c>
      <c r="E89" s="228">
        <v>0.18639229537719271</v>
      </c>
      <c r="F89" s="228">
        <v>0.73411115520709558</v>
      </c>
      <c r="G89" s="228">
        <v>0.4902676585142553</v>
      </c>
      <c r="H89" s="228">
        <v>0.1566574194509141</v>
      </c>
      <c r="I89" s="228">
        <v>0.181439614466822</v>
      </c>
      <c r="J89" s="228">
        <v>0.22703855680459059</v>
      </c>
      <c r="K89" s="228">
        <v>0.18736737303567899</v>
      </c>
      <c r="L89" s="228">
        <v>0.17877140095408231</v>
      </c>
      <c r="M89" s="228">
        <v>0.17186375799194259</v>
      </c>
      <c r="N89" s="228">
        <v>5.9121802093880883E-2</v>
      </c>
      <c r="O89" s="228">
        <v>1.914036389405074E-3</v>
      </c>
      <c r="P89" s="228">
        <v>1.9966863619879389E-3</v>
      </c>
      <c r="Q89" s="228">
        <v>3.0489532823103111E-3</v>
      </c>
      <c r="R89" s="228">
        <v>0.20606490652866261</v>
      </c>
      <c r="S89" s="228">
        <v>0.23344322518050309</v>
      </c>
      <c r="T89" s="228">
        <v>0.1237034146107691</v>
      </c>
      <c r="U89" s="228">
        <v>0.1875506455929031</v>
      </c>
      <c r="V89" s="228">
        <v>0.1227815884174432</v>
      </c>
      <c r="W89" s="228">
        <v>0.1312990599706173</v>
      </c>
      <c r="DA89" s="69" t="s">
        <v>2105</v>
      </c>
    </row>
    <row r="90" spans="1:105" ht="12" customHeight="1" x14ac:dyDescent="0.25">
      <c r="A90" s="37" t="s">
        <v>162</v>
      </c>
      <c r="B90" s="228">
        <v>4.9784151446084683</v>
      </c>
      <c r="C90" s="228">
        <v>4.5601355595466302</v>
      </c>
      <c r="D90" s="228">
        <v>5.1550704260100346</v>
      </c>
      <c r="E90" s="228">
        <v>6.2277380146035783</v>
      </c>
      <c r="F90" s="228">
        <v>7.2068065285660818</v>
      </c>
      <c r="G90" s="228">
        <v>5.108230791687248</v>
      </c>
      <c r="H90" s="228">
        <v>5.5333528898426758</v>
      </c>
      <c r="I90" s="228">
        <v>6.0325831568277311</v>
      </c>
      <c r="J90" s="228">
        <v>6.7884298439163491</v>
      </c>
      <c r="K90" s="228">
        <v>5.4454138736114697</v>
      </c>
      <c r="L90" s="228">
        <v>5.9721061428069246</v>
      </c>
      <c r="M90" s="228">
        <v>5.6707675628569669</v>
      </c>
      <c r="N90" s="228">
        <v>5.8718899754373144</v>
      </c>
      <c r="O90" s="228">
        <v>4.2102711960698969</v>
      </c>
      <c r="P90" s="228">
        <v>4.3095051077781941</v>
      </c>
      <c r="Q90" s="228">
        <v>5.4712395743556144</v>
      </c>
      <c r="R90" s="228">
        <v>6.2691153692684507</v>
      </c>
      <c r="S90" s="228">
        <v>5.9723196088302659</v>
      </c>
      <c r="T90" s="228">
        <v>5.2476878663567197</v>
      </c>
      <c r="U90" s="228">
        <v>8.2535347427472558</v>
      </c>
      <c r="V90" s="228">
        <v>5.842890742542604</v>
      </c>
      <c r="W90" s="228">
        <v>6.4351310837881082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1.0000000000000002</v>
      </c>
      <c r="C98" s="234">
        <f t="shared" si="4"/>
        <v>1</v>
      </c>
      <c r="D98" s="234">
        <f t="shared" si="4"/>
        <v>1.0000000000000002</v>
      </c>
      <c r="E98" s="234">
        <f t="shared" si="4"/>
        <v>1.0000000000000002</v>
      </c>
      <c r="F98" s="234">
        <f t="shared" si="4"/>
        <v>0.99999999999999989</v>
      </c>
      <c r="G98" s="234">
        <f t="shared" si="4"/>
        <v>0.99999999999999978</v>
      </c>
      <c r="H98" s="234">
        <f t="shared" si="4"/>
        <v>1.0000000000000004</v>
      </c>
      <c r="I98" s="234">
        <f t="shared" si="4"/>
        <v>1.0000000000000002</v>
      </c>
      <c r="J98" s="234">
        <f t="shared" si="4"/>
        <v>0.99999999999999978</v>
      </c>
      <c r="K98" s="234">
        <f t="shared" si="4"/>
        <v>0.99999999999999967</v>
      </c>
      <c r="L98" s="234">
        <f t="shared" si="4"/>
        <v>0.99999999999999989</v>
      </c>
      <c r="M98" s="234">
        <f t="shared" si="4"/>
        <v>1</v>
      </c>
      <c r="N98" s="234">
        <f t="shared" si="4"/>
        <v>0.99999999999999967</v>
      </c>
      <c r="O98" s="234">
        <f t="shared" si="4"/>
        <v>0.99999999999999989</v>
      </c>
      <c r="P98" s="234">
        <f t="shared" si="4"/>
        <v>1</v>
      </c>
      <c r="Q98" s="234">
        <f t="shared" si="4"/>
        <v>1.0000000000000002</v>
      </c>
      <c r="R98" s="234">
        <f t="shared" si="4"/>
        <v>1</v>
      </c>
      <c r="S98" s="234">
        <f t="shared" si="4"/>
        <v>1</v>
      </c>
      <c r="T98" s="234">
        <f t="shared" si="4"/>
        <v>1</v>
      </c>
      <c r="U98" s="234">
        <f t="shared" si="4"/>
        <v>0.99999999999999978</v>
      </c>
      <c r="V98" s="234">
        <f t="shared" si="4"/>
        <v>0.99999999999999989</v>
      </c>
      <c r="W98" s="234">
        <f t="shared" si="4"/>
        <v>0.99999999999999978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1.526607033081025E-2</v>
      </c>
      <c r="C103" s="270">
        <f t="shared" si="9"/>
        <v>1.4957004354825758E-2</v>
      </c>
      <c r="D103" s="270">
        <f t="shared" si="9"/>
        <v>1.5955994525900619E-2</v>
      </c>
      <c r="E103" s="270">
        <f t="shared" si="9"/>
        <v>1.5690101023929426E-2</v>
      </c>
      <c r="F103" s="270">
        <f t="shared" si="9"/>
        <v>1.7374227207732934E-2</v>
      </c>
      <c r="G103" s="270">
        <f t="shared" si="9"/>
        <v>1.4640825548604372E-2</v>
      </c>
      <c r="H103" s="270">
        <f t="shared" si="9"/>
        <v>1.4981164302438605E-2</v>
      </c>
      <c r="I103" s="270">
        <f t="shared" si="9"/>
        <v>1.4338697400900904E-2</v>
      </c>
      <c r="J103" s="270">
        <f t="shared" si="9"/>
        <v>1.4287412160206474E-2</v>
      </c>
      <c r="K103" s="270">
        <f t="shared" si="9"/>
        <v>1.3756310608031288E-2</v>
      </c>
      <c r="L103" s="270">
        <f t="shared" si="9"/>
        <v>1.522705939315455E-2</v>
      </c>
      <c r="M103" s="270">
        <f t="shared" si="9"/>
        <v>1.4672663250014133E-2</v>
      </c>
      <c r="N103" s="270">
        <f t="shared" si="9"/>
        <v>1.7183281439705819E-2</v>
      </c>
      <c r="O103" s="270">
        <f t="shared" si="9"/>
        <v>1.3101619737422642E-2</v>
      </c>
      <c r="P103" s="270">
        <f t="shared" si="9"/>
        <v>1.2519477306813988E-2</v>
      </c>
      <c r="Q103" s="270">
        <f t="shared" si="9"/>
        <v>1.1473754313689502E-2</v>
      </c>
      <c r="R103" s="270">
        <f t="shared" si="9"/>
        <v>1.3450237365711893E-2</v>
      </c>
      <c r="S103" s="270">
        <f t="shared" si="9"/>
        <v>1.2717349281790868E-2</v>
      </c>
      <c r="T103" s="270">
        <f t="shared" si="9"/>
        <v>1.316770594400961E-2</v>
      </c>
      <c r="U103" s="270">
        <f t="shared" si="9"/>
        <v>1.5655525337044847E-2</v>
      </c>
      <c r="V103" s="270">
        <f t="shared" si="9"/>
        <v>1.4988562843673217E-2</v>
      </c>
      <c r="W103" s="270">
        <f t="shared" si="9"/>
        <v>1.4511067144721737E-2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0.98473392966918993</v>
      </c>
      <c r="C105" s="271">
        <f t="shared" si="11"/>
        <v>0.98504299564517428</v>
      </c>
      <c r="D105" s="271">
        <f t="shared" si="11"/>
        <v>0.98404400547409954</v>
      </c>
      <c r="E105" s="271">
        <f t="shared" si="11"/>
        <v>0.9843098989760708</v>
      </c>
      <c r="F105" s="271">
        <f t="shared" si="11"/>
        <v>0.98262577279226693</v>
      </c>
      <c r="G105" s="271">
        <f t="shared" si="11"/>
        <v>0.98535917445139543</v>
      </c>
      <c r="H105" s="271">
        <f t="shared" si="11"/>
        <v>0.98501883569756177</v>
      </c>
      <c r="I105" s="271">
        <f t="shared" si="11"/>
        <v>0.98566130259909934</v>
      </c>
      <c r="J105" s="271">
        <f t="shared" si="11"/>
        <v>0.98571258783979332</v>
      </c>
      <c r="K105" s="271">
        <f t="shared" si="11"/>
        <v>0.98624368939196838</v>
      </c>
      <c r="L105" s="271">
        <f t="shared" si="11"/>
        <v>0.98477294060684539</v>
      </c>
      <c r="M105" s="271">
        <f t="shared" si="11"/>
        <v>0.98532733674998585</v>
      </c>
      <c r="N105" s="271">
        <f t="shared" si="11"/>
        <v>0.98281671856029384</v>
      </c>
      <c r="O105" s="271">
        <f t="shared" si="11"/>
        <v>0.98689838026257726</v>
      </c>
      <c r="P105" s="271">
        <f t="shared" si="11"/>
        <v>0.98748052269318598</v>
      </c>
      <c r="Q105" s="271">
        <f t="shared" si="11"/>
        <v>0.98852624568631065</v>
      </c>
      <c r="R105" s="271">
        <f t="shared" si="11"/>
        <v>0.98654976263428806</v>
      </c>
      <c r="S105" s="271">
        <f t="shared" si="11"/>
        <v>0.9872826507182092</v>
      </c>
      <c r="T105" s="271">
        <f t="shared" si="11"/>
        <v>0.98683229405599049</v>
      </c>
      <c r="U105" s="271">
        <f t="shared" si="11"/>
        <v>0.98434447466295494</v>
      </c>
      <c r="V105" s="271">
        <f t="shared" si="11"/>
        <v>0.98501143715632666</v>
      </c>
      <c r="W105" s="271">
        <f t="shared" si="11"/>
        <v>0.98548893285527805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0.98473392966918993</v>
      </c>
      <c r="C106" s="320">
        <f t="shared" si="12"/>
        <v>0.98504299564517428</v>
      </c>
      <c r="D106" s="320">
        <f t="shared" si="12"/>
        <v>0.98404400547409954</v>
      </c>
      <c r="E106" s="320">
        <f t="shared" si="12"/>
        <v>0.9843098989760708</v>
      </c>
      <c r="F106" s="320">
        <f t="shared" si="12"/>
        <v>0.98262577279226693</v>
      </c>
      <c r="G106" s="320">
        <f t="shared" si="12"/>
        <v>0.98535917445139543</v>
      </c>
      <c r="H106" s="320">
        <f t="shared" si="12"/>
        <v>0.98501883569756177</v>
      </c>
      <c r="I106" s="320">
        <f t="shared" si="12"/>
        <v>0.98566130259909934</v>
      </c>
      <c r="J106" s="320">
        <f t="shared" si="12"/>
        <v>0.98571258783979332</v>
      </c>
      <c r="K106" s="320">
        <f t="shared" si="12"/>
        <v>0.98624368939196838</v>
      </c>
      <c r="L106" s="320">
        <f t="shared" si="12"/>
        <v>0.98477294060684539</v>
      </c>
      <c r="M106" s="320">
        <f t="shared" si="12"/>
        <v>0.98532733674998585</v>
      </c>
      <c r="N106" s="320">
        <f t="shared" si="12"/>
        <v>0.98281671856029384</v>
      </c>
      <c r="O106" s="320">
        <f t="shared" si="12"/>
        <v>0.98689838026257726</v>
      </c>
      <c r="P106" s="320">
        <f t="shared" si="12"/>
        <v>0.98748052269318598</v>
      </c>
      <c r="Q106" s="320">
        <f t="shared" si="12"/>
        <v>0.98852624568631065</v>
      </c>
      <c r="R106" s="320">
        <f t="shared" si="12"/>
        <v>0.98654976263428806</v>
      </c>
      <c r="S106" s="320">
        <f t="shared" si="12"/>
        <v>0.9872826507182092</v>
      </c>
      <c r="T106" s="320">
        <f t="shared" si="12"/>
        <v>0.98683229405599049</v>
      </c>
      <c r="U106" s="320">
        <f t="shared" si="12"/>
        <v>0.98434447466295494</v>
      </c>
      <c r="V106" s="320">
        <f t="shared" si="12"/>
        <v>0.98501143715632666</v>
      </c>
      <c r="W106" s="320">
        <f t="shared" si="12"/>
        <v>0.98548893285527805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1</v>
      </c>
      <c r="D110" s="234">
        <f t="shared" si="15"/>
        <v>1</v>
      </c>
      <c r="E110" s="234">
        <f t="shared" si="15"/>
        <v>0.99999999999999978</v>
      </c>
      <c r="F110" s="234">
        <f t="shared" si="15"/>
        <v>1.0000000000000002</v>
      </c>
      <c r="G110" s="234">
        <f t="shared" si="15"/>
        <v>1</v>
      </c>
      <c r="H110" s="234">
        <f t="shared" si="15"/>
        <v>0.99999999999999933</v>
      </c>
      <c r="I110" s="234">
        <f t="shared" si="15"/>
        <v>0.99999999999999989</v>
      </c>
      <c r="J110" s="234">
        <f t="shared" si="15"/>
        <v>1.0000000000000002</v>
      </c>
      <c r="K110" s="234">
        <f t="shared" si="15"/>
        <v>0.99999999999999967</v>
      </c>
      <c r="L110" s="234">
        <f t="shared" si="15"/>
        <v>1.0000000000000002</v>
      </c>
      <c r="M110" s="234">
        <f t="shared" si="15"/>
        <v>1.0000000000000002</v>
      </c>
      <c r="N110" s="234">
        <f t="shared" si="15"/>
        <v>1</v>
      </c>
      <c r="O110" s="234">
        <f t="shared" si="15"/>
        <v>1.0000000000000002</v>
      </c>
      <c r="P110" s="234">
        <f t="shared" si="15"/>
        <v>0.99999999999999978</v>
      </c>
      <c r="Q110" s="234">
        <f t="shared" si="15"/>
        <v>1.0000000000000002</v>
      </c>
      <c r="R110" s="234">
        <f t="shared" si="15"/>
        <v>1</v>
      </c>
      <c r="S110" s="234">
        <f t="shared" si="15"/>
        <v>0.99999999999999989</v>
      </c>
      <c r="T110" s="234">
        <f t="shared" si="15"/>
        <v>1.0000000000000002</v>
      </c>
      <c r="U110" s="234">
        <f t="shared" si="15"/>
        <v>0.99999999999999989</v>
      </c>
      <c r="V110" s="234">
        <f t="shared" si="15"/>
        <v>0.99999999999999989</v>
      </c>
      <c r="W110" s="234">
        <f t="shared" si="15"/>
        <v>0.99999999999999989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1.1719762510078622E-2</v>
      </c>
      <c r="C115" s="302">
        <f t="shared" si="20"/>
        <v>1.1481655437252561E-2</v>
      </c>
      <c r="D115" s="302">
        <f t="shared" si="20"/>
        <v>1.2251411295052975E-2</v>
      </c>
      <c r="E115" s="302">
        <f t="shared" si="20"/>
        <v>1.2046495885469305E-2</v>
      </c>
      <c r="F115" s="302">
        <f t="shared" si="20"/>
        <v>1.3344831198007173E-2</v>
      </c>
      <c r="G115" s="302">
        <f t="shared" si="20"/>
        <v>1.1238104501938986E-2</v>
      </c>
      <c r="H115" s="302">
        <f t="shared" si="20"/>
        <v>1.1500267216757737E-2</v>
      </c>
      <c r="I115" s="302">
        <f t="shared" si="20"/>
        <v>1.1005410655927136E-2</v>
      </c>
      <c r="J115" s="302">
        <f t="shared" si="20"/>
        <v>1.0965914947580641E-2</v>
      </c>
      <c r="K115" s="302">
        <f t="shared" si="20"/>
        <v>1.0556960033591686E-2</v>
      </c>
      <c r="L115" s="302">
        <f t="shared" si="20"/>
        <v>1.1689706235225302E-2</v>
      </c>
      <c r="M115" s="302">
        <f t="shared" si="20"/>
        <v>1.1262627277531041E-2</v>
      </c>
      <c r="N115" s="302">
        <f t="shared" si="20"/>
        <v>1.3197574418508575E-2</v>
      </c>
      <c r="O115" s="302">
        <f t="shared" si="20"/>
        <v>1.0052980726473483E-2</v>
      </c>
      <c r="P115" s="302">
        <f t="shared" si="20"/>
        <v>9.6049796842741994E-3</v>
      </c>
      <c r="Q115" s="302">
        <f t="shared" si="20"/>
        <v>8.8005283654103462E-3</v>
      </c>
      <c r="R115" s="302">
        <f t="shared" si="20"/>
        <v>1.0321326289667303E-2</v>
      </c>
      <c r="S115" s="302">
        <f t="shared" si="20"/>
        <v>9.7572427995407281E-3</v>
      </c>
      <c r="T115" s="302">
        <f t="shared" si="20"/>
        <v>1.0103846653819514E-2</v>
      </c>
      <c r="U115" s="302">
        <f t="shared" si="20"/>
        <v>1.2019851425404838E-2</v>
      </c>
      <c r="V115" s="302">
        <f t="shared" si="20"/>
        <v>1.1505966775605794E-2</v>
      </c>
      <c r="W115" s="302">
        <f t="shared" si="20"/>
        <v>1.1138162772518351E-2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2.8645803985215101E-2</v>
      </c>
      <c r="C116" s="303">
        <f t="shared" si="21"/>
        <v>2.8652705639499919E-2</v>
      </c>
      <c r="D116" s="303">
        <f t="shared" si="21"/>
        <v>2.8630393875505717E-2</v>
      </c>
      <c r="E116" s="303">
        <f t="shared" si="21"/>
        <v>2.8636333452595086E-2</v>
      </c>
      <c r="F116" s="303">
        <f t="shared" si="21"/>
        <v>2.8598700544985315E-2</v>
      </c>
      <c r="G116" s="303">
        <f t="shared" si="21"/>
        <v>2.8659765086900327E-2</v>
      </c>
      <c r="H116" s="303">
        <f t="shared" si="21"/>
        <v>2.8652166167630201E-2</v>
      </c>
      <c r="I116" s="303">
        <f t="shared" si="21"/>
        <v>2.8666509836060072E-2</v>
      </c>
      <c r="J116" s="303">
        <f t="shared" si="21"/>
        <v>2.8667654639200579E-2</v>
      </c>
      <c r="K116" s="303">
        <f t="shared" si="21"/>
        <v>2.8679508404823428E-2</v>
      </c>
      <c r="L116" s="303">
        <f t="shared" si="21"/>
        <v>2.8646675181587686E-2</v>
      </c>
      <c r="M116" s="303">
        <f t="shared" si="21"/>
        <v>2.8659054281810703E-2</v>
      </c>
      <c r="N116" s="303">
        <f t="shared" si="21"/>
        <v>2.8602968857434539E-2</v>
      </c>
      <c r="O116" s="303">
        <f t="shared" si="21"/>
        <v>2.8694116500681929E-2</v>
      </c>
      <c r="P116" s="303">
        <f t="shared" si="21"/>
        <v>2.8707102038136985E-2</v>
      </c>
      <c r="Q116" s="303">
        <f t="shared" si="21"/>
        <v>2.8730419467669268E-2</v>
      </c>
      <c r="R116" s="303">
        <f t="shared" si="21"/>
        <v>2.8686338368415453E-2</v>
      </c>
      <c r="S116" s="303">
        <f t="shared" si="21"/>
        <v>2.8702688614506061E-2</v>
      </c>
      <c r="T116" s="303">
        <f t="shared" si="21"/>
        <v>2.8692642125976241E-2</v>
      </c>
      <c r="U116" s="303">
        <f t="shared" si="21"/>
        <v>2.8637105755785364E-2</v>
      </c>
      <c r="V116" s="303">
        <f t="shared" si="21"/>
        <v>2.8652000963025913E-2</v>
      </c>
      <c r="W116" s="303">
        <f t="shared" si="21"/>
        <v>2.8662661948622662E-2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2.8645803985215101E-2</v>
      </c>
      <c r="C117" s="304">
        <f t="shared" si="22"/>
        <v>2.8652705639499919E-2</v>
      </c>
      <c r="D117" s="304">
        <f t="shared" si="22"/>
        <v>2.8630393875505717E-2</v>
      </c>
      <c r="E117" s="304">
        <f t="shared" si="22"/>
        <v>2.8636333452595086E-2</v>
      </c>
      <c r="F117" s="304">
        <f t="shared" si="22"/>
        <v>2.8598700544985315E-2</v>
      </c>
      <c r="G117" s="304">
        <f t="shared" si="22"/>
        <v>2.8659765086900327E-2</v>
      </c>
      <c r="H117" s="304">
        <f t="shared" si="22"/>
        <v>2.8652166167630201E-2</v>
      </c>
      <c r="I117" s="304">
        <f t="shared" si="22"/>
        <v>2.8666509836060072E-2</v>
      </c>
      <c r="J117" s="304">
        <f t="shared" si="22"/>
        <v>2.8667654639200579E-2</v>
      </c>
      <c r="K117" s="304">
        <f t="shared" si="22"/>
        <v>2.8679508404823428E-2</v>
      </c>
      <c r="L117" s="304">
        <f t="shared" si="22"/>
        <v>2.8646675181587686E-2</v>
      </c>
      <c r="M117" s="304">
        <f t="shared" si="22"/>
        <v>2.8659054281810703E-2</v>
      </c>
      <c r="N117" s="304">
        <f t="shared" si="22"/>
        <v>2.8602968857434539E-2</v>
      </c>
      <c r="O117" s="304">
        <f t="shared" si="22"/>
        <v>2.8694116500681929E-2</v>
      </c>
      <c r="P117" s="304">
        <f t="shared" si="22"/>
        <v>2.8707102038136985E-2</v>
      </c>
      <c r="Q117" s="304">
        <f t="shared" si="22"/>
        <v>2.8730419467669268E-2</v>
      </c>
      <c r="R117" s="304">
        <f t="shared" si="22"/>
        <v>2.8686338368415453E-2</v>
      </c>
      <c r="S117" s="304">
        <f t="shared" si="22"/>
        <v>2.8702688614506061E-2</v>
      </c>
      <c r="T117" s="304">
        <f t="shared" si="22"/>
        <v>2.8692642125976241E-2</v>
      </c>
      <c r="U117" s="304">
        <f t="shared" si="22"/>
        <v>2.8637105755785364E-2</v>
      </c>
      <c r="V117" s="304">
        <f t="shared" si="22"/>
        <v>2.8652000963025913E-2</v>
      </c>
      <c r="W117" s="304">
        <f t="shared" si="22"/>
        <v>2.8662661948622662E-2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0.85937411955645338</v>
      </c>
      <c r="C119" s="303">
        <f t="shared" si="24"/>
        <v>0.85958116918499805</v>
      </c>
      <c r="D119" s="303">
        <f t="shared" si="24"/>
        <v>0.85891181626517166</v>
      </c>
      <c r="E119" s="303">
        <f t="shared" si="24"/>
        <v>0.85909000357785281</v>
      </c>
      <c r="F119" s="303">
        <f t="shared" si="24"/>
        <v>0.85796101634955946</v>
      </c>
      <c r="G119" s="303">
        <f t="shared" si="24"/>
        <v>0.85979295260700972</v>
      </c>
      <c r="H119" s="303">
        <f t="shared" si="24"/>
        <v>0.85956498502890599</v>
      </c>
      <c r="I119" s="303">
        <f t="shared" si="24"/>
        <v>0.85999529508180272</v>
      </c>
      <c r="J119" s="303">
        <f t="shared" si="24"/>
        <v>0.86002963917601727</v>
      </c>
      <c r="K119" s="303">
        <f t="shared" si="24"/>
        <v>0.86038525214470285</v>
      </c>
      <c r="L119" s="303">
        <f t="shared" si="24"/>
        <v>0.85940025544763066</v>
      </c>
      <c r="M119" s="303">
        <f t="shared" si="24"/>
        <v>0.8597716284543212</v>
      </c>
      <c r="N119" s="303">
        <f t="shared" si="24"/>
        <v>0.85808906572303634</v>
      </c>
      <c r="O119" s="303">
        <f t="shared" si="24"/>
        <v>0.86082349502045818</v>
      </c>
      <c r="P119" s="303">
        <f t="shared" si="24"/>
        <v>0.86121306114410945</v>
      </c>
      <c r="Q119" s="303">
        <f t="shared" si="24"/>
        <v>0.86191258403007831</v>
      </c>
      <c r="R119" s="303">
        <f t="shared" si="24"/>
        <v>0.86059015105246339</v>
      </c>
      <c r="S119" s="303">
        <f t="shared" si="24"/>
        <v>0.86108065843518211</v>
      </c>
      <c r="T119" s="303">
        <f t="shared" si="24"/>
        <v>0.86077926377928782</v>
      </c>
      <c r="U119" s="303">
        <f t="shared" si="24"/>
        <v>0.85911317267356113</v>
      </c>
      <c r="V119" s="303">
        <f t="shared" si="24"/>
        <v>0.85956002889077776</v>
      </c>
      <c r="W119" s="303">
        <f t="shared" si="24"/>
        <v>0.85987985845867987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0.85937411955645338</v>
      </c>
      <c r="C120" s="304">
        <f t="shared" si="25"/>
        <v>0.85958116918499805</v>
      </c>
      <c r="D120" s="304">
        <f t="shared" si="25"/>
        <v>0.85891181626517166</v>
      </c>
      <c r="E120" s="304">
        <f t="shared" si="25"/>
        <v>0.85909000357785281</v>
      </c>
      <c r="F120" s="304">
        <f t="shared" si="25"/>
        <v>0.85796101634955946</v>
      </c>
      <c r="G120" s="304">
        <f t="shared" si="25"/>
        <v>0.85979295260700972</v>
      </c>
      <c r="H120" s="304">
        <f t="shared" si="25"/>
        <v>0.85956498502890599</v>
      </c>
      <c r="I120" s="304">
        <f t="shared" si="25"/>
        <v>0.85999529508180272</v>
      </c>
      <c r="J120" s="304">
        <f t="shared" si="25"/>
        <v>0.86002963917601727</v>
      </c>
      <c r="K120" s="304">
        <f t="shared" si="25"/>
        <v>0.86038525214470285</v>
      </c>
      <c r="L120" s="304">
        <f t="shared" si="25"/>
        <v>0.85940025544763066</v>
      </c>
      <c r="M120" s="304">
        <f t="shared" si="25"/>
        <v>0.8597716284543212</v>
      </c>
      <c r="N120" s="304">
        <f t="shared" si="25"/>
        <v>0.85808906572303634</v>
      </c>
      <c r="O120" s="304">
        <f t="shared" si="25"/>
        <v>0.86082349502045818</v>
      </c>
      <c r="P120" s="304">
        <f t="shared" si="25"/>
        <v>0.86121306114410945</v>
      </c>
      <c r="Q120" s="304">
        <f t="shared" si="25"/>
        <v>0.86191258403007831</v>
      </c>
      <c r="R120" s="304">
        <f t="shared" si="25"/>
        <v>0.86059015105246339</v>
      </c>
      <c r="S120" s="304">
        <f t="shared" si="25"/>
        <v>0.86108065843518211</v>
      </c>
      <c r="T120" s="304">
        <f t="shared" si="25"/>
        <v>0.86077926377928782</v>
      </c>
      <c r="U120" s="304">
        <f t="shared" si="25"/>
        <v>0.85911317267356113</v>
      </c>
      <c r="V120" s="304">
        <f t="shared" si="25"/>
        <v>0.85956002889077776</v>
      </c>
      <c r="W120" s="304">
        <f t="shared" si="25"/>
        <v>0.85987985845867987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0.10026031394825267</v>
      </c>
      <c r="C122" s="303">
        <f t="shared" si="27"/>
        <v>0.10028446973824949</v>
      </c>
      <c r="D122" s="303">
        <f t="shared" si="27"/>
        <v>0.10020637856426971</v>
      </c>
      <c r="E122" s="303">
        <f t="shared" si="27"/>
        <v>0.10022716708408254</v>
      </c>
      <c r="F122" s="303">
        <f t="shared" si="27"/>
        <v>0.10009545190744834</v>
      </c>
      <c r="G122" s="303">
        <f t="shared" si="27"/>
        <v>0.1003091778041509</v>
      </c>
      <c r="H122" s="303">
        <f t="shared" si="27"/>
        <v>0.1002825815867055</v>
      </c>
      <c r="I122" s="303">
        <f t="shared" si="27"/>
        <v>0.10033278442620998</v>
      </c>
      <c r="J122" s="303">
        <f t="shared" si="27"/>
        <v>0.10033679123720182</v>
      </c>
      <c r="K122" s="303">
        <f t="shared" si="27"/>
        <v>0.10037827941688174</v>
      </c>
      <c r="L122" s="303">
        <f t="shared" si="27"/>
        <v>0.10026336313555669</v>
      </c>
      <c r="M122" s="303">
        <f t="shared" si="27"/>
        <v>0.10030668998633722</v>
      </c>
      <c r="N122" s="303">
        <f t="shared" si="27"/>
        <v>0.10011039100102061</v>
      </c>
      <c r="O122" s="303">
        <f t="shared" si="27"/>
        <v>0.10042940775238654</v>
      </c>
      <c r="P122" s="303">
        <f t="shared" si="27"/>
        <v>0.10047485713347917</v>
      </c>
      <c r="Q122" s="303">
        <f t="shared" si="27"/>
        <v>0.10055646813684221</v>
      </c>
      <c r="R122" s="303">
        <f t="shared" si="27"/>
        <v>0.10040218428945381</v>
      </c>
      <c r="S122" s="303">
        <f t="shared" si="27"/>
        <v>0.10045941015077101</v>
      </c>
      <c r="T122" s="303">
        <f t="shared" si="27"/>
        <v>0.10042424744091663</v>
      </c>
      <c r="U122" s="303">
        <f t="shared" si="27"/>
        <v>0.10022987014524851</v>
      </c>
      <c r="V122" s="303">
        <f t="shared" si="27"/>
        <v>0.10028200337059047</v>
      </c>
      <c r="W122" s="303">
        <f t="shared" si="27"/>
        <v>0.10031931682017907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0.10026031394825267</v>
      </c>
      <c r="C123" s="304">
        <f t="shared" si="28"/>
        <v>0.10028446973824949</v>
      </c>
      <c r="D123" s="304">
        <f t="shared" si="28"/>
        <v>0.10020637856426971</v>
      </c>
      <c r="E123" s="304">
        <f t="shared" si="28"/>
        <v>0.10022716708408254</v>
      </c>
      <c r="F123" s="304">
        <f t="shared" si="28"/>
        <v>0.10009545190744834</v>
      </c>
      <c r="G123" s="304">
        <f t="shared" si="28"/>
        <v>0.1003091778041509</v>
      </c>
      <c r="H123" s="304">
        <f t="shared" si="28"/>
        <v>0.1002825815867055</v>
      </c>
      <c r="I123" s="304">
        <f t="shared" si="28"/>
        <v>0.10033278442620998</v>
      </c>
      <c r="J123" s="304">
        <f t="shared" si="28"/>
        <v>0.10033679123720182</v>
      </c>
      <c r="K123" s="304">
        <f t="shared" si="28"/>
        <v>0.10037827941688174</v>
      </c>
      <c r="L123" s="304">
        <f t="shared" si="28"/>
        <v>0.10026336313555669</v>
      </c>
      <c r="M123" s="304">
        <f t="shared" si="28"/>
        <v>0.10030668998633722</v>
      </c>
      <c r="N123" s="304">
        <f t="shared" si="28"/>
        <v>0.10011039100102061</v>
      </c>
      <c r="O123" s="304">
        <f t="shared" si="28"/>
        <v>0.10042940775238654</v>
      </c>
      <c r="P123" s="304">
        <f t="shared" si="28"/>
        <v>0.10047485713347917</v>
      </c>
      <c r="Q123" s="304">
        <f t="shared" si="28"/>
        <v>0.10055646813684221</v>
      </c>
      <c r="R123" s="304">
        <f t="shared" si="28"/>
        <v>0.10040218428945381</v>
      </c>
      <c r="S123" s="304">
        <f t="shared" si="28"/>
        <v>0.10045941015077101</v>
      </c>
      <c r="T123" s="304">
        <f t="shared" si="28"/>
        <v>0.10042424744091663</v>
      </c>
      <c r="U123" s="304">
        <f t="shared" si="28"/>
        <v>0.10022987014524851</v>
      </c>
      <c r="V123" s="304">
        <f t="shared" si="28"/>
        <v>0.10028200337059047</v>
      </c>
      <c r="W123" s="304">
        <f t="shared" si="28"/>
        <v>0.10031931682017907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1.4358625269817116</v>
      </c>
      <c r="C136" s="322">
        <f>IF(C$5=0,0,C$5/PPA_fec!C$5)</f>
        <v>1.3909531956759078</v>
      </c>
      <c r="D136" s="322">
        <f>IF(D$5=0,0,D$5/PPA_fec!D$5)</f>
        <v>1.3647172909620906</v>
      </c>
      <c r="E136" s="322">
        <f>IF(E$5=0,0,E$5/PPA_fec!E$5)</f>
        <v>1.4053777791892397</v>
      </c>
      <c r="F136" s="322">
        <f>IF(F$5=0,0,F$5/PPA_fec!F$5)</f>
        <v>1.470717240765151</v>
      </c>
      <c r="G136" s="322">
        <f>IF(G$5=0,0,G$5/PPA_fec!G$5)</f>
        <v>1.5196151049924935</v>
      </c>
      <c r="H136" s="322">
        <f>IF(H$5=0,0,H$5/PPA_fec!H$5)</f>
        <v>1.483938548595588</v>
      </c>
      <c r="I136" s="322">
        <f>IF(I$5=0,0,I$5/PPA_fec!I$5)</f>
        <v>1.50791366161213</v>
      </c>
      <c r="J136" s="322">
        <f>IF(J$5=0,0,J$5/PPA_fec!J$5)</f>
        <v>1.5253841172731921</v>
      </c>
      <c r="K136" s="322">
        <f>IF(K$5=0,0,K$5/PPA_fec!K$5)</f>
        <v>1.4978370074185858</v>
      </c>
      <c r="L136" s="322">
        <f>IF(L$5=0,0,L$5/PPA_fec!L$5)</f>
        <v>1.4719796908467315</v>
      </c>
      <c r="M136" s="322">
        <f>IF(M$5=0,0,M$5/PPA_fec!M$5)</f>
        <v>1.4494481123962037</v>
      </c>
      <c r="N136" s="322">
        <f>IF(N$5=0,0,N$5/PPA_fec!N$5)</f>
        <v>1.3090968366758351</v>
      </c>
      <c r="O136" s="322">
        <f>IF(O$5=0,0,O$5/PPA_fec!O$5)</f>
        <v>1.3728918187129511</v>
      </c>
      <c r="P136" s="322">
        <f>IF(P$5=0,0,P$5/PPA_fec!P$5)</f>
        <v>1.3977352285226556</v>
      </c>
      <c r="Q136" s="322">
        <f>IF(Q$5=0,0,Q$5/PPA_fec!Q$5)</f>
        <v>1.5024605041810579</v>
      </c>
      <c r="R136" s="322">
        <f>IF(R$5=0,0,R$5/PPA_fec!R$5)</f>
        <v>1.5345475817173213</v>
      </c>
      <c r="S136" s="322">
        <f>IF(S$5=0,0,S$5/PPA_fec!S$5)</f>
        <v>1.4152117643304882</v>
      </c>
      <c r="T136" s="322">
        <f>IF(T$5=0,0,T$5/PPA_fec!T$5)</f>
        <v>1.3252304328918167</v>
      </c>
      <c r="U136" s="322">
        <f>IF(U$5=0,0,U$5/PPA_fec!U$5)</f>
        <v>1.5197145472087152</v>
      </c>
      <c r="V136" s="322">
        <f>IF(V$5=0,0,V$5/PPA_fec!V$5)</f>
        <v>1.3128235730473661</v>
      </c>
      <c r="W136" s="322">
        <f>IF(W$5=0,0,W$5/PPA_fec!W$5)</f>
        <v>1.4027589245793148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1.8027360607170122</v>
      </c>
      <c r="C141" s="277">
        <f>IF(C$10=0,0,C$10/PPA_fec!C$10)</f>
        <v>1.7214121939443032</v>
      </c>
      <c r="D141" s="277">
        <f>IF(D$10=0,0,D$10/PPA_fec!D$10)</f>
        <v>1.7936306412624607</v>
      </c>
      <c r="E141" s="277">
        <f>IF(E$10=0,0,E$10/PPA_fec!E$10)</f>
        <v>1.8185554863456184</v>
      </c>
      <c r="F141" s="277">
        <f>IF(F$10=0,0,F$10/PPA_fec!F$10)</f>
        <v>2.0650676503861858</v>
      </c>
      <c r="G141" s="277">
        <f>IF(G$10=0,0,G$10/PPA_fec!G$10)</f>
        <v>1.8385643971734136</v>
      </c>
      <c r="H141" s="277">
        <f>IF(H$10=0,0,H$10/PPA_fec!H$10)</f>
        <v>1.8304555263684952</v>
      </c>
      <c r="I141" s="277">
        <f>IF(I$10=0,0,I$10/PPA_fec!I$10)</f>
        <v>1.7921015656733867</v>
      </c>
      <c r="J141" s="277">
        <f>IF(J$10=0,0,J$10/PPA_fec!J$10)</f>
        <v>1.8121845287159739</v>
      </c>
      <c r="K141" s="277">
        <f>IF(K$10=0,0,K$10/PPA_fec!K$10)</f>
        <v>1.7230195871817968</v>
      </c>
      <c r="L141" s="277">
        <f>IF(L$10=0,0,L$10/PPA_fec!L$10)</f>
        <v>1.8478371144518646</v>
      </c>
      <c r="M141" s="277">
        <f>IF(M$10=0,0,M$10/PPA_fec!M$10)</f>
        <v>1.7626043469132964</v>
      </c>
      <c r="N141" s="277">
        <f>IF(N$10=0,0,N$10/PPA_fec!N$10)</f>
        <v>1.850760758034794</v>
      </c>
      <c r="O141" s="277">
        <f>IF(O$10=0,0,O$10/PPA_fec!O$10)</f>
        <v>1.5077499667887868</v>
      </c>
      <c r="P141" s="277">
        <f>IF(P$10=0,0,P$10/PPA_fec!P$10)</f>
        <v>1.4652959707740902</v>
      </c>
      <c r="Q141" s="277">
        <f>IF(Q$10=0,0,Q$10/PPA_fec!Q$10)</f>
        <v>1.4647901841225857</v>
      </c>
      <c r="R141" s="277">
        <f>IF(R$10=0,0,R$10/PPA_fec!R$10)</f>
        <v>1.7148096275531211</v>
      </c>
      <c r="S141" s="277">
        <f>IF(S$10=0,0,S$10/PPA_fec!S$10)</f>
        <v>1.5135102944874579</v>
      </c>
      <c r="T141" s="277">
        <f>IF(T$10=0,0,T$10/PPA_fec!T$10)</f>
        <v>1.4635585582645712</v>
      </c>
      <c r="U141" s="277">
        <f>IF(U$10=0,0,U$10/PPA_fec!U$10)</f>
        <v>1.9305324564653001</v>
      </c>
      <c r="V141" s="277">
        <f>IF(V$10=0,0,V$10/PPA_fec!V$10)</f>
        <v>1.6399453567179181</v>
      </c>
      <c r="W141" s="277">
        <f>IF(W$10=0,0,W$10/PPA_fec!W$10)</f>
        <v>1.6901105931225486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1.693676430866017</v>
      </c>
      <c r="C143" s="278">
        <f>IF(C$17=0,0,C$17/PPA_fec!C$17)</f>
        <v>1.6506810969744838</v>
      </c>
      <c r="D143" s="278">
        <f>IF(D$17=0,0,D$17/PPA_fec!D$17)</f>
        <v>1.6096284930166853</v>
      </c>
      <c r="E143" s="278">
        <f>IF(E$17=0,0,E$17/PPA_fec!E$17)</f>
        <v>1.6509849253550408</v>
      </c>
      <c r="F143" s="278">
        <f>IF(F$17=0,0,F$17/PPA_fec!F$17)</f>
        <v>1.6938221479975586</v>
      </c>
      <c r="G143" s="278">
        <f>IF(G$17=0,0,G$17/PPA_fec!G$17)</f>
        <v>1.788096345388988</v>
      </c>
      <c r="H143" s="278">
        <f>IF(H$17=0,0,H$17/PPA_fec!H$17)</f>
        <v>1.7452060081329024</v>
      </c>
      <c r="I143" s="278">
        <f>IF(I$17=0,0,I$17/PPA_fec!I$17)</f>
        <v>1.7751721674558882</v>
      </c>
      <c r="J143" s="278">
        <f>IF(J$17=0,0,J$17/PPA_fec!J$17)</f>
        <v>1.789130379598997</v>
      </c>
      <c r="K143" s="278">
        <f>IF(K$17=0,0,K$17/PPA_fec!K$17)</f>
        <v>1.7680688335391324</v>
      </c>
      <c r="L143" s="278">
        <f>IF(L$17=0,0,L$17/PPA_fec!L$17)</f>
        <v>1.7258874013035632</v>
      </c>
      <c r="M143" s="278">
        <f>IF(M$17=0,0,M$17/PPA_fec!M$17)</f>
        <v>1.7109038831360905</v>
      </c>
      <c r="N143" s="278">
        <f>IF(N$17=0,0,N$17/PPA_fec!N$17)</f>
        <v>1.5313020886240867</v>
      </c>
      <c r="O143" s="278">
        <f>IF(O$17=0,0,O$17/PPA_fec!O$17)</f>
        <v>1.640496696091019</v>
      </c>
      <c r="P143" s="278">
        <f>IF(P$17=0,0,P$17/PPA_fec!P$17)</f>
        <v>1.674705218719289</v>
      </c>
      <c r="Q143" s="278">
        <f>IF(Q$17=0,0,Q$17/PPA_fec!Q$17)</f>
        <v>1.7886345677661675</v>
      </c>
      <c r="R143" s="278">
        <f>IF(R$17=0,0,R$17/PPA_fec!R$17)</f>
        <v>1.8182357866822805</v>
      </c>
      <c r="S143" s="278">
        <f>IF(S$17=0,0,S$17/PPA_fec!S$17)</f>
        <v>1.6878147223610749</v>
      </c>
      <c r="T143" s="278">
        <f>IF(T$17=0,0,T$17/PPA_fec!T$17)</f>
        <v>1.5863721855692796</v>
      </c>
      <c r="U143" s="278">
        <f>IF(U$17=0,0,U$17/PPA_fec!U$17)</f>
        <v>1.7721296519390617</v>
      </c>
      <c r="V143" s="278">
        <f>IF(V$17=0,0,V$17/PPA_fec!V$17)</f>
        <v>1.5597339102325039</v>
      </c>
      <c r="W143" s="278">
        <f>IF(W$17=0,0,W$17/PPA_fec!W$17)</f>
        <v>1.6639627001765291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1.8494774290874678</v>
      </c>
      <c r="C146" s="322">
        <f>IF(C$32=0,0,C$32/PPA_fec!C$32)</f>
        <v>1.8244421762940162</v>
      </c>
      <c r="D146" s="322">
        <f>IF(D$32=0,0,D$32/PPA_fec!D$32)</f>
        <v>1.7610333153624025</v>
      </c>
      <c r="E146" s="322">
        <f>IF(E$32=0,0,E$32/PPA_fec!E$32)</f>
        <v>1.7901228950747021</v>
      </c>
      <c r="F146" s="322">
        <f>IF(F$32=0,0,F$32/PPA_fec!F$32)</f>
        <v>1.772054034534114</v>
      </c>
      <c r="G146" s="322">
        <f>IF(G$32=0,0,G$32/PPA_fec!G$32)</f>
        <v>1.9396106682840062</v>
      </c>
      <c r="H146" s="322">
        <f>IF(H$32=0,0,H$32/PPA_fec!H$32)</f>
        <v>1.8926222438525235</v>
      </c>
      <c r="I146" s="322">
        <f>IF(I$32=0,0,I$32/PPA_fec!I$32)</f>
        <v>1.9260425627460731</v>
      </c>
      <c r="J146" s="322">
        <f>IF(J$32=0,0,J$32/PPA_fec!J$32)</f>
        <v>1.9265170897530621</v>
      </c>
      <c r="K146" s="322">
        <f>IF(K$32=0,0,K$32/PPA_fec!K$32)</f>
        <v>1.9265285150568259</v>
      </c>
      <c r="L146" s="322">
        <f>IF(L$32=0,0,L$32/PPA_fec!L$32)</f>
        <v>1.8614363493270405</v>
      </c>
      <c r="M146" s="322">
        <f>IF(M$32=0,0,M$32/PPA_fec!M$32)</f>
        <v>1.8684044469355123</v>
      </c>
      <c r="N146" s="322">
        <f>IF(N$32=0,0,N$32/PPA_fec!N$32)</f>
        <v>1.6527307570131038</v>
      </c>
      <c r="O146" s="322">
        <f>IF(O$32=0,0,O$32/PPA_fec!O$32)</f>
        <v>1.8310028181002815</v>
      </c>
      <c r="P146" s="322">
        <f>IF(P$32=0,0,P$32/PPA_fec!P$32)</f>
        <v>1.8768177968783804</v>
      </c>
      <c r="Q146" s="322">
        <f>IF(Q$32=0,0,Q$32/PPA_fec!Q$32)</f>
        <v>1.9721189366809706</v>
      </c>
      <c r="R146" s="322">
        <f>IF(R$32=0,0,R$32/PPA_fec!R$32)</f>
        <v>1.9945446966042935</v>
      </c>
      <c r="S146" s="322">
        <f>IF(S$32=0,0,S$32/PPA_fec!S$32)</f>
        <v>1.8741696538250625</v>
      </c>
      <c r="T146" s="322">
        <f>IF(T$32=0,0,T$32/PPA_fec!T$32)</f>
        <v>1.7778214865912434</v>
      </c>
      <c r="U146" s="322">
        <f>IF(U$32=0,0,U$32/PPA_fec!U$32)</f>
        <v>1.8913175069593329</v>
      </c>
      <c r="V146" s="322">
        <f>IF(V$32=0,0,V$32/PPA_fec!V$32)</f>
        <v>1.7287625573892222</v>
      </c>
      <c r="W146" s="322">
        <f>IF(W$32=0,0,W$32/PPA_fec!W$32)</f>
        <v>1.8352831725212384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1.8027360607170124</v>
      </c>
      <c r="C151" s="277">
        <f>IF(C$37=0,0,C$37/PPA_fec!C$37)</f>
        <v>1.7214121939443034</v>
      </c>
      <c r="D151" s="277">
        <f>IF(D$37=0,0,D$37/PPA_fec!D$37)</f>
        <v>1.7936306412624614</v>
      </c>
      <c r="E151" s="277">
        <f>IF(E$37=0,0,E$37/PPA_fec!E$37)</f>
        <v>1.8185554863456188</v>
      </c>
      <c r="F151" s="277">
        <f>IF(F$37=0,0,F$37/PPA_fec!F$37)</f>
        <v>2.0650676503861867</v>
      </c>
      <c r="G151" s="277">
        <f>IF(G$37=0,0,G$37/PPA_fec!G$37)</f>
        <v>1.8385643971734136</v>
      </c>
      <c r="H151" s="277">
        <f>IF(H$37=0,0,H$37/PPA_fec!H$37)</f>
        <v>1.8304555263684958</v>
      </c>
      <c r="I151" s="277">
        <f>IF(I$37=0,0,I$37/PPA_fec!I$37)</f>
        <v>1.7921015656733867</v>
      </c>
      <c r="J151" s="277">
        <f>IF(J$37=0,0,J$37/PPA_fec!J$37)</f>
        <v>1.8121845287159755</v>
      </c>
      <c r="K151" s="277">
        <f>IF(K$37=0,0,K$37/PPA_fec!K$37)</f>
        <v>1.7230195871817968</v>
      </c>
      <c r="L151" s="277">
        <f>IF(L$37=0,0,L$37/PPA_fec!L$37)</f>
        <v>1.8478371144518655</v>
      </c>
      <c r="M151" s="277">
        <f>IF(M$37=0,0,M$37/PPA_fec!M$37)</f>
        <v>1.7626043469132955</v>
      </c>
      <c r="N151" s="277">
        <f>IF(N$37=0,0,N$37/PPA_fec!N$37)</f>
        <v>1.8507607580347951</v>
      </c>
      <c r="O151" s="277">
        <f>IF(O$37=0,0,O$37/PPA_fec!O$37)</f>
        <v>1.5077499667887873</v>
      </c>
      <c r="P151" s="277">
        <f>IF(P$37=0,0,P$37/PPA_fec!P$37)</f>
        <v>1.4652959707740905</v>
      </c>
      <c r="Q151" s="277">
        <f>IF(Q$37=0,0,Q$37/PPA_fec!Q$37)</f>
        <v>1.4647901841225854</v>
      </c>
      <c r="R151" s="277">
        <f>IF(R$37=0,0,R$37/PPA_fec!R$37)</f>
        <v>1.7148096275531202</v>
      </c>
      <c r="S151" s="277">
        <f>IF(S$37=0,0,S$37/PPA_fec!S$37)</f>
        <v>1.5135102944874574</v>
      </c>
      <c r="T151" s="277">
        <f>IF(T$37=0,0,T$37/PPA_fec!T$37)</f>
        <v>1.4635585582645714</v>
      </c>
      <c r="U151" s="277">
        <f>IF(U$37=0,0,U$37/PPA_fec!U$37)</f>
        <v>1.930532456465301</v>
      </c>
      <c r="V151" s="277">
        <f>IF(V$37=0,0,V$37/PPA_fec!V$37)</f>
        <v>1.6399453567179179</v>
      </c>
      <c r="W151" s="277">
        <f>IF(W$37=0,0,W$37/PPA_fec!W$37)</f>
        <v>1.6901105931225475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0.92354706474803416</v>
      </c>
      <c r="C152" s="278">
        <f>IF(C$43=0,0,C$43/PPA_fec!C$43)</f>
        <v>0.87383776268338831</v>
      </c>
      <c r="D152" s="278">
        <f>IF(D$43=0,0,D$43/PPA_fec!D$43)</f>
        <v>0.87482933042468247</v>
      </c>
      <c r="E152" s="278">
        <f>IF(E$43=0,0,E$43/PPA_fec!E$43)</f>
        <v>0.91722276721473806</v>
      </c>
      <c r="F152" s="278">
        <f>IF(F$43=0,0,F$43/PPA_fec!F$43)</f>
        <v>1.0399012071413978</v>
      </c>
      <c r="G152" s="278">
        <f>IF(G$43=0,0,G$43/PPA_fec!G$43)</f>
        <v>0.99034765106972567</v>
      </c>
      <c r="H152" s="278">
        <f>IF(H$43=0,0,H$43/PPA_fec!H$43)</f>
        <v>0.96772281655686521</v>
      </c>
      <c r="I152" s="278">
        <f>IF(I$43=0,0,I$43/PPA_fec!I$43)</f>
        <v>0.98212212162128576</v>
      </c>
      <c r="J152" s="278">
        <f>IF(J$43=0,0,J$43/PPA_fec!J$43)</f>
        <v>1.0092147041697712</v>
      </c>
      <c r="K152" s="278">
        <f>IF(K$43=0,0,K$43/PPA_fec!K$43)</f>
        <v>0.96700896841326467</v>
      </c>
      <c r="L152" s="278">
        <f>IF(L$43=0,0,L$43/PPA_fec!L$43)</f>
        <v>0.97102408200728674</v>
      </c>
      <c r="M152" s="278">
        <f>IF(M$43=0,0,M$43/PPA_fec!M$43)</f>
        <v>0.93196960975981735</v>
      </c>
      <c r="N152" s="278">
        <f>IF(N$43=0,0,N$43/PPA_fec!N$43)</f>
        <v>0.86332261178412795</v>
      </c>
      <c r="O152" s="278">
        <f>IF(O$43=0,0,O$43/PPA_fec!O$43)</f>
        <v>0.84642359328464012</v>
      </c>
      <c r="P152" s="278">
        <f>IF(P$43=0,0,P$43/PPA_fec!P$43)</f>
        <v>0.8552276885645419</v>
      </c>
      <c r="Q152" s="278">
        <f>IF(Q$43=0,0,Q$43/PPA_fec!Q$43)</f>
        <v>0.94703062050110332</v>
      </c>
      <c r="R152" s="278">
        <f>IF(R$43=0,0,R$43/PPA_fec!R$43)</f>
        <v>0.97744302926003857</v>
      </c>
      <c r="S152" s="278">
        <f>IF(S$43=0,0,S$43/PPA_fec!S$43)</f>
        <v>0.88066570853462967</v>
      </c>
      <c r="T152" s="278">
        <f>IF(T$43=0,0,T$43/PPA_fec!T$43)</f>
        <v>0.81107978008088566</v>
      </c>
      <c r="U152" s="278">
        <f>IF(U$43=0,0,U$43/PPA_fec!U$43)</f>
        <v>1.0253522836487112</v>
      </c>
      <c r="V152" s="278">
        <f>IF(V$43=0,0,V$43/PPA_fec!V$43)</f>
        <v>0.82048560187686803</v>
      </c>
      <c r="W152" s="278">
        <f>IF(W$43=0,0,W$43/PPA_fec!W$43)</f>
        <v>0.88461849390369729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2.0661454334436091</v>
      </c>
      <c r="C153" s="278">
        <f>IF(C$56=0,0,C$56/PPA_fec!C$56)</f>
        <v>2.0433986730657709</v>
      </c>
      <c r="D153" s="278">
        <f>IF(D$56=0,0,D$56/PPA_fec!D$56)</f>
        <v>1.966753081958708</v>
      </c>
      <c r="E153" s="278">
        <f>IF(E$56=0,0,E$56/PPA_fec!E$56)</f>
        <v>1.9962186267170612</v>
      </c>
      <c r="F153" s="278">
        <f>IF(F$56=0,0,F$56/PPA_fec!F$56)</f>
        <v>1.9603136208096372</v>
      </c>
      <c r="G153" s="278">
        <f>IF(G$56=0,0,G$56/PPA_fec!G$56)</f>
        <v>2.1651372352724532</v>
      </c>
      <c r="H153" s="278">
        <f>IF(H$56=0,0,H$56/PPA_fec!H$56)</f>
        <v>2.1120371295225793</v>
      </c>
      <c r="I153" s="278">
        <f>IF(I$56=0,0,I$56/PPA_fec!I$56)</f>
        <v>2.1505925363496057</v>
      </c>
      <c r="J153" s="278">
        <f>IF(J$56=0,0,J$56/PPA_fec!J$56)</f>
        <v>2.1479863672928565</v>
      </c>
      <c r="K153" s="278">
        <f>IF(K$56=0,0,K$56/PPA_fec!K$56)</f>
        <v>2.1537780479192228</v>
      </c>
      <c r="L153" s="278">
        <f>IF(L$56=0,0,L$56/PPA_fec!L$56)</f>
        <v>2.0745321111095394</v>
      </c>
      <c r="M153" s="278">
        <f>IF(M$56=0,0,M$56/PPA_fec!M$56)</f>
        <v>2.0882142248877824</v>
      </c>
      <c r="N153" s="278">
        <f>IF(N$56=0,0,N$56/PPA_fec!N$56)</f>
        <v>1.8388909253689725</v>
      </c>
      <c r="O153" s="278">
        <f>IF(O$56=0,0,O$56/PPA_fec!O$56)</f>
        <v>2.0578586568005344</v>
      </c>
      <c r="P153" s="278">
        <f>IF(P$56=0,0,P$56/PPA_fec!P$56)</f>
        <v>2.1122534360006773</v>
      </c>
      <c r="Q153" s="278">
        <f>IF(Q$56=0,0,Q$56/PPA_fec!Q$56)</f>
        <v>2.2139803140794556</v>
      </c>
      <c r="R153" s="278">
        <f>IF(R$56=0,0,R$56/PPA_fec!R$56)</f>
        <v>2.2335981550835582</v>
      </c>
      <c r="S153" s="278">
        <f>IF(S$56=0,0,S$56/PPA_fec!S$56)</f>
        <v>2.1048686682778155</v>
      </c>
      <c r="T153" s="278">
        <f>IF(T$56=0,0,T$56/PPA_fec!T$56)</f>
        <v>1.9995761740868458</v>
      </c>
      <c r="U153" s="278">
        <f>IF(U$56=0,0,U$56/PPA_fec!U$56)</f>
        <v>2.1032931386828193</v>
      </c>
      <c r="V153" s="278">
        <f>IF(V$56=0,0,V$56/PPA_fec!V$56)</f>
        <v>1.9370278577164302</v>
      </c>
      <c r="W153" s="278">
        <f>IF(W$56=0,0,W$56/PPA_fec!W$56)</f>
        <v>2.0554356719258284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1.8391659809294532</v>
      </c>
      <c r="C154" s="279">
        <f>IF(C$69=0,0,C$69/PPA_fec!C$69)</f>
        <v>1.8296145054204993</v>
      </c>
      <c r="D154" s="279">
        <f>IF(D$69=0,0,D$69/PPA_fec!D$69)</f>
        <v>1.75180630941388</v>
      </c>
      <c r="E154" s="279">
        <f>IF(E$69=0,0,E$69/PPA_fec!E$69)</f>
        <v>1.7707307598592559</v>
      </c>
      <c r="F154" s="279">
        <f>IF(F$69=0,0,F$69/PPA_fec!F$69)</f>
        <v>1.7102081871370045</v>
      </c>
      <c r="G154" s="279">
        <f>IF(G$69=0,0,G$69/PPA_fec!G$69)</f>
        <v>1.9216664531774459</v>
      </c>
      <c r="H154" s="279">
        <f>IF(H$69=0,0,H$69/PPA_fec!H$69)</f>
        <v>1.8741163987212492</v>
      </c>
      <c r="I154" s="279">
        <f>IF(I$69=0,0,I$69/PPA_fec!I$69)</f>
        <v>1.9091549933945995</v>
      </c>
      <c r="J154" s="279">
        <f>IF(J$69=0,0,J$69/PPA_fec!J$69)</f>
        <v>1.9001572465295489</v>
      </c>
      <c r="K154" s="279">
        <f>IF(K$69=0,0,K$69/PPA_fec!K$69)</f>
        <v>1.9161538864822498</v>
      </c>
      <c r="L154" s="279">
        <f>IF(L$69=0,0,L$69/PPA_fec!L$69)</f>
        <v>1.8359878780253314</v>
      </c>
      <c r="M154" s="279">
        <f>IF(M$69=0,0,M$69/PPA_fec!M$69)</f>
        <v>1.859216372446107</v>
      </c>
      <c r="N154" s="279">
        <f>IF(N$69=0,0,N$69/PPA_fec!N$69)</f>
        <v>1.6268362612052718</v>
      </c>
      <c r="O154" s="279">
        <f>IF(O$69=0,0,O$69/PPA_fec!O$69)</f>
        <v>1.8525864750468302</v>
      </c>
      <c r="P154" s="279">
        <f>IF(P$69=0,0,P$69/PPA_fec!P$69)</f>
        <v>1.9058335240249717</v>
      </c>
      <c r="Q154" s="279">
        <f>IF(Q$69=0,0,Q$69/PPA_fec!Q$69)</f>
        <v>1.982410863330573</v>
      </c>
      <c r="R154" s="279">
        <f>IF(R$69=0,0,R$69/PPA_fec!R$69)</f>
        <v>1.9937808655981473</v>
      </c>
      <c r="S154" s="279">
        <f>IF(S$69=0,0,S$69/PPA_fec!S$69)</f>
        <v>1.890390158068779</v>
      </c>
      <c r="T154" s="279">
        <f>IF(T$69=0,0,T$69/PPA_fec!T$69)</f>
        <v>1.803702357260063</v>
      </c>
      <c r="U154" s="279">
        <f>IF(U$69=0,0,U$69/PPA_fec!U$69)</f>
        <v>1.8523391956526021</v>
      </c>
      <c r="V154" s="279">
        <f>IF(V$69=0,0,V$69/PPA_fec!V$69)</f>
        <v>1.7366592181456895</v>
      </c>
      <c r="W154" s="279">
        <f>IF(W$69=0,0,W$69/PPA_fec!W$69)</f>
        <v>1.8388216098754926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0.40536181731550341</v>
      </c>
      <c r="C156" s="322">
        <f>IF(C$83=0,0,C$83/PPA_fec!C$83)</f>
        <v>0.36973890853598806</v>
      </c>
      <c r="D156" s="322">
        <f>IF(D$83=0,0,D$83/PPA_fec!D$83)</f>
        <v>0.40099478003929873</v>
      </c>
      <c r="E156" s="322">
        <f>IF(E$83=0,0,E$83/PPA_fec!E$83)</f>
        <v>0.41911008910507108</v>
      </c>
      <c r="F156" s="322">
        <f>IF(F$83=0,0,F$83/PPA_fec!F$83)</f>
        <v>0.56030555566869467</v>
      </c>
      <c r="G156" s="322">
        <f>IF(G$83=0,0,G$83/PPA_fec!G$83)</f>
        <v>0.42125530054757343</v>
      </c>
      <c r="H156" s="322">
        <f>IF(H$83=0,0,H$83/PPA_fec!H$83)</f>
        <v>0.42118713222559612</v>
      </c>
      <c r="I156" s="322">
        <f>IF(I$83=0,0,I$83/PPA_fec!I$83)</f>
        <v>0.40910205764203461</v>
      </c>
      <c r="J156" s="322">
        <f>IF(J$83=0,0,J$83/PPA_fec!J$83)</f>
        <v>0.42448919869719892</v>
      </c>
      <c r="K156" s="322">
        <f>IF(K$83=0,0,K$83/PPA_fec!K$83)</f>
        <v>0.38447831534221777</v>
      </c>
      <c r="L156" s="322">
        <f>IF(L$83=0,0,L$83/PPA_fec!L$83)</f>
        <v>0.43381672549155281</v>
      </c>
      <c r="M156" s="322">
        <f>IF(M$83=0,0,M$83/PPA_fec!M$83)</f>
        <v>0.39357292919283665</v>
      </c>
      <c r="N156" s="322">
        <f>IF(N$83=0,0,N$83/PPA_fec!N$83)</f>
        <v>0.43642095807083886</v>
      </c>
      <c r="O156" s="322">
        <f>IF(O$83=0,0,O$83/PPA_fec!O$83)</f>
        <v>0.30965560956063132</v>
      </c>
      <c r="P156" s="322">
        <f>IF(P$83=0,0,P$83/PPA_fec!P$83)</f>
        <v>0.29699565172270681</v>
      </c>
      <c r="Q156" s="322">
        <f>IF(Q$83=0,0,Q$83/PPA_fec!Q$83)</f>
        <v>0.30864195000692785</v>
      </c>
      <c r="R156" s="322">
        <f>IF(R$83=0,0,R$83/PPA_fec!R$83)</f>
        <v>0.37517692746619635</v>
      </c>
      <c r="S156" s="322">
        <f>IF(S$83=0,0,S$83/PPA_fec!S$83)</f>
        <v>0.31489865268981077</v>
      </c>
      <c r="T156" s="322">
        <f>IF(T$83=0,0,T$83/PPA_fec!T$83)</f>
        <v>0.29676617861117294</v>
      </c>
      <c r="U156" s="322">
        <f>IF(U$83=0,0,U$83/PPA_fec!U$83)</f>
        <v>0.47745388143613315</v>
      </c>
      <c r="V156" s="322">
        <f>IF(V$83=0,0,V$83/PPA_fec!V$83)</f>
        <v>0.34733801856853747</v>
      </c>
      <c r="W156" s="322">
        <f>IF(W$83=0,0,W$83/PPA_fec!W$83)</f>
        <v>0.36424139759573571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1.8027360607170122</v>
      </c>
      <c r="C161" s="334">
        <f>IF(C$88=0,0,C$88/PPA_fec!C$88)</f>
        <v>1.7214121939443028</v>
      </c>
      <c r="D161" s="334">
        <f>IF(D$88=0,0,D$88/PPA_fec!D$88)</f>
        <v>1.7936306412624607</v>
      </c>
      <c r="E161" s="334">
        <f>IF(E$88=0,0,E$88/PPA_fec!E$88)</f>
        <v>1.8185554863456175</v>
      </c>
      <c r="F161" s="334">
        <f>IF(F$88=0,0,F$88/PPA_fec!F$88)</f>
        <v>2.0650676503861862</v>
      </c>
      <c r="G161" s="334">
        <f>IF(G$88=0,0,G$88/PPA_fec!G$88)</f>
        <v>1.8385643971734136</v>
      </c>
      <c r="H161" s="334">
        <f>IF(H$88=0,0,H$88/PPA_fec!H$88)</f>
        <v>1.8304555263684954</v>
      </c>
      <c r="I161" s="334">
        <f>IF(I$88=0,0,I$88/PPA_fec!I$88)</f>
        <v>1.792101565673387</v>
      </c>
      <c r="J161" s="334">
        <f>IF(J$88=0,0,J$88/PPA_fec!J$88)</f>
        <v>1.8121845287159744</v>
      </c>
      <c r="K161" s="334">
        <f>IF(K$88=0,0,K$88/PPA_fec!K$88)</f>
        <v>1.7230195871817966</v>
      </c>
      <c r="L161" s="334">
        <f>IF(L$88=0,0,L$88/PPA_fec!L$88)</f>
        <v>1.847837114451865</v>
      </c>
      <c r="M161" s="334">
        <f>IF(M$88=0,0,M$88/PPA_fec!M$88)</f>
        <v>1.7626043469132961</v>
      </c>
      <c r="N161" s="334">
        <f>IF(N$88=0,0,N$88/PPA_fec!N$88)</f>
        <v>1.8507607580347951</v>
      </c>
      <c r="O161" s="334">
        <f>IF(O$88=0,0,O$88/PPA_fec!O$88)</f>
        <v>1.5077499667887877</v>
      </c>
      <c r="P161" s="334">
        <f>IF(P$88=0,0,P$88/PPA_fec!P$88)</f>
        <v>1.4652959707740902</v>
      </c>
      <c r="Q161" s="334">
        <f>IF(Q$88=0,0,Q$88/PPA_fec!Q$88)</f>
        <v>1.4647901841225859</v>
      </c>
      <c r="R161" s="334">
        <f>IF(R$88=0,0,R$88/PPA_fec!R$88)</f>
        <v>1.7148096275531204</v>
      </c>
      <c r="S161" s="334">
        <f>IF(S$88=0,0,S$88/PPA_fec!S$88)</f>
        <v>1.5135102944874572</v>
      </c>
      <c r="T161" s="334">
        <f>IF(T$88=0,0,T$88/PPA_fec!T$88)</f>
        <v>1.4635585582645714</v>
      </c>
      <c r="U161" s="334">
        <f>IF(U$88=0,0,U$88/PPA_fec!U$88)</f>
        <v>1.930532456465301</v>
      </c>
      <c r="V161" s="334">
        <f>IF(V$88=0,0,V$88/PPA_fec!V$88)</f>
        <v>1.6399453567179174</v>
      </c>
      <c r="W161" s="334">
        <f>IF(W$88=0,0,W$88/PPA_fec!W$88)</f>
        <v>1.690110593122548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HR: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1327.388304763052</v>
      </c>
      <c r="C3" s="205">
        <v>1304.877357956155</v>
      </c>
      <c r="D3" s="205">
        <v>1381.526645556828</v>
      </c>
      <c r="E3" s="205">
        <v>1412.98496684829</v>
      </c>
      <c r="F3" s="205">
        <v>1507.73179818823</v>
      </c>
      <c r="G3" s="205">
        <v>1528.2126995844601</v>
      </c>
      <c r="H3" s="205">
        <v>1583.3701901813361</v>
      </c>
      <c r="I3" s="205">
        <v>1552.8427984965499</v>
      </c>
      <c r="J3" s="205">
        <v>1580.1972593880109</v>
      </c>
      <c r="K3" s="205">
        <v>1514.2959755781239</v>
      </c>
      <c r="L3" s="205">
        <v>1504.237704756848</v>
      </c>
      <c r="M3" s="205">
        <v>1578.475689622911</v>
      </c>
      <c r="N3" s="205">
        <v>1533.6595740490941</v>
      </c>
      <c r="O3" s="205">
        <v>1503.4396621795761</v>
      </c>
      <c r="P3" s="205">
        <v>1458.0774032459431</v>
      </c>
      <c r="Q3" s="205">
        <v>1438</v>
      </c>
      <c r="R3" s="205">
        <v>1437.572443308467</v>
      </c>
      <c r="S3" s="205">
        <v>1437.9755658386421</v>
      </c>
      <c r="T3" s="205">
        <v>1467.1131670308671</v>
      </c>
      <c r="U3" s="205">
        <v>1488.734254935159</v>
      </c>
      <c r="V3" s="205">
        <v>1266.8511489632219</v>
      </c>
      <c r="W3" s="205">
        <v>1258.089022727065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1519.8408879546041</v>
      </c>
      <c r="C5" s="205">
        <v>1653.59931046166</v>
      </c>
      <c r="D5" s="205">
        <v>1722.938382539287</v>
      </c>
      <c r="E5" s="205">
        <v>1677.1747403992169</v>
      </c>
      <c r="F5" s="205">
        <v>1791.224561331863</v>
      </c>
      <c r="G5" s="205">
        <v>1949.848038997246</v>
      </c>
      <c r="H5" s="205">
        <v>2082.4482699366258</v>
      </c>
      <c r="I5" s="205">
        <v>1968.7821556070551</v>
      </c>
      <c r="J5" s="205">
        <v>2366.4719689050048</v>
      </c>
      <c r="K5" s="205">
        <v>2002.4807442765371</v>
      </c>
      <c r="L5" s="205">
        <v>2005.9155072187521</v>
      </c>
      <c r="M5" s="205">
        <v>1974.091725804034</v>
      </c>
      <c r="N5" s="205">
        <v>1786.9372178057749</v>
      </c>
      <c r="O5" s="205">
        <v>1686.6675988181321</v>
      </c>
      <c r="P5" s="205">
        <v>1783.997445365638</v>
      </c>
      <c r="Q5" s="205">
        <v>1699.941551323227</v>
      </c>
      <c r="R5" s="205">
        <v>1732.250201277858</v>
      </c>
      <c r="S5" s="205">
        <v>1647.2633711896331</v>
      </c>
      <c r="T5" s="205">
        <v>1625.7330430868419</v>
      </c>
      <c r="U5" s="205">
        <v>1693.451138049028</v>
      </c>
      <c r="V5" s="205">
        <v>1544.034417557873</v>
      </c>
      <c r="W5" s="205">
        <v>1337.1864613663511</v>
      </c>
      <c r="DA5" s="112" t="s">
        <v>2113</v>
      </c>
    </row>
    <row r="6" spans="1:105" ht="12" customHeight="1" x14ac:dyDescent="0.25">
      <c r="A6" s="154" t="s">
        <v>2114</v>
      </c>
      <c r="B6" s="340">
        <v>1899.8011099432549</v>
      </c>
      <c r="C6" s="340">
        <v>1804.8110544460919</v>
      </c>
      <c r="D6" s="340">
        <v>1899.8011099432549</v>
      </c>
      <c r="E6" s="340">
        <v>1899.8011099432549</v>
      </c>
      <c r="F6" s="340">
        <v>1899.8011099432549</v>
      </c>
      <c r="G6" s="340">
        <v>2089.7812209375811</v>
      </c>
      <c r="H6" s="340">
        <v>2279.7613319319062</v>
      </c>
      <c r="I6" s="340">
        <v>2184.771276434743</v>
      </c>
      <c r="J6" s="340">
        <v>2564.731498423394</v>
      </c>
      <c r="K6" s="340">
        <v>2564.731498423394</v>
      </c>
      <c r="L6" s="340">
        <v>2469.7414429262321</v>
      </c>
      <c r="M6" s="340">
        <v>2374.7513874290689</v>
      </c>
      <c r="N6" s="340">
        <v>2374.7513874290689</v>
      </c>
      <c r="O6" s="340">
        <v>2279.7613319319062</v>
      </c>
      <c r="P6" s="340">
        <v>2184.771276434743</v>
      </c>
      <c r="Q6" s="340">
        <v>2184.771276434743</v>
      </c>
      <c r="R6" s="340">
        <v>2089.7812209375811</v>
      </c>
      <c r="S6" s="340">
        <v>1994.7911654404179</v>
      </c>
      <c r="T6" s="340">
        <v>1994.7911654404179</v>
      </c>
      <c r="U6" s="340">
        <v>1899.8011099432549</v>
      </c>
      <c r="V6" s="340">
        <v>1804.8110544460919</v>
      </c>
      <c r="W6" s="340">
        <v>1804.8110544460919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189.98011099432551</v>
      </c>
      <c r="E7" s="342">
        <v>0</v>
      </c>
      <c r="F7" s="342">
        <v>94.990055497162757</v>
      </c>
      <c r="G7" s="342">
        <v>284.97016649148833</v>
      </c>
      <c r="H7" s="342">
        <v>189.98011099432551</v>
      </c>
      <c r="I7" s="342">
        <v>0</v>
      </c>
      <c r="J7" s="342">
        <v>474.95027748581379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94.990055497162984</v>
      </c>
      <c r="D8" s="344">
        <f t="shared" si="0"/>
        <v>94.99005549716253</v>
      </c>
      <c r="E8" s="344">
        <f t="shared" si="0"/>
        <v>0</v>
      </c>
      <c r="F8" s="344">
        <f t="shared" si="0"/>
        <v>94.990055497162757</v>
      </c>
      <c r="G8" s="344">
        <f t="shared" si="0"/>
        <v>94.990055497162302</v>
      </c>
      <c r="H8" s="344">
        <f t="shared" si="0"/>
        <v>0</v>
      </c>
      <c r="I8" s="344">
        <f t="shared" si="0"/>
        <v>94.990055497163212</v>
      </c>
      <c r="J8" s="344">
        <f t="shared" si="0"/>
        <v>94.990055497162757</v>
      </c>
      <c r="K8" s="344">
        <f t="shared" si="0"/>
        <v>0</v>
      </c>
      <c r="L8" s="344">
        <f t="shared" si="0"/>
        <v>94.990055497161848</v>
      </c>
      <c r="M8" s="344">
        <f t="shared" si="0"/>
        <v>94.990055497163212</v>
      </c>
      <c r="N8" s="344">
        <f t="shared" si="0"/>
        <v>0</v>
      </c>
      <c r="O8" s="344">
        <f t="shared" si="0"/>
        <v>94.990055497162757</v>
      </c>
      <c r="P8" s="344">
        <f t="shared" si="0"/>
        <v>94.990055497163212</v>
      </c>
      <c r="Q8" s="344">
        <f t="shared" si="0"/>
        <v>0</v>
      </c>
      <c r="R8" s="344">
        <f t="shared" si="0"/>
        <v>94.990055497161848</v>
      </c>
      <c r="S8" s="344">
        <f t="shared" si="0"/>
        <v>94.990055497163212</v>
      </c>
      <c r="T8" s="344">
        <f t="shared" si="0"/>
        <v>0</v>
      </c>
      <c r="U8" s="344">
        <f t="shared" si="0"/>
        <v>94.990055497162984</v>
      </c>
      <c r="V8" s="344">
        <f t="shared" si="0"/>
        <v>94.990055497162984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379.9602219886508</v>
      </c>
      <c r="C9" s="345">
        <f t="shared" si="1"/>
        <v>151.21174398443191</v>
      </c>
      <c r="D9" s="345">
        <f t="shared" si="1"/>
        <v>176.86272740396794</v>
      </c>
      <c r="E9" s="345">
        <f t="shared" si="1"/>
        <v>222.62636954403797</v>
      </c>
      <c r="F9" s="345">
        <f t="shared" si="1"/>
        <v>108.5765486113919</v>
      </c>
      <c r="G9" s="345">
        <f t="shared" si="1"/>
        <v>139.93318194033509</v>
      </c>
      <c r="H9" s="345">
        <f t="shared" si="1"/>
        <v>197.31306199528035</v>
      </c>
      <c r="I9" s="345">
        <f t="shared" si="1"/>
        <v>215.98912082768788</v>
      </c>
      <c r="J9" s="345">
        <f t="shared" si="1"/>
        <v>198.25952951838917</v>
      </c>
      <c r="K9" s="345">
        <f t="shared" si="1"/>
        <v>562.25075414685693</v>
      </c>
      <c r="L9" s="345">
        <f t="shared" si="1"/>
        <v>463.82593570748008</v>
      </c>
      <c r="M9" s="345">
        <f t="shared" si="1"/>
        <v>400.65966162503491</v>
      </c>
      <c r="N9" s="345">
        <f t="shared" si="1"/>
        <v>587.81416962329399</v>
      </c>
      <c r="O9" s="345">
        <f t="shared" si="1"/>
        <v>593.09373311377408</v>
      </c>
      <c r="P9" s="345">
        <f t="shared" si="1"/>
        <v>400.77383106910497</v>
      </c>
      <c r="Q9" s="345">
        <f t="shared" si="1"/>
        <v>484.82972511151593</v>
      </c>
      <c r="R9" s="345">
        <f t="shared" si="1"/>
        <v>357.53101965972314</v>
      </c>
      <c r="S9" s="345">
        <f t="shared" si="1"/>
        <v>347.52779425078484</v>
      </c>
      <c r="T9" s="345">
        <f t="shared" si="1"/>
        <v>369.05812235357598</v>
      </c>
      <c r="U9" s="345">
        <f t="shared" si="1"/>
        <v>206.34997189422688</v>
      </c>
      <c r="V9" s="345">
        <f t="shared" si="1"/>
        <v>260.77663688821895</v>
      </c>
      <c r="W9" s="345">
        <f t="shared" si="1"/>
        <v>467.62459307974086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200.19398108340499</v>
      </c>
      <c r="C12" s="212">
        <v>218.85090283748929</v>
      </c>
      <c r="D12" s="212">
        <v>232.13791917454861</v>
      </c>
      <c r="E12" s="212">
        <v>227.38718830610489</v>
      </c>
      <c r="F12" s="212">
        <v>238.28185726569211</v>
      </c>
      <c r="G12" s="212">
        <v>250.25374032674119</v>
      </c>
      <c r="H12" s="212">
        <v>257.19759243336188</v>
      </c>
      <c r="I12" s="212">
        <v>242.0993121238177</v>
      </c>
      <c r="J12" s="212">
        <v>289.70687876182291</v>
      </c>
      <c r="K12" s="212">
        <v>235.6936371453138</v>
      </c>
      <c r="L12" s="212">
        <v>242.10412725709369</v>
      </c>
      <c r="M12" s="212">
        <v>237.3262252794496</v>
      </c>
      <c r="N12" s="212">
        <v>216.4418744625967</v>
      </c>
      <c r="O12" s="212">
        <v>200.78271711092</v>
      </c>
      <c r="P12" s="212">
        <v>209.5357695614789</v>
      </c>
      <c r="Q12" s="212">
        <v>196.23456577815989</v>
      </c>
      <c r="R12" s="212">
        <v>202.6506448839209</v>
      </c>
      <c r="S12" s="212">
        <v>193.1191745485813</v>
      </c>
      <c r="T12" s="212">
        <v>192.53499570077381</v>
      </c>
      <c r="U12" s="212">
        <v>195.9007738607051</v>
      </c>
      <c r="V12" s="212">
        <v>181.00447119518489</v>
      </c>
      <c r="W12" s="212">
        <v>168.13671539122959</v>
      </c>
      <c r="DA12" s="109" t="s">
        <v>2120</v>
      </c>
    </row>
    <row r="13" spans="1:105" ht="12" customHeight="1" x14ac:dyDescent="0.25">
      <c r="A13" s="24" t="s">
        <v>30</v>
      </c>
      <c r="B13" s="215">
        <v>13.436887360275151</v>
      </c>
      <c r="C13" s="215">
        <v>22.152966466036109</v>
      </c>
      <c r="D13" s="215">
        <v>20.761822871883059</v>
      </c>
      <c r="E13" s="215">
        <v>17.066809974204642</v>
      </c>
      <c r="F13" s="215">
        <v>22.46595012897679</v>
      </c>
      <c r="G13" s="215">
        <v>21.703955288048149</v>
      </c>
      <c r="H13" s="215">
        <v>21.9810834049871</v>
      </c>
      <c r="I13" s="215">
        <v>20.99810834049871</v>
      </c>
      <c r="J13" s="215">
        <v>23.48950988822012</v>
      </c>
      <c r="K13" s="215">
        <v>18.00928632846087</v>
      </c>
      <c r="L13" s="215">
        <v>16.365434221840069</v>
      </c>
      <c r="M13" s="215">
        <v>17.40352536543422</v>
      </c>
      <c r="N13" s="215">
        <v>16.516680997420458</v>
      </c>
      <c r="O13" s="215">
        <v>13.128976784178841</v>
      </c>
      <c r="P13" s="215">
        <v>13.7548581255374</v>
      </c>
      <c r="Q13" s="215">
        <v>12.834565778159931</v>
      </c>
      <c r="R13" s="215">
        <v>15.838779019776441</v>
      </c>
      <c r="S13" s="215">
        <v>15.29802235597592</v>
      </c>
      <c r="T13" s="215">
        <v>11.35391229578676</v>
      </c>
      <c r="U13" s="215">
        <v>8.6233877901977625</v>
      </c>
      <c r="V13" s="215">
        <v>6.1085984522785894</v>
      </c>
      <c r="W13" s="215">
        <v>1.3300945829750641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56.55227858985382</v>
      </c>
      <c r="C14" s="206">
        <f t="shared" si="2"/>
        <v>50.171883061049009</v>
      </c>
      <c r="D14" s="206">
        <f t="shared" si="2"/>
        <v>57.502665520206357</v>
      </c>
      <c r="E14" s="206">
        <f t="shared" si="2"/>
        <v>50.183147033533963</v>
      </c>
      <c r="F14" s="206">
        <f t="shared" si="2"/>
        <v>32.970593293207216</v>
      </c>
      <c r="G14" s="206">
        <f t="shared" si="2"/>
        <v>47.009286328460874</v>
      </c>
      <c r="H14" s="206">
        <f t="shared" si="2"/>
        <v>42.896044711951845</v>
      </c>
      <c r="I14" s="206">
        <f t="shared" si="2"/>
        <v>44.355631986242479</v>
      </c>
      <c r="J14" s="206">
        <f t="shared" si="2"/>
        <v>44.564746345657781</v>
      </c>
      <c r="K14" s="206">
        <f t="shared" si="2"/>
        <v>39.040326741186576</v>
      </c>
      <c r="L14" s="206">
        <f t="shared" si="2"/>
        <v>34.539724849527076</v>
      </c>
      <c r="M14" s="206">
        <f t="shared" si="2"/>
        <v>36.623645743766119</v>
      </c>
      <c r="N14" s="206">
        <f t="shared" si="2"/>
        <v>24.78830610490111</v>
      </c>
      <c r="O14" s="206">
        <f t="shared" si="2"/>
        <v>20.011521926053309</v>
      </c>
      <c r="P14" s="206">
        <f t="shared" si="2"/>
        <v>19.202665520206359</v>
      </c>
      <c r="Q14" s="206">
        <f t="shared" si="2"/>
        <v>21.137575236457437</v>
      </c>
      <c r="R14" s="206">
        <f t="shared" si="2"/>
        <v>21.06723989681857</v>
      </c>
      <c r="S14" s="206">
        <f t="shared" si="2"/>
        <v>17.272742906276868</v>
      </c>
      <c r="T14" s="206">
        <f t="shared" si="2"/>
        <v>18.68383490971625</v>
      </c>
      <c r="U14" s="206">
        <f t="shared" si="2"/>
        <v>18.462338779019774</v>
      </c>
      <c r="V14" s="206">
        <f t="shared" si="2"/>
        <v>15.811607910576095</v>
      </c>
      <c r="W14" s="206">
        <f t="shared" si="2"/>
        <v>16.115907136715393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1.1199484092863281</v>
      </c>
      <c r="C16" s="206">
        <v>1.1199484092863281</v>
      </c>
      <c r="D16" s="206">
        <v>0.67196904557179704</v>
      </c>
      <c r="E16" s="206">
        <v>1.1199484092863281</v>
      </c>
      <c r="F16" s="206">
        <v>1.2319862424763539</v>
      </c>
      <c r="G16" s="206">
        <v>2.2398968185726571</v>
      </c>
      <c r="H16" s="206">
        <v>3.359845227858985</v>
      </c>
      <c r="I16" s="206">
        <v>1.1199484092863281</v>
      </c>
      <c r="J16" s="206">
        <v>2.2398968185726571</v>
      </c>
      <c r="K16" s="206">
        <v>3.359845227858985</v>
      </c>
      <c r="L16" s="206">
        <v>1.1199484092863281</v>
      </c>
      <c r="M16" s="206">
        <v>2.2398968185726571</v>
      </c>
      <c r="N16" s="206">
        <v>1.1199484092863281</v>
      </c>
      <c r="O16" s="206">
        <v>1.1199484092863281</v>
      </c>
      <c r="P16" s="206">
        <v>2.2398968185726571</v>
      </c>
      <c r="Q16" s="206">
        <v>2.2398968185726571</v>
      </c>
      <c r="R16" s="206">
        <v>1.1199484092863281</v>
      </c>
      <c r="S16" s="206">
        <v>1.3439380911435941</v>
      </c>
      <c r="T16" s="206">
        <v>1.2319862424763539</v>
      </c>
      <c r="U16" s="206">
        <v>1.007996560619089</v>
      </c>
      <c r="V16" s="206">
        <v>1.1199484092863281</v>
      </c>
      <c r="W16" s="206">
        <v>1.3439380911435941</v>
      </c>
      <c r="DA16" s="71" t="s">
        <v>2123</v>
      </c>
    </row>
    <row r="17" spans="1:105" ht="12" customHeight="1" x14ac:dyDescent="0.25">
      <c r="A17" s="18" t="s">
        <v>69</v>
      </c>
      <c r="B17" s="206">
        <v>16.352364574376612</v>
      </c>
      <c r="C17" s="206">
        <v>14.31418744625967</v>
      </c>
      <c r="D17" s="206">
        <v>15.33834909716251</v>
      </c>
      <c r="E17" s="206">
        <v>14.32545141874462</v>
      </c>
      <c r="F17" s="206">
        <v>13.30834049871023</v>
      </c>
      <c r="G17" s="206">
        <v>13.31246775580396</v>
      </c>
      <c r="H17" s="206">
        <v>9.2371453138435076</v>
      </c>
      <c r="I17" s="206">
        <v>13.32261392949269</v>
      </c>
      <c r="J17" s="206">
        <v>14.341702493551161</v>
      </c>
      <c r="K17" s="206">
        <v>9.2411865864144449</v>
      </c>
      <c r="L17" s="206">
        <v>10.261306964746341</v>
      </c>
      <c r="M17" s="206">
        <v>10.260275150472911</v>
      </c>
      <c r="N17" s="206">
        <v>10.159243336199481</v>
      </c>
      <c r="O17" s="206">
        <v>9.2422184006878751</v>
      </c>
      <c r="P17" s="206">
        <v>9.2432502149613054</v>
      </c>
      <c r="Q17" s="206">
        <v>9.2483233018056747</v>
      </c>
      <c r="R17" s="206">
        <v>7.2101461736887353</v>
      </c>
      <c r="S17" s="206">
        <v>6.6654342218400684</v>
      </c>
      <c r="T17" s="206">
        <v>6.5480653482373166</v>
      </c>
      <c r="U17" s="206">
        <v>6.6470335339638869</v>
      </c>
      <c r="V17" s="206">
        <v>5.7177128116938949</v>
      </c>
      <c r="W17" s="206">
        <v>6.3246775580395527</v>
      </c>
      <c r="DA17" s="71" t="s">
        <v>2124</v>
      </c>
    </row>
    <row r="18" spans="1:105" ht="12" customHeight="1" x14ac:dyDescent="0.25">
      <c r="A18" s="18" t="s">
        <v>70</v>
      </c>
      <c r="B18" s="206">
        <v>39.079965606190882</v>
      </c>
      <c r="C18" s="206">
        <v>34.737747205503013</v>
      </c>
      <c r="D18" s="206">
        <v>41.492347377472051</v>
      </c>
      <c r="E18" s="206">
        <v>34.737747205503013</v>
      </c>
      <c r="F18" s="206">
        <v>18.43026655202063</v>
      </c>
      <c r="G18" s="206">
        <v>31.456921754084259</v>
      </c>
      <c r="H18" s="206">
        <v>30.299054170249349</v>
      </c>
      <c r="I18" s="206">
        <v>29.913069647463459</v>
      </c>
      <c r="J18" s="206">
        <v>27.98314703353396</v>
      </c>
      <c r="K18" s="206">
        <v>26.439294926913149</v>
      </c>
      <c r="L18" s="206">
        <v>23.15846947549441</v>
      </c>
      <c r="M18" s="206">
        <v>24.123473774720551</v>
      </c>
      <c r="N18" s="206">
        <v>13.5091143594153</v>
      </c>
      <c r="O18" s="206">
        <v>9.6493551160791053</v>
      </c>
      <c r="P18" s="206">
        <v>7.7195184866723991</v>
      </c>
      <c r="Q18" s="206">
        <v>9.6493551160791053</v>
      </c>
      <c r="R18" s="206">
        <v>12.737145313843509</v>
      </c>
      <c r="S18" s="206">
        <v>9.2633705932932067</v>
      </c>
      <c r="T18" s="206">
        <v>10.90378331900258</v>
      </c>
      <c r="U18" s="206">
        <v>10.8073086844368</v>
      </c>
      <c r="V18" s="206">
        <v>8.9739466895958717</v>
      </c>
      <c r="W18" s="206">
        <v>8.4472914875322438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90.434221840068787</v>
      </c>
      <c r="C20" s="206">
        <f t="shared" si="3"/>
        <v>104.2304385210662</v>
      </c>
      <c r="D20" s="206">
        <f t="shared" si="3"/>
        <v>109.47979363714531</v>
      </c>
      <c r="E20" s="206">
        <f t="shared" si="3"/>
        <v>108.53396388650046</v>
      </c>
      <c r="F20" s="206">
        <f t="shared" si="3"/>
        <v>127.70851246775575</v>
      </c>
      <c r="G20" s="206">
        <f t="shared" si="3"/>
        <v>131.57437661220982</v>
      </c>
      <c r="H20" s="206">
        <f t="shared" si="3"/>
        <v>138.90799656061907</v>
      </c>
      <c r="I20" s="206">
        <f t="shared" si="3"/>
        <v>120.33533963886498</v>
      </c>
      <c r="J20" s="206">
        <f t="shared" si="3"/>
        <v>159.52278589853827</v>
      </c>
      <c r="K20" s="206">
        <f t="shared" si="3"/>
        <v>118.33619948409287</v>
      </c>
      <c r="L20" s="206">
        <f t="shared" si="3"/>
        <v>127.98796216680999</v>
      </c>
      <c r="M20" s="206">
        <f t="shared" si="3"/>
        <v>119.45399828030951</v>
      </c>
      <c r="N20" s="206">
        <f t="shared" si="3"/>
        <v>110.8555460017197</v>
      </c>
      <c r="O20" s="206">
        <f t="shared" si="3"/>
        <v>101.3542562338779</v>
      </c>
      <c r="P20" s="206">
        <f t="shared" si="3"/>
        <v>107.5236457437661</v>
      </c>
      <c r="Q20" s="206">
        <f t="shared" si="3"/>
        <v>91.981943250214954</v>
      </c>
      <c r="R20" s="206">
        <f t="shared" si="3"/>
        <v>95.784178847807397</v>
      </c>
      <c r="S20" s="206">
        <f t="shared" si="3"/>
        <v>89.924247635425615</v>
      </c>
      <c r="T20" s="206">
        <f t="shared" si="3"/>
        <v>91.671711092003434</v>
      </c>
      <c r="U20" s="206">
        <f t="shared" si="3"/>
        <v>97.876956147893367</v>
      </c>
      <c r="V20" s="206">
        <f t="shared" si="3"/>
        <v>90.271797076526227</v>
      </c>
      <c r="W20" s="206">
        <f t="shared" si="3"/>
        <v>79.249097162510751</v>
      </c>
      <c r="DA20" s="71"/>
    </row>
    <row r="21" spans="1:105" ht="12" customHeight="1" x14ac:dyDescent="0.25">
      <c r="A21" s="18" t="s">
        <v>72</v>
      </c>
      <c r="B21" s="206">
        <v>90.434221840068787</v>
      </c>
      <c r="C21" s="206">
        <v>104.2304385210662</v>
      </c>
      <c r="D21" s="206">
        <v>108.6414445399828</v>
      </c>
      <c r="E21" s="206">
        <v>107.9965606190886</v>
      </c>
      <c r="F21" s="206">
        <v>127.6655202063628</v>
      </c>
      <c r="G21" s="206">
        <v>131.50988822012039</v>
      </c>
      <c r="H21" s="206">
        <v>138.77901977644021</v>
      </c>
      <c r="I21" s="206">
        <v>120.3138435081685</v>
      </c>
      <c r="J21" s="206">
        <v>159.5012897678418</v>
      </c>
      <c r="K21" s="206">
        <v>118.3147033533964</v>
      </c>
      <c r="L21" s="206">
        <v>127.98796216680999</v>
      </c>
      <c r="M21" s="206">
        <v>119.45399828030951</v>
      </c>
      <c r="N21" s="206">
        <v>110.8555460017197</v>
      </c>
      <c r="O21" s="206">
        <v>101.3542562338779</v>
      </c>
      <c r="P21" s="206">
        <v>107.5236457437661</v>
      </c>
      <c r="Q21" s="206">
        <v>91.981943250214954</v>
      </c>
      <c r="R21" s="206">
        <v>95.784178847807397</v>
      </c>
      <c r="S21" s="206">
        <v>89.924247635425615</v>
      </c>
      <c r="T21" s="206">
        <v>91.671711092003434</v>
      </c>
      <c r="U21" s="206">
        <v>97.876956147893367</v>
      </c>
      <c r="V21" s="206">
        <v>90.271797076526227</v>
      </c>
      <c r="W21" s="206">
        <v>79.249097162510751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0.83834909716251071</v>
      </c>
      <c r="E22" s="206">
        <v>0.53740326741186584</v>
      </c>
      <c r="F22" s="206">
        <v>4.2992261392949267E-2</v>
      </c>
      <c r="G22" s="206">
        <v>6.4488392089423904E-2</v>
      </c>
      <c r="H22" s="206">
        <v>0.12897678417884781</v>
      </c>
      <c r="I22" s="206">
        <v>2.149613069647463E-2</v>
      </c>
      <c r="J22" s="206">
        <v>2.149613069647463E-2</v>
      </c>
      <c r="K22" s="206">
        <v>2.149613069647463E-2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4.7807394668959592E-2</v>
      </c>
      <c r="I23" s="206">
        <f t="shared" si="4"/>
        <v>4.7807394668959592E-2</v>
      </c>
      <c r="J23" s="206">
        <f t="shared" si="4"/>
        <v>7.1625107480653469E-2</v>
      </c>
      <c r="K23" s="206">
        <f t="shared" si="4"/>
        <v>9.5528804815133275E-2</v>
      </c>
      <c r="L23" s="206">
        <f t="shared" si="4"/>
        <v>9.5528804815133275E-2</v>
      </c>
      <c r="M23" s="206">
        <f t="shared" si="4"/>
        <v>0.14333619948409279</v>
      </c>
      <c r="N23" s="206">
        <f t="shared" si="4"/>
        <v>0.31049011177987962</v>
      </c>
      <c r="O23" s="206">
        <f t="shared" si="4"/>
        <v>1.1226139294926909</v>
      </c>
      <c r="P23" s="206">
        <f t="shared" si="4"/>
        <v>2.2690455717970761</v>
      </c>
      <c r="Q23" s="206">
        <f t="shared" si="4"/>
        <v>2.8900257953568351</v>
      </c>
      <c r="R23" s="206">
        <f t="shared" si="4"/>
        <v>2.3406706792777299</v>
      </c>
      <c r="S23" s="206">
        <f t="shared" si="4"/>
        <v>4.1487532244196039</v>
      </c>
      <c r="T23" s="206">
        <f t="shared" si="4"/>
        <v>5.7561478933791914</v>
      </c>
      <c r="U23" s="206">
        <f t="shared" si="4"/>
        <v>6.513327601031814</v>
      </c>
      <c r="V23" s="206">
        <f t="shared" si="4"/>
        <v>7.2632846087704204</v>
      </c>
      <c r="W23" s="206">
        <f t="shared" si="4"/>
        <v>8.9925193465176267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4.7807394668959592E-2</v>
      </c>
      <c r="I24" s="206">
        <v>4.7807394668959592E-2</v>
      </c>
      <c r="J24" s="206">
        <v>7.1625107480653469E-2</v>
      </c>
      <c r="K24" s="206">
        <v>9.5528804815133275E-2</v>
      </c>
      <c r="L24" s="206">
        <v>9.5528804815133275E-2</v>
      </c>
      <c r="M24" s="206">
        <v>0.14333619948409279</v>
      </c>
      <c r="N24" s="206">
        <v>0.31049011177987962</v>
      </c>
      <c r="O24" s="206">
        <v>1.1226139294926909</v>
      </c>
      <c r="P24" s="206">
        <v>2.2690455717970761</v>
      </c>
      <c r="Q24" s="206">
        <v>2.8900257953568351</v>
      </c>
      <c r="R24" s="206">
        <v>2.3406706792777299</v>
      </c>
      <c r="S24" s="206">
        <v>4.1487532244196039</v>
      </c>
      <c r="T24" s="206">
        <v>5.7561478933791914</v>
      </c>
      <c r="U24" s="206">
        <v>6.513327601031814</v>
      </c>
      <c r="V24" s="206">
        <v>7.2632846087704204</v>
      </c>
      <c r="W24" s="206">
        <v>8.9925193465176267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4.2589853826311259</v>
      </c>
      <c r="C30" s="206">
        <v>4.8923473774720554</v>
      </c>
      <c r="D30" s="206">
        <v>5.2706792777300082</v>
      </c>
      <c r="E30" s="206">
        <v>6.2034393809114352</v>
      </c>
      <c r="F30" s="206">
        <v>5.0078245915735167</v>
      </c>
      <c r="G30" s="206">
        <v>4.3943250214961296</v>
      </c>
      <c r="H30" s="206">
        <v>4.6974204643164228</v>
      </c>
      <c r="I30" s="206">
        <v>5.803525365434222</v>
      </c>
      <c r="J30" s="206">
        <v>6.082287188306104</v>
      </c>
      <c r="K30" s="206">
        <v>6.128030954428203</v>
      </c>
      <c r="L30" s="206">
        <v>6.7096302665520202</v>
      </c>
      <c r="M30" s="206">
        <v>7.0379191745485814</v>
      </c>
      <c r="N30" s="206">
        <v>7.3930352536543413</v>
      </c>
      <c r="O30" s="206">
        <v>7.0398108340498711</v>
      </c>
      <c r="P30" s="206">
        <v>6.68237317282889</v>
      </c>
      <c r="Q30" s="206">
        <v>6.3414445399828034</v>
      </c>
      <c r="R30" s="206">
        <v>6.3128116938950987</v>
      </c>
      <c r="S30" s="206">
        <v>6.664574376612209</v>
      </c>
      <c r="T30" s="206">
        <v>6.6773000859845224</v>
      </c>
      <c r="U30" s="206">
        <v>5.5683576956147904</v>
      </c>
      <c r="V30" s="206">
        <v>4.5500429922613934</v>
      </c>
      <c r="W30" s="206">
        <v>4.5213241616509023</v>
      </c>
      <c r="DA30" s="71" t="s">
        <v>2135</v>
      </c>
    </row>
    <row r="31" spans="1:105" ht="12" customHeight="1" x14ac:dyDescent="0.25">
      <c r="A31" s="21" t="s">
        <v>38</v>
      </c>
      <c r="B31" s="209">
        <v>35.511607910576103</v>
      </c>
      <c r="C31" s="209">
        <v>37.403267411865862</v>
      </c>
      <c r="D31" s="209">
        <v>39.122957867583843</v>
      </c>
      <c r="E31" s="209">
        <v>45.399828030954417</v>
      </c>
      <c r="F31" s="209">
        <v>50.128976784178853</v>
      </c>
      <c r="G31" s="209">
        <v>45.571797076526217</v>
      </c>
      <c r="H31" s="209">
        <v>48.667239896818572</v>
      </c>
      <c r="I31" s="209">
        <v>50.558899398108338</v>
      </c>
      <c r="J31" s="209">
        <v>55.975924333619943</v>
      </c>
      <c r="K31" s="209">
        <v>54.084264832330177</v>
      </c>
      <c r="L31" s="209">
        <v>56.405846947549428</v>
      </c>
      <c r="M31" s="209">
        <v>56.663800515907127</v>
      </c>
      <c r="N31" s="209">
        <v>56.577815993121227</v>
      </c>
      <c r="O31" s="209">
        <v>58.125537403267408</v>
      </c>
      <c r="P31" s="209">
        <v>60.103181427343067</v>
      </c>
      <c r="Q31" s="209">
        <v>61.049011177987957</v>
      </c>
      <c r="R31" s="209">
        <v>61.306964746345663</v>
      </c>
      <c r="S31" s="209">
        <v>59.810834049871019</v>
      </c>
      <c r="T31" s="209">
        <v>58.392089423903698</v>
      </c>
      <c r="U31" s="209">
        <v>58.856405846947553</v>
      </c>
      <c r="V31" s="209">
        <v>56.999140154772142</v>
      </c>
      <c r="W31" s="209">
        <v>57.927773000859837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450.02049995869532</v>
      </c>
      <c r="C33" s="205">
        <f>FBT_emi!C5</f>
        <v>499.47662867828979</v>
      </c>
      <c r="D33" s="205">
        <f>FBT_emi!D5</f>
        <v>529.3840019980953</v>
      </c>
      <c r="E33" s="205">
        <f>FBT_emi!E5</f>
        <v>487.46226863835727</v>
      </c>
      <c r="F33" s="205">
        <f>FBT_emi!F5</f>
        <v>500.60047271871031</v>
      </c>
      <c r="G33" s="205">
        <f>FBT_emi!G5</f>
        <v>551.84685047854964</v>
      </c>
      <c r="H33" s="205">
        <f>FBT_emi!H5</f>
        <v>556.26201203742198</v>
      </c>
      <c r="I33" s="205">
        <f>FBT_emi!I5</f>
        <v>514.20483539864426</v>
      </c>
      <c r="J33" s="205">
        <f>FBT_emi!J5</f>
        <v>616.6706011174183</v>
      </c>
      <c r="K33" s="205">
        <f>FBT_emi!K5</f>
        <v>478.49977031851603</v>
      </c>
      <c r="L33" s="205">
        <f>FBT_emi!L5</f>
        <v>480.77406815865129</v>
      </c>
      <c r="M33" s="205">
        <f>FBT_emi!M5</f>
        <v>471.3988661975792</v>
      </c>
      <c r="N33" s="205">
        <f>FBT_emi!N5</f>
        <v>409.81686107776</v>
      </c>
      <c r="O33" s="205">
        <f>FBT_emi!O5</f>
        <v>356.86703144819472</v>
      </c>
      <c r="P33" s="205">
        <f>FBT_emi!P5</f>
        <v>371.13127556765733</v>
      </c>
      <c r="Q33" s="205">
        <f>FBT_emi!Q5</f>
        <v>336.99434231818702</v>
      </c>
      <c r="R33" s="205">
        <f>FBT_emi!R5</f>
        <v>359.55013091886599</v>
      </c>
      <c r="S33" s="205">
        <f>FBT_emi!S5</f>
        <v>331.08834263847132</v>
      </c>
      <c r="T33" s="205">
        <f>FBT_emi!T5</f>
        <v>322.93107911762741</v>
      </c>
      <c r="U33" s="205">
        <f>FBT_emi!U5</f>
        <v>325.15008467865789</v>
      </c>
      <c r="V33" s="205">
        <f>FBT_emi!V5</f>
        <v>288.30966012112202</v>
      </c>
      <c r="W33" s="205">
        <f>FBT_emi!W5</f>
        <v>242.64869892211411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150.81794857243449</v>
      </c>
      <c r="C35" s="286">
        <f t="shared" si="5"/>
        <v>167.71760311657033</v>
      </c>
      <c r="D35" s="286">
        <f t="shared" si="5"/>
        <v>168.02999777176558</v>
      </c>
      <c r="E35" s="286">
        <f t="shared" si="5"/>
        <v>160.92682770242033</v>
      </c>
      <c r="F35" s="286">
        <f t="shared" si="5"/>
        <v>158.03994951358337</v>
      </c>
      <c r="G35" s="286">
        <f t="shared" si="5"/>
        <v>163.75583084395794</v>
      </c>
      <c r="H35" s="286">
        <f t="shared" si="5"/>
        <v>162.43680348933827</v>
      </c>
      <c r="I35" s="286">
        <f t="shared" si="5"/>
        <v>155.90716095551741</v>
      </c>
      <c r="J35" s="286">
        <f t="shared" si="5"/>
        <v>183.33589495910309</v>
      </c>
      <c r="K35" s="286">
        <f t="shared" si="5"/>
        <v>155.64568680527023</v>
      </c>
      <c r="L35" s="286">
        <f t="shared" si="5"/>
        <v>160.94805128969196</v>
      </c>
      <c r="M35" s="286">
        <f t="shared" si="5"/>
        <v>150.35152384015842</v>
      </c>
      <c r="N35" s="286">
        <f t="shared" si="5"/>
        <v>141.12771707945416</v>
      </c>
      <c r="O35" s="286">
        <f t="shared" si="5"/>
        <v>133.54890266752707</v>
      </c>
      <c r="P35" s="286">
        <f t="shared" si="5"/>
        <v>143.70689038525288</v>
      </c>
      <c r="Q35" s="286">
        <f t="shared" si="5"/>
        <v>136.46353670247558</v>
      </c>
      <c r="R35" s="286">
        <f t="shared" si="5"/>
        <v>140.96725756479819</v>
      </c>
      <c r="S35" s="286">
        <f t="shared" si="5"/>
        <v>134.29934356078729</v>
      </c>
      <c r="T35" s="286">
        <f t="shared" si="5"/>
        <v>131.23390889499322</v>
      </c>
      <c r="U35" s="286">
        <f t="shared" si="5"/>
        <v>131.58881325615596</v>
      </c>
      <c r="V35" s="286">
        <f t="shared" si="5"/>
        <v>142.87745750028887</v>
      </c>
      <c r="W35" s="286">
        <f t="shared" si="5"/>
        <v>133.64452940442345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131.72035485426719</v>
      </c>
      <c r="C36" s="346">
        <f t="shared" si="6"/>
        <v>132.34820639613682</v>
      </c>
      <c r="D36" s="346">
        <f t="shared" si="6"/>
        <v>134.73373251597135</v>
      </c>
      <c r="E36" s="346">
        <f t="shared" si="6"/>
        <v>135.57751785122881</v>
      </c>
      <c r="F36" s="346">
        <f t="shared" si="6"/>
        <v>133.02735034434647</v>
      </c>
      <c r="G36" s="346">
        <f t="shared" si="6"/>
        <v>128.34525323083122</v>
      </c>
      <c r="H36" s="346">
        <f t="shared" si="6"/>
        <v>123.50731403339448</v>
      </c>
      <c r="I36" s="346">
        <f t="shared" si="6"/>
        <v>122.96907071933954</v>
      </c>
      <c r="J36" s="346">
        <f t="shared" si="6"/>
        <v>122.42142842531695</v>
      </c>
      <c r="K36" s="346">
        <f t="shared" si="6"/>
        <v>117.7008257477482</v>
      </c>
      <c r="L36" s="346">
        <f t="shared" si="6"/>
        <v>120.69507732794619</v>
      </c>
      <c r="M36" s="346">
        <f t="shared" si="6"/>
        <v>120.22046502565034</v>
      </c>
      <c r="N36" s="346">
        <f t="shared" si="6"/>
        <v>121.12449855869649</v>
      </c>
      <c r="O36" s="346">
        <f t="shared" si="6"/>
        <v>119.04107083791187</v>
      </c>
      <c r="P36" s="346">
        <f t="shared" si="6"/>
        <v>117.45295381773019</v>
      </c>
      <c r="Q36" s="346">
        <f t="shared" si="6"/>
        <v>115.43606639028958</v>
      </c>
      <c r="R36" s="346">
        <f t="shared" si="6"/>
        <v>116.9869368376625</v>
      </c>
      <c r="S36" s="346">
        <f t="shared" si="6"/>
        <v>117.23636786090438</v>
      </c>
      <c r="T36" s="346">
        <f t="shared" si="6"/>
        <v>118.42965025500139</v>
      </c>
      <c r="U36" s="346">
        <f t="shared" si="6"/>
        <v>115.6813854614053</v>
      </c>
      <c r="V36" s="346">
        <f t="shared" si="6"/>
        <v>117.22826197195216</v>
      </c>
      <c r="W36" s="346">
        <f t="shared" si="6"/>
        <v>125.73916970369692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61.660739124958887</v>
      </c>
      <c r="C37" s="346">
        <f>IF(FBT_ued!C$5=0,"",FBT_ued!C$5/C$5*1000)</f>
        <v>61.910726556886317</v>
      </c>
      <c r="D37" s="346">
        <f>IF(FBT_ued!D$5=0,"",FBT_ued!D$5/D$5*1000)</f>
        <v>62.936561299347815</v>
      </c>
      <c r="E37" s="346">
        <f>IF(FBT_ued!E$5=0,"",FBT_ued!E$5/E$5*1000)</f>
        <v>64.126310697183214</v>
      </c>
      <c r="F37" s="346">
        <f>IF(FBT_ued!F$5=0,"",FBT_ued!F$5/F$5*1000)</f>
        <v>63.553799416916561</v>
      </c>
      <c r="G37" s="346">
        <f>IF(FBT_ued!G$5=0,"",FBT_ued!G$5/G$5*1000)</f>
        <v>60.6413317822268</v>
      </c>
      <c r="H37" s="346">
        <f>IF(FBT_ued!H$5=0,"",FBT_ued!H$5/H$5*1000)</f>
        <v>58.56764606698421</v>
      </c>
      <c r="I37" s="346">
        <f>IF(FBT_ued!I$5=0,"",FBT_ued!I$5/I$5*1000)</f>
        <v>58.422112940320794</v>
      </c>
      <c r="J37" s="346">
        <f>IF(FBT_ued!J$5=0,"",FBT_ued!J$5/J$5*1000)</f>
        <v>58.284247615717575</v>
      </c>
      <c r="K37" s="346">
        <f>IF(FBT_ued!K$5=0,"",FBT_ued!K$5/K$5*1000)</f>
        <v>56.368596677415141</v>
      </c>
      <c r="L37" s="346">
        <f>IF(FBT_ued!L$5=0,"",FBT_ued!L$5/L$5*1000)</f>
        <v>58.073931598094084</v>
      </c>
      <c r="M37" s="346">
        <f>IF(FBT_ued!M$5=0,"",FBT_ued!M$5/M$5*1000)</f>
        <v>57.792391908509849</v>
      </c>
      <c r="N37" s="346">
        <f>IF(FBT_ued!N$5=0,"",FBT_ued!N$5/N$5*1000)</f>
        <v>58.768823996930024</v>
      </c>
      <c r="O37" s="346">
        <f>IF(FBT_ued!O$5=0,"",FBT_ued!O$5/O$5*1000)</f>
        <v>58.256481067110244</v>
      </c>
      <c r="P37" s="346">
        <f>IF(FBT_ued!P$5=0,"",FBT_ued!P$5/P$5*1000)</f>
        <v>57.485600943271457</v>
      </c>
      <c r="Q37" s="346">
        <f>IF(FBT_ued!Q$5=0,"",FBT_ued!Q$5/Q$5*1000)</f>
        <v>56.620581730345982</v>
      </c>
      <c r="R37" s="346">
        <f>IF(FBT_ued!R$5=0,"",FBT_ued!R$5/R$5*1000)</f>
        <v>57.13318278640844</v>
      </c>
      <c r="S37" s="346">
        <f>IF(FBT_ued!S$5=0,"",FBT_ued!S$5/S$5*1000)</f>
        <v>57.362990895444121</v>
      </c>
      <c r="T37" s="346">
        <f>IF(FBT_ued!T$5=0,"",FBT_ued!T$5/T$5*1000)</f>
        <v>57.9286782398177</v>
      </c>
      <c r="U37" s="346">
        <f>IF(FBT_ued!U$5=0,"",FBT_ued!U$5/U$5*1000)</f>
        <v>56.669589894810485</v>
      </c>
      <c r="V37" s="346">
        <f>IF(FBT_ued!V$5=0,"",FBT_ued!V$5/V$5*1000)</f>
        <v>57.669242570941051</v>
      </c>
      <c r="W37" s="346">
        <f>IF(FBT_ued!W$5=0,"",FBT_ued!W$5/W$5*1000)</f>
        <v>62.31457664966932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2.2479222278476363</v>
      </c>
      <c r="C38" s="347">
        <f t="shared" si="7"/>
        <v>2.282268988623652</v>
      </c>
      <c r="D38" s="347">
        <f t="shared" si="7"/>
        <v>2.2804719017061665</v>
      </c>
      <c r="E38" s="347">
        <f t="shared" si="7"/>
        <v>2.1437543261326737</v>
      </c>
      <c r="F38" s="347">
        <f t="shared" si="7"/>
        <v>2.1008753182602748</v>
      </c>
      <c r="G38" s="347">
        <f t="shared" si="7"/>
        <v>2.2051492607384668</v>
      </c>
      <c r="H38" s="347">
        <f t="shared" si="7"/>
        <v>2.1627807895656939</v>
      </c>
      <c r="I38" s="347">
        <f t="shared" si="7"/>
        <v>2.1239417447649034</v>
      </c>
      <c r="J38" s="347">
        <f t="shared" si="7"/>
        <v>2.1286018604494461</v>
      </c>
      <c r="K38" s="347">
        <f t="shared" si="7"/>
        <v>2.0301768690662758</v>
      </c>
      <c r="L38" s="347">
        <f t="shared" si="7"/>
        <v>1.9858152506756348</v>
      </c>
      <c r="M38" s="347">
        <f t="shared" si="7"/>
        <v>1.9862906665393218</v>
      </c>
      <c r="N38" s="347">
        <f t="shared" si="7"/>
        <v>1.8934268708182918</v>
      </c>
      <c r="O38" s="347">
        <f t="shared" si="7"/>
        <v>1.7773792315553127</v>
      </c>
      <c r="P38" s="347">
        <f t="shared" si="7"/>
        <v>1.7712072566147969</v>
      </c>
      <c r="Q38" s="347">
        <f t="shared" si="7"/>
        <v>1.7173036818556924</v>
      </c>
      <c r="R38" s="347">
        <f t="shared" si="7"/>
        <v>1.7742363027012213</v>
      </c>
      <c r="S38" s="347">
        <f t="shared" si="7"/>
        <v>1.7144250093880882</v>
      </c>
      <c r="T38" s="347">
        <f t="shared" si="7"/>
        <v>1.6772591286184007</v>
      </c>
      <c r="U38" s="347">
        <f t="shared" si="7"/>
        <v>1.6597692713039269</v>
      </c>
      <c r="V38" s="347">
        <f t="shared" si="7"/>
        <v>1.5928317030921593</v>
      </c>
      <c r="W38" s="347">
        <f t="shared" si="7"/>
        <v>1.4431630733210532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HR: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200.19398108340499</v>
      </c>
      <c r="C5" s="225">
        <v>218.85090283748909</v>
      </c>
      <c r="D5" s="225">
        <v>232.13791917454861</v>
      </c>
      <c r="E5" s="225">
        <v>227.387188306105</v>
      </c>
      <c r="F5" s="225">
        <v>238.28185726569211</v>
      </c>
      <c r="G5" s="225">
        <v>250.25374032674119</v>
      </c>
      <c r="H5" s="225">
        <v>257.19759243336199</v>
      </c>
      <c r="I5" s="225">
        <v>242.0993121238177</v>
      </c>
      <c r="J5" s="225">
        <v>289.70687876182302</v>
      </c>
      <c r="K5" s="225">
        <v>235.6936371453138</v>
      </c>
      <c r="L5" s="225">
        <v>242.10412725709381</v>
      </c>
      <c r="M5" s="225">
        <v>237.32622527944969</v>
      </c>
      <c r="N5" s="225">
        <v>216.4418744625967</v>
      </c>
      <c r="O5" s="225">
        <v>200.78271711092</v>
      </c>
      <c r="P5" s="225">
        <v>209.53576956147879</v>
      </c>
      <c r="Q5" s="225">
        <v>196.23456577815989</v>
      </c>
      <c r="R5" s="225">
        <v>202.6506448839209</v>
      </c>
      <c r="S5" s="225">
        <v>193.11917454858121</v>
      </c>
      <c r="T5" s="225">
        <v>192.53499570077369</v>
      </c>
      <c r="U5" s="225">
        <v>195.9007738607051</v>
      </c>
      <c r="V5" s="225">
        <v>181.00447119518481</v>
      </c>
      <c r="W5" s="225">
        <v>168.13671539122959</v>
      </c>
      <c r="DA5" s="89" t="s">
        <v>2120</v>
      </c>
    </row>
    <row r="6" spans="1:105" ht="12" customHeight="1" x14ac:dyDescent="0.25">
      <c r="A6" s="55" t="s">
        <v>92</v>
      </c>
      <c r="B6" s="261">
        <v>1.8864588613043021</v>
      </c>
      <c r="C6" s="261">
        <v>1.9946531256894271</v>
      </c>
      <c r="D6" s="261">
        <v>2.0885953206122601</v>
      </c>
      <c r="E6" s="261">
        <v>2.3775089545405681</v>
      </c>
      <c r="F6" s="261">
        <v>2.6105552632716842</v>
      </c>
      <c r="G6" s="261">
        <v>2.416156629413968</v>
      </c>
      <c r="H6" s="261">
        <v>2.56881838876749</v>
      </c>
      <c r="I6" s="261">
        <v>2.6332804068104561</v>
      </c>
      <c r="J6" s="261">
        <v>2.947949109020898</v>
      </c>
      <c r="K6" s="261">
        <v>2.7762082503306762</v>
      </c>
      <c r="L6" s="261">
        <v>2.889573975659911</v>
      </c>
      <c r="M6" s="261">
        <v>2.888897231562177</v>
      </c>
      <c r="N6" s="261">
        <v>2.836558460297423</v>
      </c>
      <c r="O6" s="261">
        <v>2.8514165964279892</v>
      </c>
      <c r="P6" s="261">
        <v>2.9541114874135741</v>
      </c>
      <c r="Q6" s="261">
        <v>2.941718255686784</v>
      </c>
      <c r="R6" s="261">
        <v>2.974204605550173</v>
      </c>
      <c r="S6" s="261">
        <v>2.8807228138094811</v>
      </c>
      <c r="T6" s="261">
        <v>2.8239393300568949</v>
      </c>
      <c r="U6" s="261">
        <v>2.8552829249646838</v>
      </c>
      <c r="V6" s="261">
        <v>2.7335424750168231</v>
      </c>
      <c r="W6" s="261">
        <v>2.7102203430863878</v>
      </c>
      <c r="DA6" s="67" t="s">
        <v>2139</v>
      </c>
    </row>
    <row r="7" spans="1:105" ht="12" customHeight="1" x14ac:dyDescent="0.25">
      <c r="A7" s="202" t="s">
        <v>93</v>
      </c>
      <c r="B7" s="226">
        <v>2.2008686715216852</v>
      </c>
      <c r="C7" s="226">
        <v>2.3270953133043322</v>
      </c>
      <c r="D7" s="226">
        <v>2.4366945407143028</v>
      </c>
      <c r="E7" s="226">
        <v>2.7737604469639972</v>
      </c>
      <c r="F7" s="226">
        <v>3.0456478071502988</v>
      </c>
      <c r="G7" s="226">
        <v>2.818849400982963</v>
      </c>
      <c r="H7" s="226">
        <v>2.9969547868954058</v>
      </c>
      <c r="I7" s="226">
        <v>3.0721604746122</v>
      </c>
      <c r="J7" s="226">
        <v>3.4392739605243809</v>
      </c>
      <c r="K7" s="226">
        <v>3.2389096253857899</v>
      </c>
      <c r="L7" s="226">
        <v>3.371169638269897</v>
      </c>
      <c r="M7" s="226">
        <v>3.3703801034892069</v>
      </c>
      <c r="N7" s="226">
        <v>3.3093182036803288</v>
      </c>
      <c r="O7" s="226">
        <v>3.3266526958326539</v>
      </c>
      <c r="P7" s="226">
        <v>3.4464634019825051</v>
      </c>
      <c r="Q7" s="226">
        <v>3.432004631634582</v>
      </c>
      <c r="R7" s="226">
        <v>3.4699053731418701</v>
      </c>
      <c r="S7" s="226">
        <v>3.3608432827777301</v>
      </c>
      <c r="T7" s="226">
        <v>3.294595885066379</v>
      </c>
      <c r="U7" s="226">
        <v>3.331163412458797</v>
      </c>
      <c r="V7" s="226">
        <v>3.189132887519627</v>
      </c>
      <c r="W7" s="226">
        <v>3.161923733600787</v>
      </c>
      <c r="DA7" s="174" t="s">
        <v>2140</v>
      </c>
    </row>
    <row r="8" spans="1:105" ht="12" customHeight="1" x14ac:dyDescent="0.25">
      <c r="A8" s="202" t="s">
        <v>94</v>
      </c>
      <c r="B8" s="226">
        <v>5.030556963478138</v>
      </c>
      <c r="C8" s="226">
        <v>5.3190750018384731</v>
      </c>
      <c r="D8" s="226">
        <v>5.5695875216326947</v>
      </c>
      <c r="E8" s="226">
        <v>6.3400238787748471</v>
      </c>
      <c r="F8" s="226">
        <v>6.9614807020578224</v>
      </c>
      <c r="G8" s="226">
        <v>6.4430843451039141</v>
      </c>
      <c r="H8" s="226">
        <v>6.8501823700466424</v>
      </c>
      <c r="I8" s="226">
        <v>7.0220810848278834</v>
      </c>
      <c r="J8" s="226">
        <v>7.8611976240557251</v>
      </c>
      <c r="K8" s="226">
        <v>7.4032220008818026</v>
      </c>
      <c r="L8" s="226">
        <v>7.7055306017597651</v>
      </c>
      <c r="M8" s="226">
        <v>7.7037259508324709</v>
      </c>
      <c r="N8" s="226">
        <v>7.5641558941264639</v>
      </c>
      <c r="O8" s="226">
        <v>7.6037775904746407</v>
      </c>
      <c r="P8" s="226">
        <v>7.8776306331028687</v>
      </c>
      <c r="Q8" s="226">
        <v>7.8445820151647574</v>
      </c>
      <c r="R8" s="226">
        <v>7.9312122814671318</v>
      </c>
      <c r="S8" s="226">
        <v>7.6819275034919503</v>
      </c>
      <c r="T8" s="226">
        <v>7.5305048801517218</v>
      </c>
      <c r="U8" s="226">
        <v>7.6140877999058239</v>
      </c>
      <c r="V8" s="226">
        <v>7.2894466000448599</v>
      </c>
      <c r="W8" s="226">
        <v>7.2272542482303699</v>
      </c>
      <c r="DA8" s="174" t="s">
        <v>2141</v>
      </c>
    </row>
    <row r="9" spans="1:105" ht="12" customHeight="1" x14ac:dyDescent="0.25">
      <c r="A9" s="202" t="s">
        <v>95</v>
      </c>
      <c r="B9" s="226">
        <v>3.7729177226086041</v>
      </c>
      <c r="C9" s="226">
        <v>3.9893062513788542</v>
      </c>
      <c r="D9" s="226">
        <v>4.1771906412245192</v>
      </c>
      <c r="E9" s="226">
        <v>4.7550179090811353</v>
      </c>
      <c r="F9" s="226">
        <v>5.2211105265433684</v>
      </c>
      <c r="G9" s="226">
        <v>4.8323132588279361</v>
      </c>
      <c r="H9" s="226">
        <v>5.1376367775349809</v>
      </c>
      <c r="I9" s="226">
        <v>5.2665608136209121</v>
      </c>
      <c r="J9" s="226">
        <v>5.8958982180417951</v>
      </c>
      <c r="K9" s="226">
        <v>5.5524165006613524</v>
      </c>
      <c r="L9" s="226">
        <v>5.779147951319823</v>
      </c>
      <c r="M9" s="226">
        <v>5.7777944631243532</v>
      </c>
      <c r="N9" s="226">
        <v>5.6731169205948468</v>
      </c>
      <c r="O9" s="226">
        <v>5.7028331928559783</v>
      </c>
      <c r="P9" s="226">
        <v>5.9082229748271473</v>
      </c>
      <c r="Q9" s="226">
        <v>5.8834365113735689</v>
      </c>
      <c r="R9" s="226">
        <v>5.9484092111003468</v>
      </c>
      <c r="S9" s="226">
        <v>5.7614456276189623</v>
      </c>
      <c r="T9" s="226">
        <v>5.6478786601137907</v>
      </c>
      <c r="U9" s="226">
        <v>5.7105658499293677</v>
      </c>
      <c r="V9" s="226">
        <v>5.4670849500336454</v>
      </c>
      <c r="W9" s="226">
        <v>5.4204406861727774</v>
      </c>
      <c r="DA9" s="174" t="s">
        <v>2142</v>
      </c>
    </row>
    <row r="10" spans="1:105" ht="12" customHeight="1" x14ac:dyDescent="0.25">
      <c r="A10" s="56" t="s">
        <v>96</v>
      </c>
      <c r="B10" s="262">
        <v>4.1248977947780334</v>
      </c>
      <c r="C10" s="262">
        <v>4.5421178344694022</v>
      </c>
      <c r="D10" s="262">
        <v>4.8191344003125867</v>
      </c>
      <c r="E10" s="262">
        <v>4.6076524463044883</v>
      </c>
      <c r="F10" s="262">
        <v>4.8423303513229339</v>
      </c>
      <c r="G10" s="262">
        <v>5.1810547580231132</v>
      </c>
      <c r="H10" s="262">
        <v>5.2908053069026844</v>
      </c>
      <c r="I10" s="262">
        <v>4.892544785308373</v>
      </c>
      <c r="J10" s="262">
        <v>5.9640102855995636</v>
      </c>
      <c r="K10" s="262">
        <v>4.7067736719623818</v>
      </c>
      <c r="L10" s="262">
        <v>4.8477918545730549</v>
      </c>
      <c r="M10" s="262">
        <v>4.7260661868820746</v>
      </c>
      <c r="N10" s="262">
        <v>4.2926575131956852</v>
      </c>
      <c r="O10" s="262">
        <v>3.974786365133594</v>
      </c>
      <c r="P10" s="262">
        <v>4.1481137699928254</v>
      </c>
      <c r="Q10" s="262">
        <v>3.8920741731543518</v>
      </c>
      <c r="R10" s="262">
        <v>4.0105358721145183</v>
      </c>
      <c r="S10" s="262">
        <v>3.8232986257188228</v>
      </c>
      <c r="T10" s="262">
        <v>3.8030493076027141</v>
      </c>
      <c r="U10" s="262">
        <v>3.8723731723357022</v>
      </c>
      <c r="V10" s="262">
        <v>3.5886556098569291</v>
      </c>
      <c r="W10" s="262">
        <v>3.3676125646933408</v>
      </c>
      <c r="DA10" s="68" t="s">
        <v>2143</v>
      </c>
    </row>
    <row r="11" spans="1:105" ht="12" customHeight="1" x14ac:dyDescent="0.25">
      <c r="A11" s="37" t="s">
        <v>160</v>
      </c>
      <c r="B11" s="228">
        <v>0.59468431824719936</v>
      </c>
      <c r="C11" s="228">
        <v>0.52221778866870272</v>
      </c>
      <c r="D11" s="228">
        <v>0.56933233533019167</v>
      </c>
      <c r="E11" s="228">
        <v>0.48770974847980147</v>
      </c>
      <c r="F11" s="228">
        <v>0.40820330790372023</v>
      </c>
      <c r="G11" s="228">
        <v>0.44718471597482312</v>
      </c>
      <c r="H11" s="228">
        <v>0.30620141286802088</v>
      </c>
      <c r="I11" s="228">
        <v>0.4336281624184789</v>
      </c>
      <c r="J11" s="228">
        <v>0.45452571716651691</v>
      </c>
      <c r="K11" s="228">
        <v>0.28803765355993821</v>
      </c>
      <c r="L11" s="228">
        <v>0.30377407522536481</v>
      </c>
      <c r="M11" s="228">
        <v>0.30867269858322671</v>
      </c>
      <c r="N11" s="228">
        <v>0.28022044494319998</v>
      </c>
      <c r="O11" s="228">
        <v>0.23487781576381039</v>
      </c>
      <c r="P11" s="228">
        <v>0.23510923070023351</v>
      </c>
      <c r="Q11" s="228">
        <v>0.2271886820588204</v>
      </c>
      <c r="R11" s="228">
        <v>0.18454388533203361</v>
      </c>
      <c r="S11" s="228">
        <v>0.16769036637394311</v>
      </c>
      <c r="T11" s="228">
        <v>0.16644624895379759</v>
      </c>
      <c r="U11" s="228">
        <v>0.16584056223615701</v>
      </c>
      <c r="V11" s="228">
        <v>0.1359374888844502</v>
      </c>
      <c r="W11" s="228">
        <v>0.13761436412180189</v>
      </c>
      <c r="DA11" s="69" t="s">
        <v>2144</v>
      </c>
    </row>
    <row r="12" spans="1:105" ht="12" customHeight="1" x14ac:dyDescent="0.25">
      <c r="A12" s="37" t="s">
        <v>162</v>
      </c>
      <c r="B12" s="228">
        <v>3.1474505148228822</v>
      </c>
      <c r="C12" s="228">
        <v>3.646405838983751</v>
      </c>
      <c r="D12" s="228">
        <v>3.8638019531935242</v>
      </c>
      <c r="E12" s="228">
        <v>3.5295966334285249</v>
      </c>
      <c r="F12" s="228">
        <v>3.7778147396411068</v>
      </c>
      <c r="G12" s="228">
        <v>4.254410454657406</v>
      </c>
      <c r="H12" s="228">
        <v>4.4359588078648233</v>
      </c>
      <c r="I12" s="228">
        <v>3.767315305486941</v>
      </c>
      <c r="J12" s="228">
        <v>4.8785351357407158</v>
      </c>
      <c r="K12" s="228">
        <v>3.5519392047270562</v>
      </c>
      <c r="L12" s="228">
        <v>3.6567403274006152</v>
      </c>
      <c r="M12" s="228">
        <v>3.4629444611023108</v>
      </c>
      <c r="N12" s="228">
        <v>2.9508490433588999</v>
      </c>
      <c r="O12" s="228">
        <v>2.4871128225971879</v>
      </c>
      <c r="P12" s="228">
        <v>2.6420685669879789</v>
      </c>
      <c r="Q12" s="228">
        <v>2.177874823235725</v>
      </c>
      <c r="R12" s="228">
        <v>2.3628529617211562</v>
      </c>
      <c r="S12" s="228">
        <v>2.1799565207606042</v>
      </c>
      <c r="T12" s="228">
        <v>2.2466965358275961</v>
      </c>
      <c r="U12" s="228">
        <v>2.358214519547273</v>
      </c>
      <c r="V12" s="228">
        <v>2.073584215897069</v>
      </c>
      <c r="W12" s="228">
        <v>1.6647082353013909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0.3827629617079521</v>
      </c>
      <c r="C15" s="228">
        <v>0.37349420681694939</v>
      </c>
      <c r="D15" s="228">
        <v>0.38600011178887039</v>
      </c>
      <c r="E15" s="228">
        <v>0.59034606439616155</v>
      </c>
      <c r="F15" s="228">
        <v>0.6563123037781069</v>
      </c>
      <c r="G15" s="228">
        <v>0.47945958739088362</v>
      </c>
      <c r="H15" s="228">
        <v>0.54864508616983965</v>
      </c>
      <c r="I15" s="228">
        <v>0.69160131740295283</v>
      </c>
      <c r="J15" s="228">
        <v>0.63094943269233161</v>
      </c>
      <c r="K15" s="228">
        <v>0.86679681367538719</v>
      </c>
      <c r="L15" s="228">
        <v>0.88727745194707497</v>
      </c>
      <c r="M15" s="228">
        <v>0.95444902719653679</v>
      </c>
      <c r="N15" s="228">
        <v>1.0615880248935849</v>
      </c>
      <c r="O15" s="228">
        <v>1.252795726772596</v>
      </c>
      <c r="P15" s="228">
        <v>1.2709359723046121</v>
      </c>
      <c r="Q15" s="228">
        <v>1.487010667859807</v>
      </c>
      <c r="R15" s="228">
        <v>1.463139025061329</v>
      </c>
      <c r="S15" s="228">
        <v>1.4756517385842749</v>
      </c>
      <c r="T15" s="228">
        <v>1.389906522821321</v>
      </c>
      <c r="U15" s="228">
        <v>1.348318090552272</v>
      </c>
      <c r="V15" s="228">
        <v>1.3791339050754099</v>
      </c>
      <c r="W15" s="228">
        <v>1.565289965270148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13.02682399501551</v>
      </c>
      <c r="C16" s="263">
        <f t="shared" si="0"/>
        <v>14.329287323516313</v>
      </c>
      <c r="D16" s="263">
        <f t="shared" si="0"/>
        <v>15.225183436979723</v>
      </c>
      <c r="E16" s="263">
        <f t="shared" si="0"/>
        <v>14.474514573605402</v>
      </c>
      <c r="F16" s="263">
        <f t="shared" si="0"/>
        <v>15.058680103178634</v>
      </c>
      <c r="G16" s="263">
        <f t="shared" si="0"/>
        <v>16.214883975044476</v>
      </c>
      <c r="H16" s="263">
        <f t="shared" si="0"/>
        <v>16.551323418164852</v>
      </c>
      <c r="I16" s="263">
        <f t="shared" si="0"/>
        <v>15.313107918524523</v>
      </c>
      <c r="J16" s="263">
        <f t="shared" si="0"/>
        <v>18.565227468853216</v>
      </c>
      <c r="K16" s="263">
        <f t="shared" si="0"/>
        <v>14.693383886420261</v>
      </c>
      <c r="L16" s="263">
        <f t="shared" si="0"/>
        <v>15.054407849708591</v>
      </c>
      <c r="M16" s="263">
        <f t="shared" si="0"/>
        <v>14.707098584480489</v>
      </c>
      <c r="N16" s="263">
        <f t="shared" si="0"/>
        <v>13.270527146509378</v>
      </c>
      <c r="O16" s="263">
        <f t="shared" si="0"/>
        <v>12.231279038033851</v>
      </c>
      <c r="P16" s="263">
        <f t="shared" si="0"/>
        <v>12.763413071455114</v>
      </c>
      <c r="Q16" s="263">
        <f t="shared" si="0"/>
        <v>11.950123289229802</v>
      </c>
      <c r="R16" s="263">
        <f t="shared" si="0"/>
        <v>12.339423269291981</v>
      </c>
      <c r="S16" s="263">
        <f t="shared" si="0"/>
        <v>11.74566539985039</v>
      </c>
      <c r="T16" s="263">
        <f t="shared" si="0"/>
        <v>11.690045916587643</v>
      </c>
      <c r="U16" s="263">
        <f t="shared" si="0"/>
        <v>11.896831562419374</v>
      </c>
      <c r="V16" s="263">
        <f t="shared" si="0"/>
        <v>11.004340644352601</v>
      </c>
      <c r="W16" s="263">
        <f t="shared" si="0"/>
        <v>10.300669480962885</v>
      </c>
      <c r="DA16" s="70"/>
    </row>
    <row r="17" spans="1:105" ht="12" customHeight="1" x14ac:dyDescent="0.25">
      <c r="A17" s="60" t="s">
        <v>2150</v>
      </c>
      <c r="B17" s="331">
        <v>12.07442275517649</v>
      </c>
      <c r="C17" s="331">
        <v>13.384346508896231</v>
      </c>
      <c r="D17" s="331">
        <v>14.25581527537871</v>
      </c>
      <c r="E17" s="331">
        <v>12.981559933083989</v>
      </c>
      <c r="F17" s="331">
        <v>13.27161908025306</v>
      </c>
      <c r="G17" s="331">
        <v>14.94068591564602</v>
      </c>
      <c r="H17" s="331">
        <v>15.099986361445181</v>
      </c>
      <c r="I17" s="331">
        <v>13.530143553637339</v>
      </c>
      <c r="J17" s="331">
        <v>16.831736122304161</v>
      </c>
      <c r="K17" s="331">
        <v>12.46264562021984</v>
      </c>
      <c r="L17" s="331">
        <v>12.662770528155701</v>
      </c>
      <c r="M17" s="331">
        <v>12.204866177253169</v>
      </c>
      <c r="N17" s="331">
        <v>10.368441988864429</v>
      </c>
      <c r="O17" s="331">
        <v>8.7326934453190876</v>
      </c>
      <c r="P17" s="331">
        <v>9.1872556672258625</v>
      </c>
      <c r="Q17" s="331">
        <v>7.8562936938320629</v>
      </c>
      <c r="R17" s="331">
        <v>8.405440893700483</v>
      </c>
      <c r="S17" s="331">
        <v>7.7322591823575237</v>
      </c>
      <c r="T17" s="331">
        <v>7.8556354525539316</v>
      </c>
      <c r="U17" s="331">
        <v>8.0890127714410021</v>
      </c>
      <c r="V17" s="331">
        <v>7.0513014018205631</v>
      </c>
      <c r="W17" s="331">
        <v>5.7175292027718614</v>
      </c>
      <c r="DA17" s="72" t="s">
        <v>2151</v>
      </c>
    </row>
    <row r="18" spans="1:105" ht="12" customHeight="1" x14ac:dyDescent="0.25">
      <c r="A18" s="59" t="s">
        <v>30</v>
      </c>
      <c r="B18" s="232">
        <v>1.061837642998458</v>
      </c>
      <c r="C18" s="232">
        <v>1.763790107933791</v>
      </c>
      <c r="D18" s="232">
        <v>1.6634837932050781</v>
      </c>
      <c r="E18" s="232">
        <v>1.3274075651632029</v>
      </c>
      <c r="F18" s="232">
        <v>1.7094761373387259</v>
      </c>
      <c r="G18" s="232">
        <v>1.70075682934573</v>
      </c>
      <c r="H18" s="232">
        <v>1.711302427970689</v>
      </c>
      <c r="I18" s="232">
        <v>1.6060499361705061</v>
      </c>
      <c r="J18" s="232">
        <v>1.824886253867966</v>
      </c>
      <c r="K18" s="232">
        <v>1.342626165112593</v>
      </c>
      <c r="L18" s="232">
        <v>1.2156696318984419</v>
      </c>
      <c r="M18" s="232">
        <v>1.284487532603541</v>
      </c>
      <c r="N18" s="232">
        <v>1.1805990698754909</v>
      </c>
      <c r="O18" s="232">
        <v>0.89373034213547842</v>
      </c>
      <c r="P18" s="232">
        <v>0.94338966349792919</v>
      </c>
      <c r="Q18" s="232">
        <v>0.83870695362775194</v>
      </c>
      <c r="R18" s="232">
        <v>1.050968193650851</v>
      </c>
      <c r="S18" s="232">
        <v>1.012109171563881</v>
      </c>
      <c r="T18" s="232">
        <v>0.76882805331602444</v>
      </c>
      <c r="U18" s="232">
        <v>0.58577540313410104</v>
      </c>
      <c r="V18" s="232">
        <v>0.40282622216478592</v>
      </c>
      <c r="W18" s="232">
        <v>8.2524473903650586E-2</v>
      </c>
      <c r="DA18" s="71" t="s">
        <v>2152</v>
      </c>
    </row>
    <row r="19" spans="1:105" ht="12" customHeight="1" x14ac:dyDescent="0.25">
      <c r="A19" s="59" t="s">
        <v>33</v>
      </c>
      <c r="B19" s="232">
        <v>8.8502891131783321E-2</v>
      </c>
      <c r="C19" s="232">
        <v>8.9168822095403388E-2</v>
      </c>
      <c r="D19" s="232">
        <v>5.3839666379100808E-2</v>
      </c>
      <c r="E19" s="232">
        <v>8.7106377426484943E-2</v>
      </c>
      <c r="F19" s="232">
        <v>9.3744135945825216E-2</v>
      </c>
      <c r="G19" s="232">
        <v>0.17552191573648479</v>
      </c>
      <c r="H19" s="232">
        <v>0.26157542783975418</v>
      </c>
      <c r="I19" s="232">
        <v>8.5659767160047307E-2</v>
      </c>
      <c r="J19" s="232">
        <v>0.1740162708267371</v>
      </c>
      <c r="K19" s="232">
        <v>0.25048278045994521</v>
      </c>
      <c r="L19" s="232">
        <v>8.3192859535949154E-2</v>
      </c>
      <c r="M19" s="232">
        <v>0.1653182029136043</v>
      </c>
      <c r="N19" s="232">
        <v>8.0053011287102696E-2</v>
      </c>
      <c r="O19" s="232">
        <v>7.6238376490370074E-2</v>
      </c>
      <c r="P19" s="232">
        <v>0.15362539450844259</v>
      </c>
      <c r="Q19" s="232">
        <v>0.1463716863987978</v>
      </c>
      <c r="R19" s="232">
        <v>7.4313187602412192E-2</v>
      </c>
      <c r="S19" s="232">
        <v>8.8914242403962965E-2</v>
      </c>
      <c r="T19" s="232">
        <v>8.3423718612544079E-2</v>
      </c>
      <c r="U19" s="232">
        <v>6.8471882051461472E-2</v>
      </c>
      <c r="V19" s="232">
        <v>7.3854025642165089E-2</v>
      </c>
      <c r="W19" s="232">
        <v>8.3383381415350663E-2</v>
      </c>
      <c r="DA19" s="71" t="s">
        <v>2153</v>
      </c>
    </row>
    <row r="20" spans="1:105" ht="12" customHeight="1" x14ac:dyDescent="0.25">
      <c r="A20" s="59" t="s">
        <v>160</v>
      </c>
      <c r="B20" s="232">
        <v>1.2452361632320961</v>
      </c>
      <c r="C20" s="232">
        <v>1.0980985182402521</v>
      </c>
      <c r="D20" s="232">
        <v>1.183326732748109</v>
      </c>
      <c r="E20" s="232">
        <v>1.076259887210633</v>
      </c>
      <c r="F20" s="232">
        <v>0.98159555102169394</v>
      </c>
      <c r="G20" s="232">
        <v>1.008144262235158</v>
      </c>
      <c r="H20" s="232">
        <v>0.69530448978418724</v>
      </c>
      <c r="I20" s="232">
        <v>0.98581998115454184</v>
      </c>
      <c r="J20" s="232">
        <v>1.078886623214147</v>
      </c>
      <c r="K20" s="232">
        <v>0.66747409076411945</v>
      </c>
      <c r="L20" s="232">
        <v>0.73967303148399499</v>
      </c>
      <c r="M20" s="232">
        <v>0.7344896514051692</v>
      </c>
      <c r="N20" s="232">
        <v>0.7061446085032026</v>
      </c>
      <c r="O20" s="232">
        <v>0.61315772851361239</v>
      </c>
      <c r="P20" s="232">
        <v>0.61783167912915271</v>
      </c>
      <c r="Q20" s="232">
        <v>0.58950871155056384</v>
      </c>
      <c r="R20" s="232">
        <v>0.46617763509954591</v>
      </c>
      <c r="S20" s="232">
        <v>0.4298873408314367</v>
      </c>
      <c r="T20" s="232">
        <v>0.43213014697386898</v>
      </c>
      <c r="U20" s="232">
        <v>0.44025892354270729</v>
      </c>
      <c r="V20" s="232">
        <v>0.36808532821815831</v>
      </c>
      <c r="W20" s="232">
        <v>0.38387054696863748</v>
      </c>
      <c r="DA20" s="71" t="s">
        <v>2154</v>
      </c>
    </row>
    <row r="21" spans="1:105" ht="12" customHeight="1" x14ac:dyDescent="0.25">
      <c r="A21" s="59" t="s">
        <v>70</v>
      </c>
      <c r="B21" s="232">
        <v>3.0882582740418831</v>
      </c>
      <c r="C21" s="232">
        <v>2.7657738292931282</v>
      </c>
      <c r="D21" s="232">
        <v>3.324459891136708</v>
      </c>
      <c r="E21" s="232">
        <v>2.701802416913623</v>
      </c>
      <c r="F21" s="232">
        <v>1.4023934307071431</v>
      </c>
      <c r="G21" s="232">
        <v>2.465014961255223</v>
      </c>
      <c r="H21" s="232">
        <v>2.358884865292818</v>
      </c>
      <c r="I21" s="232">
        <v>2.2879148358957151</v>
      </c>
      <c r="J21" s="232">
        <v>2.173994289556108</v>
      </c>
      <c r="K21" s="232">
        <v>1.9710991600984791</v>
      </c>
      <c r="L21" s="232">
        <v>1.7202750431781799</v>
      </c>
      <c r="M21" s="232">
        <v>1.7804611799089889</v>
      </c>
      <c r="N21" s="232">
        <v>0.96562062620560385</v>
      </c>
      <c r="O21" s="232">
        <v>0.65686165731303747</v>
      </c>
      <c r="P21" s="232">
        <v>0.52945031355773353</v>
      </c>
      <c r="Q21" s="232">
        <v>0.63056135858141582</v>
      </c>
      <c r="R21" s="232">
        <v>0.84516202833843579</v>
      </c>
      <c r="S21" s="232">
        <v>0.61285976179821755</v>
      </c>
      <c r="T21" s="232">
        <v>0.73834765361357679</v>
      </c>
      <c r="U21" s="232">
        <v>0.73412628023254589</v>
      </c>
      <c r="V21" s="232">
        <v>0.59177912431446034</v>
      </c>
      <c r="W21" s="232">
        <v>0.52410429667350467</v>
      </c>
      <c r="DA21" s="71" t="s">
        <v>2155</v>
      </c>
    </row>
    <row r="22" spans="1:105" ht="12" customHeight="1" x14ac:dyDescent="0.25">
      <c r="A22" s="59" t="s">
        <v>162</v>
      </c>
      <c r="B22" s="232">
        <v>6.5905877837722686</v>
      </c>
      <c r="C22" s="232">
        <v>7.6675152313336588</v>
      </c>
      <c r="D22" s="232">
        <v>8.0307051919097159</v>
      </c>
      <c r="E22" s="232">
        <v>7.7889836863700497</v>
      </c>
      <c r="F22" s="232">
        <v>9.0844098252396677</v>
      </c>
      <c r="G22" s="232">
        <v>9.5912479470734251</v>
      </c>
      <c r="H22" s="232">
        <v>10.07291915055773</v>
      </c>
      <c r="I22" s="232">
        <v>8.5646990332565327</v>
      </c>
      <c r="J22" s="232">
        <v>11.579952684839199</v>
      </c>
      <c r="K22" s="232">
        <v>8.2309634237847042</v>
      </c>
      <c r="L22" s="232">
        <v>8.9039599620591368</v>
      </c>
      <c r="M22" s="232">
        <v>8.2401096104218645</v>
      </c>
      <c r="N22" s="232">
        <v>7.436024672993029</v>
      </c>
      <c r="O22" s="232">
        <v>6.4927053408665891</v>
      </c>
      <c r="P22" s="232">
        <v>6.9429586165326054</v>
      </c>
      <c r="Q22" s="232">
        <v>5.6511449836735332</v>
      </c>
      <c r="R22" s="232">
        <v>5.968819849009237</v>
      </c>
      <c r="S22" s="232">
        <v>5.5884886657600248</v>
      </c>
      <c r="T22" s="232">
        <v>5.8329058800379183</v>
      </c>
      <c r="U22" s="232">
        <v>6.2603802824801864</v>
      </c>
      <c r="V22" s="232">
        <v>5.614756701480994</v>
      </c>
      <c r="W22" s="232">
        <v>4.643646503810718</v>
      </c>
      <c r="DA22" s="71" t="s">
        <v>2156</v>
      </c>
    </row>
    <row r="23" spans="1:105" ht="12" customHeight="1" x14ac:dyDescent="0.25">
      <c r="A23" s="60" t="s">
        <v>2157</v>
      </c>
      <c r="B23" s="331">
        <v>0.80148453093467542</v>
      </c>
      <c r="C23" s="331">
        <v>0.78536856456492876</v>
      </c>
      <c r="D23" s="331">
        <v>0.80228053595203297</v>
      </c>
      <c r="E23" s="331">
        <v>1.3027539241581669</v>
      </c>
      <c r="F23" s="331">
        <v>1.5782166018638399</v>
      </c>
      <c r="G23" s="331">
        <v>1.0809055290453391</v>
      </c>
      <c r="H23" s="331">
        <v>1.2458315856182729</v>
      </c>
      <c r="I23" s="331">
        <v>1.5723019323423459</v>
      </c>
      <c r="J23" s="331">
        <v>1.497655417827384</v>
      </c>
      <c r="K23" s="331">
        <v>2.0086416061739669</v>
      </c>
      <c r="L23" s="331">
        <v>2.1604714035000958</v>
      </c>
      <c r="M23" s="331">
        <v>2.2711206287023442</v>
      </c>
      <c r="N23" s="331">
        <v>2.6751604808211549</v>
      </c>
      <c r="O23" s="331">
        <v>3.2704722650005249</v>
      </c>
      <c r="P23" s="331">
        <v>3.3398284852361648</v>
      </c>
      <c r="Q23" s="331">
        <v>3.8584921349427961</v>
      </c>
      <c r="R23" s="331">
        <v>3.696046007147483</v>
      </c>
      <c r="S23" s="331">
        <v>3.782948392388108</v>
      </c>
      <c r="T23" s="331">
        <v>3.6084953176291599</v>
      </c>
      <c r="U23" s="331">
        <v>3.5793961569811978</v>
      </c>
      <c r="V23" s="331">
        <v>3.7343558445306919</v>
      </c>
      <c r="W23" s="331">
        <v>4.3663226507441122</v>
      </c>
      <c r="DA23" s="72" t="s">
        <v>2158</v>
      </c>
    </row>
    <row r="24" spans="1:105" ht="12" customHeight="1" x14ac:dyDescent="0.25">
      <c r="A24" s="60" t="s">
        <v>2159</v>
      </c>
      <c r="B24" s="331">
        <v>0.15091670890434411</v>
      </c>
      <c r="C24" s="331">
        <v>0.15957225005515421</v>
      </c>
      <c r="D24" s="331">
        <v>0.1670876256489808</v>
      </c>
      <c r="E24" s="331">
        <v>0.1902007163632454</v>
      </c>
      <c r="F24" s="331">
        <v>0.20884442106173479</v>
      </c>
      <c r="G24" s="331">
        <v>0.19329253035311739</v>
      </c>
      <c r="H24" s="331">
        <v>0.20550547110139919</v>
      </c>
      <c r="I24" s="331">
        <v>0.21066243254483649</v>
      </c>
      <c r="J24" s="331">
        <v>0.23583592872167181</v>
      </c>
      <c r="K24" s="331">
        <v>0.22209666002645401</v>
      </c>
      <c r="L24" s="331">
        <v>0.23116591805279291</v>
      </c>
      <c r="M24" s="331">
        <v>0.23111177852497411</v>
      </c>
      <c r="N24" s="331">
        <v>0.22692467682379391</v>
      </c>
      <c r="O24" s="331">
        <v>0.2281133277142392</v>
      </c>
      <c r="P24" s="331">
        <v>0.236328918993086</v>
      </c>
      <c r="Q24" s="331">
        <v>0.23533746045494269</v>
      </c>
      <c r="R24" s="331">
        <v>0.23793636844401389</v>
      </c>
      <c r="S24" s="331">
        <v>0.23045782510475851</v>
      </c>
      <c r="T24" s="331">
        <v>0.22591514640455171</v>
      </c>
      <c r="U24" s="331">
        <v>0.22842263399717469</v>
      </c>
      <c r="V24" s="331">
        <v>0.21868339800134581</v>
      </c>
      <c r="W24" s="331">
        <v>0.2168176274469111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10.85568666251292</v>
      </c>
      <c r="C25" s="263">
        <f t="shared" si="1"/>
        <v>11.941072769596929</v>
      </c>
      <c r="D25" s="263">
        <f t="shared" si="1"/>
        <v>12.687652864149779</v>
      </c>
      <c r="E25" s="263">
        <f t="shared" si="1"/>
        <v>12.062095478004508</v>
      </c>
      <c r="F25" s="263">
        <f t="shared" si="1"/>
        <v>12.548900085982195</v>
      </c>
      <c r="G25" s="263">
        <f t="shared" si="1"/>
        <v>13.512403312537071</v>
      </c>
      <c r="H25" s="263">
        <f t="shared" si="1"/>
        <v>13.792769515137373</v>
      </c>
      <c r="I25" s="263">
        <f t="shared" si="1"/>
        <v>12.760923265437105</v>
      </c>
      <c r="J25" s="263">
        <f t="shared" si="1"/>
        <v>15.471022890711023</v>
      </c>
      <c r="K25" s="263">
        <f t="shared" si="1"/>
        <v>12.244486572016887</v>
      </c>
      <c r="L25" s="263">
        <f t="shared" si="1"/>
        <v>12.545339874757163</v>
      </c>
      <c r="M25" s="263">
        <f t="shared" si="1"/>
        <v>12.255915487067071</v>
      </c>
      <c r="N25" s="263">
        <f t="shared" si="1"/>
        <v>11.05877262209115</v>
      </c>
      <c r="O25" s="263">
        <f t="shared" si="1"/>
        <v>10.192732531694876</v>
      </c>
      <c r="P25" s="263">
        <f t="shared" si="1"/>
        <v>10.636177559545931</v>
      </c>
      <c r="Q25" s="263">
        <f t="shared" si="1"/>
        <v>9.9584360743581719</v>
      </c>
      <c r="R25" s="263">
        <f t="shared" si="1"/>
        <v>10.282852724409986</v>
      </c>
      <c r="S25" s="263">
        <f t="shared" si="1"/>
        <v>9.7880544998753258</v>
      </c>
      <c r="T25" s="263">
        <f t="shared" si="1"/>
        <v>9.7417049304896999</v>
      </c>
      <c r="U25" s="263">
        <f t="shared" si="1"/>
        <v>9.9140263020161452</v>
      </c>
      <c r="V25" s="263">
        <f t="shared" si="1"/>
        <v>9.1702838702938365</v>
      </c>
      <c r="W25" s="263">
        <f t="shared" si="1"/>
        <v>8.5838912341357396</v>
      </c>
      <c r="DA25" s="70"/>
    </row>
    <row r="26" spans="1:105" ht="12" customHeight="1" x14ac:dyDescent="0.25">
      <c r="A26" s="60" t="s">
        <v>2162</v>
      </c>
      <c r="B26" s="331">
        <v>10.06201896264707</v>
      </c>
      <c r="C26" s="331">
        <v>11.153622090746859</v>
      </c>
      <c r="D26" s="331">
        <v>11.8798460628156</v>
      </c>
      <c r="E26" s="331">
        <v>10.81796661090333</v>
      </c>
      <c r="F26" s="331">
        <v>11.05968256687755</v>
      </c>
      <c r="G26" s="331">
        <v>12.45057159637169</v>
      </c>
      <c r="H26" s="331">
        <v>12.58332196787098</v>
      </c>
      <c r="I26" s="331">
        <v>11.275119628031121</v>
      </c>
      <c r="J26" s="331">
        <v>14.02644676858681</v>
      </c>
      <c r="K26" s="331">
        <v>10.385538016849869</v>
      </c>
      <c r="L26" s="331">
        <v>10.552308773463089</v>
      </c>
      <c r="M26" s="331">
        <v>10.170721814377639</v>
      </c>
      <c r="N26" s="331">
        <v>8.6403683240536928</v>
      </c>
      <c r="O26" s="331">
        <v>7.2772445377659061</v>
      </c>
      <c r="P26" s="331">
        <v>7.6560463893548878</v>
      </c>
      <c r="Q26" s="331">
        <v>6.5469114115267217</v>
      </c>
      <c r="R26" s="331">
        <v>7.0045340780837382</v>
      </c>
      <c r="S26" s="331">
        <v>6.4435493186312707</v>
      </c>
      <c r="T26" s="331">
        <v>6.5463628771282751</v>
      </c>
      <c r="U26" s="331">
        <v>6.7408439762008339</v>
      </c>
      <c r="V26" s="331">
        <v>5.8760845015171377</v>
      </c>
      <c r="W26" s="331">
        <v>4.7646076689765513</v>
      </c>
      <c r="DA26" s="72" t="s">
        <v>2163</v>
      </c>
    </row>
    <row r="27" spans="1:105" ht="12" customHeight="1" x14ac:dyDescent="0.25">
      <c r="A27" s="59" t="s">
        <v>30</v>
      </c>
      <c r="B27" s="232">
        <v>0.88486470249871474</v>
      </c>
      <c r="C27" s="232">
        <v>1.4698250899448251</v>
      </c>
      <c r="D27" s="232">
        <v>1.3862364943375649</v>
      </c>
      <c r="E27" s="232">
        <v>1.106172970969336</v>
      </c>
      <c r="F27" s="232">
        <v>1.424563447782272</v>
      </c>
      <c r="G27" s="232">
        <v>1.4172973577881089</v>
      </c>
      <c r="H27" s="232">
        <v>1.4260853566422409</v>
      </c>
      <c r="I27" s="232">
        <v>1.3383749468087549</v>
      </c>
      <c r="J27" s="232">
        <v>1.520738544889972</v>
      </c>
      <c r="K27" s="232">
        <v>1.118855137593828</v>
      </c>
      <c r="L27" s="232">
        <v>1.013058026582035</v>
      </c>
      <c r="M27" s="232">
        <v>1.0704062771696179</v>
      </c>
      <c r="N27" s="232">
        <v>0.9838325582295756</v>
      </c>
      <c r="O27" s="232">
        <v>0.7447752851128987</v>
      </c>
      <c r="P27" s="232">
        <v>0.78615805291494134</v>
      </c>
      <c r="Q27" s="232">
        <v>0.69892246135646008</v>
      </c>
      <c r="R27" s="232">
        <v>0.87580682804237675</v>
      </c>
      <c r="S27" s="232">
        <v>0.84342430963656811</v>
      </c>
      <c r="T27" s="232">
        <v>0.64069004443002009</v>
      </c>
      <c r="U27" s="232">
        <v>0.48814616927841747</v>
      </c>
      <c r="V27" s="232">
        <v>0.33568851847065501</v>
      </c>
      <c r="W27" s="232">
        <v>6.8770394919708849E-2</v>
      </c>
      <c r="DA27" s="71" t="s">
        <v>2164</v>
      </c>
    </row>
    <row r="28" spans="1:105" ht="12" customHeight="1" x14ac:dyDescent="0.25">
      <c r="A28" s="59" t="s">
        <v>33</v>
      </c>
      <c r="B28" s="232">
        <v>7.3752409276486089E-2</v>
      </c>
      <c r="C28" s="232">
        <v>7.4307351746169481E-2</v>
      </c>
      <c r="D28" s="232">
        <v>4.4866388649250688E-2</v>
      </c>
      <c r="E28" s="232">
        <v>7.2588647855404115E-2</v>
      </c>
      <c r="F28" s="232">
        <v>7.8120113288187701E-2</v>
      </c>
      <c r="G28" s="232">
        <v>0.14626826311373731</v>
      </c>
      <c r="H28" s="232">
        <v>0.21797952319979519</v>
      </c>
      <c r="I28" s="232">
        <v>7.1383139300039422E-2</v>
      </c>
      <c r="J28" s="232">
        <v>0.145013559022281</v>
      </c>
      <c r="K28" s="232">
        <v>0.20873565038328759</v>
      </c>
      <c r="L28" s="232">
        <v>6.93273829466243E-2</v>
      </c>
      <c r="M28" s="232">
        <v>0.13776516909467029</v>
      </c>
      <c r="N28" s="232">
        <v>6.6710842739252249E-2</v>
      </c>
      <c r="O28" s="232">
        <v>6.3531980408641733E-2</v>
      </c>
      <c r="P28" s="232">
        <v>0.1280211620903689</v>
      </c>
      <c r="Q28" s="232">
        <v>0.12197640533233151</v>
      </c>
      <c r="R28" s="232">
        <v>6.1927656335343521E-2</v>
      </c>
      <c r="S28" s="232">
        <v>7.4095202003302468E-2</v>
      </c>
      <c r="T28" s="232">
        <v>6.9519765510453385E-2</v>
      </c>
      <c r="U28" s="232">
        <v>5.7059901709551233E-2</v>
      </c>
      <c r="V28" s="232">
        <v>6.1545021368470933E-2</v>
      </c>
      <c r="W28" s="232">
        <v>6.9486151179458902E-2</v>
      </c>
      <c r="DA28" s="71" t="s">
        <v>2165</v>
      </c>
    </row>
    <row r="29" spans="1:105" ht="12" customHeight="1" x14ac:dyDescent="0.25">
      <c r="A29" s="59" t="s">
        <v>160</v>
      </c>
      <c r="B29" s="232">
        <v>1.037696802693413</v>
      </c>
      <c r="C29" s="232">
        <v>0.91508209853354328</v>
      </c>
      <c r="D29" s="232">
        <v>0.98610561062342394</v>
      </c>
      <c r="E29" s="232">
        <v>0.89688323934219405</v>
      </c>
      <c r="F29" s="232">
        <v>0.81799629251807837</v>
      </c>
      <c r="G29" s="232">
        <v>0.84012021852929875</v>
      </c>
      <c r="H29" s="232">
        <v>0.5794204081534895</v>
      </c>
      <c r="I29" s="232">
        <v>0.82151665096211812</v>
      </c>
      <c r="J29" s="232">
        <v>0.89907218601178962</v>
      </c>
      <c r="K29" s="232">
        <v>0.55622840897009973</v>
      </c>
      <c r="L29" s="232">
        <v>0.6163941929033292</v>
      </c>
      <c r="M29" s="232">
        <v>0.61207470950430765</v>
      </c>
      <c r="N29" s="232">
        <v>0.58845384041933557</v>
      </c>
      <c r="O29" s="232">
        <v>0.51096477376134364</v>
      </c>
      <c r="P29" s="232">
        <v>0.51485973260762741</v>
      </c>
      <c r="Q29" s="232">
        <v>0.49125725962547001</v>
      </c>
      <c r="R29" s="232">
        <v>0.38848136258295513</v>
      </c>
      <c r="S29" s="232">
        <v>0.35823945069286389</v>
      </c>
      <c r="T29" s="232">
        <v>0.36010845581155743</v>
      </c>
      <c r="U29" s="232">
        <v>0.36688243628558947</v>
      </c>
      <c r="V29" s="232">
        <v>0.30673777351513209</v>
      </c>
      <c r="W29" s="232">
        <v>0.31989212247386473</v>
      </c>
      <c r="DA29" s="71" t="s">
        <v>2166</v>
      </c>
    </row>
    <row r="30" spans="1:105" ht="12" customHeight="1" x14ac:dyDescent="0.25">
      <c r="A30" s="59" t="s">
        <v>70</v>
      </c>
      <c r="B30" s="232">
        <v>2.573548561701569</v>
      </c>
      <c r="C30" s="232">
        <v>2.3048115244109399</v>
      </c>
      <c r="D30" s="232">
        <v>2.770383242613923</v>
      </c>
      <c r="E30" s="232">
        <v>2.2515020140946862</v>
      </c>
      <c r="F30" s="232">
        <v>1.1686611922559531</v>
      </c>
      <c r="G30" s="232">
        <v>2.054179134379353</v>
      </c>
      <c r="H30" s="232">
        <v>1.965737387744015</v>
      </c>
      <c r="I30" s="232">
        <v>1.9065956965797619</v>
      </c>
      <c r="J30" s="232">
        <v>1.811661907963424</v>
      </c>
      <c r="K30" s="232">
        <v>1.642582633415399</v>
      </c>
      <c r="L30" s="232">
        <v>1.4335625359818169</v>
      </c>
      <c r="M30" s="232">
        <v>1.483717649924158</v>
      </c>
      <c r="N30" s="232">
        <v>0.80468385517133678</v>
      </c>
      <c r="O30" s="232">
        <v>0.54738471442753123</v>
      </c>
      <c r="P30" s="232">
        <v>0.44120859463144479</v>
      </c>
      <c r="Q30" s="232">
        <v>0.52546779881784678</v>
      </c>
      <c r="R30" s="232">
        <v>0.70430169028203027</v>
      </c>
      <c r="S30" s="232">
        <v>0.51071646816518124</v>
      </c>
      <c r="T30" s="232">
        <v>0.61528971134464727</v>
      </c>
      <c r="U30" s="232">
        <v>0.61177190019378824</v>
      </c>
      <c r="V30" s="232">
        <v>0.49314927026205052</v>
      </c>
      <c r="W30" s="232">
        <v>0.43675358056125407</v>
      </c>
      <c r="DA30" s="71" t="s">
        <v>2167</v>
      </c>
    </row>
    <row r="31" spans="1:105" ht="12" customHeight="1" x14ac:dyDescent="0.25">
      <c r="A31" s="59" t="s">
        <v>162</v>
      </c>
      <c r="B31" s="232">
        <v>5.4921564864768886</v>
      </c>
      <c r="C31" s="232">
        <v>6.3895960261113824</v>
      </c>
      <c r="D31" s="232">
        <v>6.6922543265914314</v>
      </c>
      <c r="E31" s="232">
        <v>6.4908197386417079</v>
      </c>
      <c r="F31" s="232">
        <v>7.5703415210330576</v>
      </c>
      <c r="G31" s="232">
        <v>7.9927066225611894</v>
      </c>
      <c r="H31" s="232">
        <v>8.3940992921314432</v>
      </c>
      <c r="I31" s="232">
        <v>7.1372491943804421</v>
      </c>
      <c r="J31" s="232">
        <v>9.6499605706993403</v>
      </c>
      <c r="K31" s="232">
        <v>6.8591361864872544</v>
      </c>
      <c r="L31" s="232">
        <v>7.4199666350492812</v>
      </c>
      <c r="M31" s="232">
        <v>6.8667580086848874</v>
      </c>
      <c r="N31" s="232">
        <v>6.1966872274941922</v>
      </c>
      <c r="O31" s="232">
        <v>5.4105877840554912</v>
      </c>
      <c r="P31" s="232">
        <v>5.7857988471105051</v>
      </c>
      <c r="Q31" s="232">
        <v>4.7092874863946133</v>
      </c>
      <c r="R31" s="232">
        <v>4.9740165408410322</v>
      </c>
      <c r="S31" s="232">
        <v>4.6570738881333549</v>
      </c>
      <c r="T31" s="232">
        <v>4.8607549000315968</v>
      </c>
      <c r="U31" s="232">
        <v>5.2169835687334878</v>
      </c>
      <c r="V31" s="232">
        <v>4.6789639179008304</v>
      </c>
      <c r="W31" s="232">
        <v>3.8697054198422651</v>
      </c>
      <c r="DA31" s="71" t="s">
        <v>2168</v>
      </c>
    </row>
    <row r="32" spans="1:105" ht="12" customHeight="1" x14ac:dyDescent="0.25">
      <c r="A32" s="60" t="s">
        <v>2169</v>
      </c>
      <c r="B32" s="331">
        <v>0.66790377577889604</v>
      </c>
      <c r="C32" s="331">
        <v>0.65447380380410747</v>
      </c>
      <c r="D32" s="331">
        <v>0.66856711329336083</v>
      </c>
      <c r="E32" s="331">
        <v>1.0856282701318061</v>
      </c>
      <c r="F32" s="331">
        <v>1.3151805015532001</v>
      </c>
      <c r="G32" s="331">
        <v>0.90075460753778236</v>
      </c>
      <c r="H32" s="331">
        <v>1.0381929880152281</v>
      </c>
      <c r="I32" s="331">
        <v>1.310251610285289</v>
      </c>
      <c r="J32" s="331">
        <v>1.248046181522821</v>
      </c>
      <c r="K32" s="331">
        <v>1.673868005144973</v>
      </c>
      <c r="L32" s="331">
        <v>1.8003928362500801</v>
      </c>
      <c r="M32" s="331">
        <v>1.892600523918621</v>
      </c>
      <c r="N32" s="331">
        <v>2.2293004006842958</v>
      </c>
      <c r="O32" s="331">
        <v>2.7253935541671042</v>
      </c>
      <c r="P32" s="331">
        <v>2.7831904043634719</v>
      </c>
      <c r="Q32" s="331">
        <v>3.2154101124523309</v>
      </c>
      <c r="R32" s="331">
        <v>3.0800383392895698</v>
      </c>
      <c r="S32" s="331">
        <v>3.1524569936567568</v>
      </c>
      <c r="T32" s="331">
        <v>3.0070794313576328</v>
      </c>
      <c r="U32" s="331">
        <v>2.982830130817665</v>
      </c>
      <c r="V32" s="331">
        <v>3.111963203775578</v>
      </c>
      <c r="W32" s="331">
        <v>3.638602208953428</v>
      </c>
      <c r="DA32" s="72" t="s">
        <v>2170</v>
      </c>
    </row>
    <row r="33" spans="1:105" ht="12" customHeight="1" x14ac:dyDescent="0.25">
      <c r="A33" s="60" t="s">
        <v>2171</v>
      </c>
      <c r="B33" s="331">
        <v>0.1257639240869535</v>
      </c>
      <c r="C33" s="331">
        <v>0.13297687504596181</v>
      </c>
      <c r="D33" s="331">
        <v>0.13923968804081729</v>
      </c>
      <c r="E33" s="331">
        <v>0.15850059696937119</v>
      </c>
      <c r="F33" s="331">
        <v>0.17403701755144571</v>
      </c>
      <c r="G33" s="331">
        <v>0.16107710862759789</v>
      </c>
      <c r="H33" s="331">
        <v>0.17125455925116601</v>
      </c>
      <c r="I33" s="331">
        <v>0.17555202712069709</v>
      </c>
      <c r="J33" s="331">
        <v>0.19652994060139309</v>
      </c>
      <c r="K33" s="331">
        <v>0.1850805500220451</v>
      </c>
      <c r="L33" s="331">
        <v>0.19263826504399409</v>
      </c>
      <c r="M33" s="331">
        <v>0.1925931487708118</v>
      </c>
      <c r="N33" s="331">
        <v>0.18910389735316169</v>
      </c>
      <c r="O33" s="331">
        <v>0.19009443976186599</v>
      </c>
      <c r="P33" s="331">
        <v>0.19694076582757161</v>
      </c>
      <c r="Q33" s="331">
        <v>0.19611455037911901</v>
      </c>
      <c r="R33" s="331">
        <v>0.19828030703667829</v>
      </c>
      <c r="S33" s="331">
        <v>0.1920481875872988</v>
      </c>
      <c r="T33" s="331">
        <v>0.1882626220037931</v>
      </c>
      <c r="U33" s="331">
        <v>0.19035219499764561</v>
      </c>
      <c r="V33" s="331">
        <v>0.18223616500112161</v>
      </c>
      <c r="W33" s="331">
        <v>0.18068135620575931</v>
      </c>
      <c r="DA33" s="72" t="s">
        <v>2172</v>
      </c>
    </row>
    <row r="34" spans="1:105" ht="12" customHeight="1" x14ac:dyDescent="0.25">
      <c r="A34" s="57" t="s">
        <v>2173</v>
      </c>
      <c r="B34" s="263">
        <v>115.204395770362</v>
      </c>
      <c r="C34" s="263">
        <v>126.7707596468473</v>
      </c>
      <c r="D34" s="263">
        <v>134.83881052211311</v>
      </c>
      <c r="E34" s="263">
        <v>127.9709538170318</v>
      </c>
      <c r="F34" s="263">
        <v>132.4692679087679</v>
      </c>
      <c r="G34" s="263">
        <v>143.2169835094852</v>
      </c>
      <c r="H34" s="263">
        <v>146.13464008430981</v>
      </c>
      <c r="I34" s="263">
        <v>134.8923884966355</v>
      </c>
      <c r="J34" s="263">
        <v>163.92349058060901</v>
      </c>
      <c r="K34" s="263">
        <v>128.57660192563941</v>
      </c>
      <c r="L34" s="263">
        <v>131.56281193712081</v>
      </c>
      <c r="M34" s="263">
        <v>128.24693102336039</v>
      </c>
      <c r="N34" s="263">
        <v>114.2342922542424</v>
      </c>
      <c r="O34" s="263">
        <v>102.87165150974791</v>
      </c>
      <c r="P34" s="263">
        <v>107.67907770590899</v>
      </c>
      <c r="Q34" s="263">
        <v>98.281963836832873</v>
      </c>
      <c r="R34" s="263">
        <v>102.43279278230401</v>
      </c>
      <c r="S34" s="263">
        <v>96.979631480706018</v>
      </c>
      <c r="T34" s="263">
        <v>97.44769745759713</v>
      </c>
      <c r="U34" s="263">
        <v>99.400418346488209</v>
      </c>
      <c r="V34" s="263">
        <v>90.418388014750278</v>
      </c>
      <c r="W34" s="263">
        <v>81.355963026411985</v>
      </c>
      <c r="DA34" s="70" t="s">
        <v>2174</v>
      </c>
    </row>
    <row r="35" spans="1:105" ht="12" customHeight="1" x14ac:dyDescent="0.25">
      <c r="A35" s="64" t="s">
        <v>30</v>
      </c>
      <c r="B35" s="231">
        <v>9.786280869621848</v>
      </c>
      <c r="C35" s="231">
        <v>16.11213695497155</v>
      </c>
      <c r="D35" s="231">
        <v>15.07761225309387</v>
      </c>
      <c r="E35" s="231">
        <v>12.450696658196041</v>
      </c>
      <c r="F35" s="231">
        <v>16.463831258458299</v>
      </c>
      <c r="G35" s="231">
        <v>15.83553028127756</v>
      </c>
      <c r="H35" s="231">
        <v>16.052931510877659</v>
      </c>
      <c r="I35" s="231">
        <v>15.369966311332879</v>
      </c>
      <c r="J35" s="231">
        <v>17.155902358641399</v>
      </c>
      <c r="K35" s="231">
        <v>13.232238458926931</v>
      </c>
      <c r="L35" s="231">
        <v>12.028836773154969</v>
      </c>
      <c r="M35" s="231">
        <v>12.801198047068819</v>
      </c>
      <c r="N35" s="231">
        <v>12.199464826198909</v>
      </c>
      <c r="O35" s="231">
        <v>9.7589000348605452</v>
      </c>
      <c r="P35" s="231">
        <v>10.21050878838861</v>
      </c>
      <c r="Q35" s="231">
        <v>9.5846255975951546</v>
      </c>
      <c r="R35" s="231">
        <v>11.811203453615571</v>
      </c>
      <c r="S35" s="231">
        <v>11.39063015362375</v>
      </c>
      <c r="T35" s="231">
        <v>8.4165552409486075</v>
      </c>
      <c r="U35" s="231">
        <v>6.3924869422743464</v>
      </c>
      <c r="V35" s="231">
        <v>4.5439205727461767</v>
      </c>
      <c r="W35" s="231">
        <v>0.9946324057148509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0.81567474660573325</v>
      </c>
      <c r="C37" s="231">
        <v>0.81455285821829948</v>
      </c>
      <c r="D37" s="231">
        <v>0.4879961060131226</v>
      </c>
      <c r="E37" s="231">
        <v>0.81703247050438232</v>
      </c>
      <c r="F37" s="231">
        <v>0.90284245680361053</v>
      </c>
      <c r="G37" s="231">
        <v>1.634262208279476</v>
      </c>
      <c r="H37" s="231">
        <v>2.4537173321371641</v>
      </c>
      <c r="I37" s="231">
        <v>0.81976762106528334</v>
      </c>
      <c r="J37" s="231">
        <v>1.6359409496294011</v>
      </c>
      <c r="K37" s="231">
        <v>2.4686304848104061</v>
      </c>
      <c r="L37" s="231">
        <v>0.82317868423445273</v>
      </c>
      <c r="M37" s="231">
        <v>1.647560604962095</v>
      </c>
      <c r="N37" s="231">
        <v>0.82721045640948099</v>
      </c>
      <c r="O37" s="231">
        <v>0.83246887781818457</v>
      </c>
      <c r="P37" s="231">
        <v>1.662720614228528</v>
      </c>
      <c r="Q37" s="231">
        <v>1.6727151314924631</v>
      </c>
      <c r="R37" s="231">
        <v>0.83516150475471795</v>
      </c>
      <c r="S37" s="231">
        <v>1.0006719423837049</v>
      </c>
      <c r="T37" s="231">
        <v>0.91326055686890661</v>
      </c>
      <c r="U37" s="231">
        <v>0.74722429379082878</v>
      </c>
      <c r="V37" s="231">
        <v>0.8330808870686619</v>
      </c>
      <c r="W37" s="231">
        <v>1.0049844528620551</v>
      </c>
      <c r="DA37" s="73" t="s">
        <v>2177</v>
      </c>
    </row>
    <row r="38" spans="1:105" ht="12" customHeight="1" x14ac:dyDescent="0.25">
      <c r="A38" s="64" t="s">
        <v>160</v>
      </c>
      <c r="B38" s="231">
        <v>11.476548154751439</v>
      </c>
      <c r="C38" s="231">
        <v>10.03107662093908</v>
      </c>
      <c r="D38" s="231">
        <v>10.72552778570825</v>
      </c>
      <c r="E38" s="231">
        <v>10.095004528165649</v>
      </c>
      <c r="F38" s="231">
        <v>9.4536701408616199</v>
      </c>
      <c r="G38" s="231">
        <v>9.3867028590221864</v>
      </c>
      <c r="H38" s="231">
        <v>6.5223277728572606</v>
      </c>
      <c r="I38" s="231">
        <v>9.4343392183140118</v>
      </c>
      <c r="J38" s="231">
        <v>10.14269986673122</v>
      </c>
      <c r="K38" s="231">
        <v>6.5782840850607061</v>
      </c>
      <c r="L38" s="231">
        <v>7.3189342957684298</v>
      </c>
      <c r="M38" s="231">
        <v>7.31992117673762</v>
      </c>
      <c r="N38" s="231">
        <v>7.2967923941811463</v>
      </c>
      <c r="O38" s="231">
        <v>6.6952465369688037</v>
      </c>
      <c r="P38" s="231">
        <v>6.6869248557406502</v>
      </c>
      <c r="Q38" s="231">
        <v>6.7368229895952938</v>
      </c>
      <c r="R38" s="231">
        <v>5.2390918459282307</v>
      </c>
      <c r="S38" s="231">
        <v>4.8381022963851539</v>
      </c>
      <c r="T38" s="231">
        <v>4.7306380634758298</v>
      </c>
      <c r="U38" s="231">
        <v>4.8044854818225096</v>
      </c>
      <c r="V38" s="231">
        <v>4.1520397714633406</v>
      </c>
      <c r="W38" s="231">
        <v>4.6266285327703471</v>
      </c>
      <c r="DA38" s="73" t="s">
        <v>2178</v>
      </c>
    </row>
    <row r="39" spans="1:105" ht="12" customHeight="1" x14ac:dyDescent="0.25">
      <c r="A39" s="64" t="s">
        <v>70</v>
      </c>
      <c r="B39" s="231">
        <v>28.462508432422709</v>
      </c>
      <c r="C39" s="231">
        <v>25.26520957544669</v>
      </c>
      <c r="D39" s="231">
        <v>30.132495065037538</v>
      </c>
      <c r="E39" s="231">
        <v>25.34212039030869</v>
      </c>
      <c r="F39" s="231">
        <v>13.506341677911291</v>
      </c>
      <c r="G39" s="231">
        <v>22.95144043477147</v>
      </c>
      <c r="H39" s="231">
        <v>22.12760092293869</v>
      </c>
      <c r="I39" s="231">
        <v>21.895442451038811</v>
      </c>
      <c r="J39" s="231">
        <v>20.437895063769311</v>
      </c>
      <c r="K39" s="231">
        <v>19.426147642837279</v>
      </c>
      <c r="L39" s="231">
        <v>17.02181839239293</v>
      </c>
      <c r="M39" s="231">
        <v>17.744069600220559</v>
      </c>
      <c r="N39" s="231">
        <v>9.9780316327792669</v>
      </c>
      <c r="O39" s="231">
        <v>7.1724623728608314</v>
      </c>
      <c r="P39" s="231">
        <v>5.7303543686836402</v>
      </c>
      <c r="Q39" s="231">
        <v>7.2059668900709068</v>
      </c>
      <c r="R39" s="231">
        <v>9.4982709546127193</v>
      </c>
      <c r="S39" s="231">
        <v>6.8973378354973542</v>
      </c>
      <c r="T39" s="231">
        <v>8.0828785927626292</v>
      </c>
      <c r="U39" s="231">
        <v>8.0114197954683437</v>
      </c>
      <c r="V39" s="231">
        <v>6.6753284407443427</v>
      </c>
      <c r="W39" s="231">
        <v>6.316806309537685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60.741247565648493</v>
      </c>
      <c r="C41" s="231">
        <v>70.042379167383174</v>
      </c>
      <c r="D41" s="231">
        <v>72.789322924046658</v>
      </c>
      <c r="E41" s="231">
        <v>73.058400222924519</v>
      </c>
      <c r="F41" s="231">
        <v>87.491242011874348</v>
      </c>
      <c r="G41" s="231">
        <v>89.302888385020111</v>
      </c>
      <c r="H41" s="231">
        <v>94.489365874540013</v>
      </c>
      <c r="I41" s="231">
        <v>81.964534628195238</v>
      </c>
      <c r="J41" s="231">
        <v>108.8640659973773</v>
      </c>
      <c r="K41" s="231">
        <v>81.120175965802972</v>
      </c>
      <c r="L41" s="231">
        <v>88.103114701531041</v>
      </c>
      <c r="M41" s="231">
        <v>82.120902208182798</v>
      </c>
      <c r="N41" s="231">
        <v>76.838550664361293</v>
      </c>
      <c r="O41" s="231">
        <v>70.895727033196508</v>
      </c>
      <c r="P41" s="231">
        <v>75.145131131363357</v>
      </c>
      <c r="Q41" s="231">
        <v>64.580493379668297</v>
      </c>
      <c r="R41" s="231">
        <v>67.079999224075436</v>
      </c>
      <c r="S41" s="231">
        <v>62.894803542814138</v>
      </c>
      <c r="T41" s="231">
        <v>63.854296604878932</v>
      </c>
      <c r="U41" s="231">
        <v>68.318674692226296</v>
      </c>
      <c r="V41" s="231">
        <v>63.335024094799941</v>
      </c>
      <c r="W41" s="231">
        <v>55.967897459935152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0.77204284124933453</v>
      </c>
      <c r="E42" s="231">
        <v>0.49489925721119032</v>
      </c>
      <c r="F42" s="231">
        <v>3.9591940576928643E-2</v>
      </c>
      <c r="G42" s="231">
        <v>5.9387910865393093E-2</v>
      </c>
      <c r="H42" s="231">
        <v>0.1187758217305291</v>
      </c>
      <c r="I42" s="231">
        <v>1.979597028846301E-2</v>
      </c>
      <c r="J42" s="231">
        <v>1.9795970288430741E-2</v>
      </c>
      <c r="K42" s="231">
        <v>1.9795970288451922E-2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4.402623792144944E-2</v>
      </c>
      <c r="I43" s="231">
        <v>4.4026237921541762E-2</v>
      </c>
      <c r="J43" s="231">
        <v>6.5960173001051225E-2</v>
      </c>
      <c r="K43" s="231">
        <v>8.7973291961880348E-2</v>
      </c>
      <c r="L43" s="231">
        <v>8.7973291961908409E-2</v>
      </c>
      <c r="M43" s="231">
        <v>0.1319995298830946</v>
      </c>
      <c r="N43" s="231">
        <v>0.28593299484560802</v>
      </c>
      <c r="O43" s="231">
        <v>1.0338247523431809</v>
      </c>
      <c r="P43" s="231">
        <v>2.0895834397645441</v>
      </c>
      <c r="Q43" s="231">
        <v>2.6614494294530071</v>
      </c>
      <c r="R43" s="231">
        <v>2.1555436127684371</v>
      </c>
      <c r="S43" s="231">
        <v>3.8206222656636299</v>
      </c>
      <c r="T43" s="231">
        <v>5.300885739932947</v>
      </c>
      <c r="U43" s="231">
        <v>5.9981789973925013</v>
      </c>
      <c r="V43" s="231">
        <v>6.6888208088781287</v>
      </c>
      <c r="W43" s="231">
        <v>8.2812878428235024</v>
      </c>
      <c r="DA43" s="73" t="s">
        <v>2183</v>
      </c>
    </row>
    <row r="44" spans="1:105" ht="12" customHeight="1" x14ac:dyDescent="0.25">
      <c r="A44" s="64" t="s">
        <v>79</v>
      </c>
      <c r="B44" s="231">
        <v>3.9221360013117601</v>
      </c>
      <c r="C44" s="231">
        <v>4.5054044698884681</v>
      </c>
      <c r="D44" s="231">
        <v>4.853813546964278</v>
      </c>
      <c r="E44" s="231">
        <v>5.7128002897213657</v>
      </c>
      <c r="F44" s="231">
        <v>4.6117484222818028</v>
      </c>
      <c r="G44" s="231">
        <v>4.0467714302490387</v>
      </c>
      <c r="H44" s="231">
        <v>4.3258946113070227</v>
      </c>
      <c r="I44" s="231">
        <v>5.3445160584792468</v>
      </c>
      <c r="J44" s="231">
        <v>5.6012302011709014</v>
      </c>
      <c r="K44" s="231">
        <v>5.6433560259507214</v>
      </c>
      <c r="L44" s="231">
        <v>6.1789557980770464</v>
      </c>
      <c r="M44" s="231">
        <v>6.4812798563054468</v>
      </c>
      <c r="N44" s="231">
        <v>6.8083092854666916</v>
      </c>
      <c r="O44" s="231">
        <v>6.4830219016998551</v>
      </c>
      <c r="P44" s="231">
        <v>6.1538545077396378</v>
      </c>
      <c r="Q44" s="231">
        <v>5.8398904189577454</v>
      </c>
      <c r="R44" s="231">
        <v>5.8135221865488607</v>
      </c>
      <c r="S44" s="231">
        <v>6.1374634443382874</v>
      </c>
      <c r="T44" s="231">
        <v>6.1491826587292797</v>
      </c>
      <c r="U44" s="231">
        <v>5.1279481435133771</v>
      </c>
      <c r="V44" s="231">
        <v>4.1901734390496728</v>
      </c>
      <c r="W44" s="231">
        <v>4.1637260227684063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20.175142370975589</v>
      </c>
      <c r="C45" s="263">
        <f t="shared" si="2"/>
        <v>22.111013576081131</v>
      </c>
      <c r="D45" s="263">
        <f t="shared" si="2"/>
        <v>23.473486958218977</v>
      </c>
      <c r="E45" s="263">
        <f t="shared" si="2"/>
        <v>22.695186913405131</v>
      </c>
      <c r="F45" s="263">
        <f t="shared" si="2"/>
        <v>23.673328130148636</v>
      </c>
      <c r="G45" s="263">
        <f t="shared" si="2"/>
        <v>25.165646919070817</v>
      </c>
      <c r="H45" s="263">
        <f t="shared" si="2"/>
        <v>25.78670007040029</v>
      </c>
      <c r="I45" s="263">
        <f t="shared" si="2"/>
        <v>24.072254539331059</v>
      </c>
      <c r="J45" s="263">
        <f t="shared" si="2"/>
        <v>28.990325548800087</v>
      </c>
      <c r="K45" s="263">
        <f t="shared" si="2"/>
        <v>23.22638507014414</v>
      </c>
      <c r="L45" s="263">
        <f t="shared" si="2"/>
        <v>23.814516918566941</v>
      </c>
      <c r="M45" s="263">
        <f t="shared" si="2"/>
        <v>23.28701430802418</v>
      </c>
      <c r="N45" s="263">
        <f t="shared" si="2"/>
        <v>21.014722103325258</v>
      </c>
      <c r="O45" s="263">
        <f t="shared" si="2"/>
        <v>19.234463016699436</v>
      </c>
      <c r="P45" s="263">
        <f t="shared" si="2"/>
        <v>20.096254366189211</v>
      </c>
      <c r="Q45" s="263">
        <f t="shared" si="2"/>
        <v>18.598906067689878</v>
      </c>
      <c r="R45" s="263">
        <f t="shared" si="2"/>
        <v>19.293988522229853</v>
      </c>
      <c r="S45" s="263">
        <f t="shared" si="2"/>
        <v>18.312287211251423</v>
      </c>
      <c r="T45" s="263">
        <f t="shared" si="2"/>
        <v>18.308194640893102</v>
      </c>
      <c r="U45" s="263">
        <f t="shared" si="2"/>
        <v>18.653380580437748</v>
      </c>
      <c r="V45" s="263">
        <f t="shared" si="2"/>
        <v>17.108184836737447</v>
      </c>
      <c r="W45" s="263">
        <f t="shared" si="2"/>
        <v>15.638939632743142</v>
      </c>
      <c r="DA45" s="70"/>
    </row>
    <row r="46" spans="1:105" ht="12" customHeight="1" x14ac:dyDescent="0.25">
      <c r="A46" s="165" t="s">
        <v>2186</v>
      </c>
      <c r="B46" s="348">
        <v>9.8181382239135626</v>
      </c>
      <c r="C46" s="348">
        <v>10.801609606697831</v>
      </c>
      <c r="D46" s="348">
        <v>11.4798538627723</v>
      </c>
      <c r="E46" s="348">
        <v>10.886835811628581</v>
      </c>
      <c r="F46" s="348">
        <v>11.28896696361333</v>
      </c>
      <c r="G46" s="348">
        <v>12.21384200393169</v>
      </c>
      <c r="H46" s="348">
        <v>12.45966787876826</v>
      </c>
      <c r="I46" s="348">
        <v>11.48830504330185</v>
      </c>
      <c r="J46" s="348">
        <v>13.96948103991882</v>
      </c>
      <c r="K46" s="348">
        <v>10.9449970378505</v>
      </c>
      <c r="L46" s="348">
        <v>11.19525592629474</v>
      </c>
      <c r="M46" s="348">
        <v>10.908123394158951</v>
      </c>
      <c r="N46" s="348">
        <v>9.7048875698560071</v>
      </c>
      <c r="O46" s="348">
        <v>8.7298186487590339</v>
      </c>
      <c r="P46" s="348">
        <v>9.1336051729987275</v>
      </c>
      <c r="Q46" s="348">
        <v>8.3287374297714631</v>
      </c>
      <c r="R46" s="348">
        <v>8.688859080271504</v>
      </c>
      <c r="S46" s="348">
        <v>8.2019109667549088</v>
      </c>
      <c r="T46" s="348">
        <v>8.2251277660744666</v>
      </c>
      <c r="U46" s="348">
        <v>8.3954423513350278</v>
      </c>
      <c r="V46" s="348">
        <v>7.630459238001075</v>
      </c>
      <c r="W46" s="348">
        <v>6.8412731301653258</v>
      </c>
      <c r="DA46" s="167" t="s">
        <v>2187</v>
      </c>
    </row>
    <row r="47" spans="1:105" ht="12" customHeight="1" x14ac:dyDescent="0.25">
      <c r="A47" s="59" t="s">
        <v>30</v>
      </c>
      <c r="B47" s="232">
        <v>0.86341756965930072</v>
      </c>
      <c r="C47" s="232">
        <v>1.4234368604692811</v>
      </c>
      <c r="D47" s="232">
        <v>1.3395621702580689</v>
      </c>
      <c r="E47" s="232">
        <v>1.113215075194149</v>
      </c>
      <c r="F47" s="232">
        <v>1.4540968605869771</v>
      </c>
      <c r="G47" s="232">
        <v>1.3903495005529249</v>
      </c>
      <c r="H47" s="232">
        <v>1.412071466970771</v>
      </c>
      <c r="I47" s="232">
        <v>1.36368040060758</v>
      </c>
      <c r="J47" s="232">
        <v>1.514562356383188</v>
      </c>
      <c r="K47" s="232">
        <v>1.179126796019631</v>
      </c>
      <c r="L47" s="232">
        <v>1.0747831701337629</v>
      </c>
      <c r="M47" s="232">
        <v>1.148013284243284</v>
      </c>
      <c r="N47" s="232">
        <v>1.1050436748861121</v>
      </c>
      <c r="O47" s="232">
        <v>0.89343612673340655</v>
      </c>
      <c r="P47" s="232">
        <v>0.93788058401557728</v>
      </c>
      <c r="Q47" s="232">
        <v>0.88914318500761147</v>
      </c>
      <c r="R47" s="232">
        <v>1.086405180640027</v>
      </c>
      <c r="S47" s="232">
        <v>1.073583944617855</v>
      </c>
      <c r="T47" s="232">
        <v>0.80499012547873794</v>
      </c>
      <c r="U47" s="232">
        <v>0.60796586268293173</v>
      </c>
      <c r="V47" s="232">
        <v>0.43591230796527253</v>
      </c>
      <c r="W47" s="232">
        <v>9.874413332674703E-2</v>
      </c>
      <c r="DA47" s="71" t="s">
        <v>2188</v>
      </c>
    </row>
    <row r="48" spans="1:105" ht="12" customHeight="1" x14ac:dyDescent="0.25">
      <c r="A48" s="59" t="s">
        <v>33</v>
      </c>
      <c r="B48" s="232">
        <v>7.1964816535456944E-2</v>
      </c>
      <c r="C48" s="232">
        <v>7.1962183938038854E-2</v>
      </c>
      <c r="D48" s="232">
        <v>4.3355745715923169E-2</v>
      </c>
      <c r="E48" s="232">
        <v>7.3050760777299203E-2</v>
      </c>
      <c r="F48" s="232">
        <v>7.9739664567340704E-2</v>
      </c>
      <c r="G48" s="232">
        <v>0.14348718386401749</v>
      </c>
      <c r="H48" s="232">
        <v>0.21583747681068269</v>
      </c>
      <c r="I48" s="232">
        <v>7.273282291290098E-2</v>
      </c>
      <c r="J48" s="232">
        <v>0.1444246142101891</v>
      </c>
      <c r="K48" s="232">
        <v>0.21998004065193791</v>
      </c>
      <c r="L48" s="232">
        <v>7.3551467403941889E-2</v>
      </c>
      <c r="M48" s="232">
        <v>0.1477534723029677</v>
      </c>
      <c r="N48" s="232">
        <v>7.4929818289395073E-2</v>
      </c>
      <c r="O48" s="232">
        <v>7.6213278870277165E-2</v>
      </c>
      <c r="P48" s="232">
        <v>0.1527282736880633</v>
      </c>
      <c r="Q48" s="232">
        <v>0.1551738505047921</v>
      </c>
      <c r="R48" s="232">
        <v>7.6818910875580751E-2</v>
      </c>
      <c r="S48" s="232">
        <v>9.4314828651594504E-2</v>
      </c>
      <c r="T48" s="232">
        <v>8.7347579766591604E-2</v>
      </c>
      <c r="U48" s="232">
        <v>7.1065747414817165E-2</v>
      </c>
      <c r="V48" s="232">
        <v>7.9920017612539945E-2</v>
      </c>
      <c r="W48" s="232">
        <v>9.9771853636114696E-2</v>
      </c>
      <c r="DA48" s="71" t="s">
        <v>2189</v>
      </c>
    </row>
    <row r="49" spans="1:105" ht="12" customHeight="1" x14ac:dyDescent="0.25">
      <c r="A49" s="59" t="s">
        <v>160</v>
      </c>
      <c r="B49" s="232">
        <v>1.0125453630308821</v>
      </c>
      <c r="C49" s="232">
        <v>0.88620176531149297</v>
      </c>
      <c r="D49" s="232">
        <v>0.95290361873037299</v>
      </c>
      <c r="E49" s="232">
        <v>0.90259296595339567</v>
      </c>
      <c r="F49" s="232">
        <v>0.83495462611653204</v>
      </c>
      <c r="G49" s="232">
        <v>0.82414654893560735</v>
      </c>
      <c r="H49" s="232">
        <v>0.57372654583631377</v>
      </c>
      <c r="I49" s="232">
        <v>0.83704955652453661</v>
      </c>
      <c r="J49" s="232">
        <v>0.89542077642486673</v>
      </c>
      <c r="K49" s="232">
        <v>0.58619190249641173</v>
      </c>
      <c r="L49" s="232">
        <v>0.65395079779967147</v>
      </c>
      <c r="M49" s="232">
        <v>0.65645158520398794</v>
      </c>
      <c r="N49" s="232">
        <v>0.66095311532278989</v>
      </c>
      <c r="O49" s="232">
        <v>0.61295587741924651</v>
      </c>
      <c r="P49" s="232">
        <v>0.61422374917323497</v>
      </c>
      <c r="Q49" s="232">
        <v>0.62495923172045353</v>
      </c>
      <c r="R49" s="232">
        <v>0.48189640840730918</v>
      </c>
      <c r="S49" s="232">
        <v>0.45599838444104501</v>
      </c>
      <c r="T49" s="232">
        <v>0.45245552595965588</v>
      </c>
      <c r="U49" s="232">
        <v>0.45693689906304458</v>
      </c>
      <c r="V49" s="232">
        <v>0.39831797465780439</v>
      </c>
      <c r="W49" s="232">
        <v>0.45931785659533508</v>
      </c>
      <c r="DA49" s="71" t="s">
        <v>2190</v>
      </c>
    </row>
    <row r="50" spans="1:105" ht="12" customHeight="1" x14ac:dyDescent="0.25">
      <c r="A50" s="59" t="s">
        <v>70</v>
      </c>
      <c r="B50" s="232">
        <v>2.5111715251719908</v>
      </c>
      <c r="C50" s="232">
        <v>2.2320708108228571</v>
      </c>
      <c r="D50" s="232">
        <v>2.6771049558148472</v>
      </c>
      <c r="E50" s="232">
        <v>2.2658354974302419</v>
      </c>
      <c r="F50" s="232">
        <v>1.1928893538541361</v>
      </c>
      <c r="G50" s="232">
        <v>2.015121892266702</v>
      </c>
      <c r="H50" s="232">
        <v>1.946420432593595</v>
      </c>
      <c r="I50" s="232">
        <v>1.9426448391820501</v>
      </c>
      <c r="J50" s="232">
        <v>1.8043041899048271</v>
      </c>
      <c r="K50" s="232">
        <v>1.731066992195105</v>
      </c>
      <c r="L50" s="232">
        <v>1.520908819217343</v>
      </c>
      <c r="M50" s="232">
        <v>1.591290716907156</v>
      </c>
      <c r="N50" s="232">
        <v>0.90382331526027981</v>
      </c>
      <c r="O50" s="232">
        <v>0.65664541891594974</v>
      </c>
      <c r="P50" s="232">
        <v>0.52635850115804006</v>
      </c>
      <c r="Q50" s="232">
        <v>0.66848060849707414</v>
      </c>
      <c r="R50" s="232">
        <v>0.87365955660133598</v>
      </c>
      <c r="S50" s="232">
        <v>0.65008441683443574</v>
      </c>
      <c r="T50" s="232">
        <v>0.77307607047607818</v>
      </c>
      <c r="U50" s="232">
        <v>0.76193659701620298</v>
      </c>
      <c r="V50" s="232">
        <v>0.64038483517604294</v>
      </c>
      <c r="W50" s="232">
        <v>0.62711365610487368</v>
      </c>
      <c r="DA50" s="71" t="s">
        <v>2191</v>
      </c>
    </row>
    <row r="51" spans="1:105" ht="12" customHeight="1" x14ac:dyDescent="0.25">
      <c r="A51" s="59" t="s">
        <v>162</v>
      </c>
      <c r="B51" s="232">
        <v>5.3590389495159334</v>
      </c>
      <c r="C51" s="232">
        <v>6.1879379861561619</v>
      </c>
      <c r="D51" s="232">
        <v>6.4669273722530924</v>
      </c>
      <c r="E51" s="232">
        <v>6.5321415122734896</v>
      </c>
      <c r="F51" s="232">
        <v>7.7272864584883427</v>
      </c>
      <c r="G51" s="232">
        <v>7.8407368783124349</v>
      </c>
      <c r="H51" s="232">
        <v>8.3116119565568969</v>
      </c>
      <c r="I51" s="232">
        <v>7.2721974240747791</v>
      </c>
      <c r="J51" s="232">
        <v>9.61076910299575</v>
      </c>
      <c r="K51" s="232">
        <v>7.2286313064874106</v>
      </c>
      <c r="L51" s="232">
        <v>7.8720616717400169</v>
      </c>
      <c r="M51" s="232">
        <v>7.3646143355015541</v>
      </c>
      <c r="N51" s="232">
        <v>6.9601376460974311</v>
      </c>
      <c r="O51" s="232">
        <v>6.4905679468201534</v>
      </c>
      <c r="P51" s="232">
        <v>6.9024140649638124</v>
      </c>
      <c r="Q51" s="232">
        <v>5.9909805540415313</v>
      </c>
      <c r="R51" s="232">
        <v>6.1700790237472516</v>
      </c>
      <c r="S51" s="232">
        <v>5.9279293922099789</v>
      </c>
      <c r="T51" s="232">
        <v>6.1072584643934027</v>
      </c>
      <c r="U51" s="232">
        <v>6.4975372451580302</v>
      </c>
      <c r="V51" s="232">
        <v>6.0759241025894157</v>
      </c>
      <c r="W51" s="232">
        <v>5.556325630502255</v>
      </c>
      <c r="DA51" s="71" t="s">
        <v>2192</v>
      </c>
    </row>
    <row r="52" spans="1:105" ht="12" customHeight="1" x14ac:dyDescent="0.25">
      <c r="A52" s="165" t="s">
        <v>2193</v>
      </c>
      <c r="B52" s="348">
        <v>8.3259167730577275</v>
      </c>
      <c r="C52" s="348">
        <v>9.1618274373910182</v>
      </c>
      <c r="D52" s="348">
        <v>9.7449121335874782</v>
      </c>
      <c r="E52" s="348">
        <v>9.2485664607212037</v>
      </c>
      <c r="F52" s="348">
        <v>9.5736633330794589</v>
      </c>
      <c r="G52" s="348">
        <v>10.350409610803419</v>
      </c>
      <c r="H52" s="348">
        <v>10.5612710597257</v>
      </c>
      <c r="I52" s="348">
        <v>9.7487842580299482</v>
      </c>
      <c r="J52" s="348">
        <v>11.84688596816877</v>
      </c>
      <c r="K52" s="348">
        <v>9.2923371494376106</v>
      </c>
      <c r="L52" s="348">
        <v>9.5081530118116948</v>
      </c>
      <c r="M52" s="348">
        <v>9.2685115612166165</v>
      </c>
      <c r="N52" s="348">
        <v>8.2558065912156913</v>
      </c>
      <c r="O52" s="348">
        <v>7.4346191657862679</v>
      </c>
      <c r="P52" s="348">
        <v>7.7820558250752008</v>
      </c>
      <c r="Q52" s="348">
        <v>7.1029186492956429</v>
      </c>
      <c r="R52" s="348">
        <v>7.4029024833159971</v>
      </c>
      <c r="S52" s="348">
        <v>7.0087980149616396</v>
      </c>
      <c r="T52" s="348">
        <v>7.0426255294573794</v>
      </c>
      <c r="U52" s="348">
        <v>7.1837502798907424</v>
      </c>
      <c r="V52" s="348">
        <v>6.5346115339682571</v>
      </c>
      <c r="W52" s="348">
        <v>5.8796625998548047</v>
      </c>
      <c r="DA52" s="167" t="s">
        <v>2194</v>
      </c>
    </row>
    <row r="53" spans="1:105" ht="12" customHeight="1" x14ac:dyDescent="0.25">
      <c r="A53" s="64" t="s">
        <v>30</v>
      </c>
      <c r="B53" s="231">
        <v>0.70726259613090547</v>
      </c>
      <c r="C53" s="231">
        <v>1.1644374368370469</v>
      </c>
      <c r="D53" s="231">
        <v>1.08967148272645</v>
      </c>
      <c r="E53" s="231">
        <v>0.8998221244036696</v>
      </c>
      <c r="F53" s="231">
        <v>1.1898546744416421</v>
      </c>
      <c r="G53" s="231">
        <v>1.1444468442155711</v>
      </c>
      <c r="H53" s="231">
        <v>1.1601586105236801</v>
      </c>
      <c r="I53" s="231">
        <v>1.1108001518270241</v>
      </c>
      <c r="J53" s="231">
        <v>1.239871224093521</v>
      </c>
      <c r="K53" s="231">
        <v>0.95630479543404989</v>
      </c>
      <c r="L53" s="231">
        <v>0.86933396230484727</v>
      </c>
      <c r="M53" s="231">
        <v>0.92515314908447188</v>
      </c>
      <c r="N53" s="231">
        <v>0.88166539253624676</v>
      </c>
      <c r="O53" s="231">
        <v>0.70528376060232156</v>
      </c>
      <c r="P53" s="231">
        <v>0.73792189798168006</v>
      </c>
      <c r="Q53" s="231">
        <v>0.69268880317348014</v>
      </c>
      <c r="R53" s="231">
        <v>0.8536054226652563</v>
      </c>
      <c r="S53" s="231">
        <v>0.82321024312990265</v>
      </c>
      <c r="T53" s="231">
        <v>0.60827139436296507</v>
      </c>
      <c r="U53" s="231">
        <v>0.46199030773378691</v>
      </c>
      <c r="V53" s="231">
        <v>0.32839289038485098</v>
      </c>
      <c r="W53" s="231">
        <v>7.1882904939452902E-2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5.8949487202392271E-2</v>
      </c>
      <c r="C55" s="231">
        <v>5.8868407402615813E-2</v>
      </c>
      <c r="D55" s="231">
        <v>3.526788137789779E-2</v>
      </c>
      <c r="E55" s="231">
        <v>5.9047611029225053E-2</v>
      </c>
      <c r="F55" s="231">
        <v>6.5249169567396723E-2</v>
      </c>
      <c r="G55" s="231">
        <v>0.1181094787269306</v>
      </c>
      <c r="H55" s="231">
        <v>0.17733217691367861</v>
      </c>
      <c r="I55" s="231">
        <v>5.9245282617878967E-2</v>
      </c>
      <c r="J55" s="231">
        <v>0.11823080274993771</v>
      </c>
      <c r="K55" s="231">
        <v>0.1784099627668228</v>
      </c>
      <c r="L55" s="231">
        <v>5.9491802968636751E-2</v>
      </c>
      <c r="M55" s="231">
        <v>0.11907056483179849</v>
      </c>
      <c r="N55" s="231">
        <v>5.9783182471586677E-2</v>
      </c>
      <c r="O55" s="231">
        <v>6.016321292714151E-2</v>
      </c>
      <c r="P55" s="231">
        <v>0.1201661912146901</v>
      </c>
      <c r="Q55" s="231">
        <v>0.1208885032269182</v>
      </c>
      <c r="R55" s="231">
        <v>6.0357811298363033E-2</v>
      </c>
      <c r="S55" s="231">
        <v>7.2319387239598354E-2</v>
      </c>
      <c r="T55" s="231">
        <v>6.6002094258308178E-2</v>
      </c>
      <c r="U55" s="231">
        <v>5.400251647784611E-2</v>
      </c>
      <c r="V55" s="231">
        <v>6.0207443340831383E-2</v>
      </c>
      <c r="W55" s="231">
        <v>7.2631055931453206E-2</v>
      </c>
      <c r="DA55" s="73" t="s">
        <v>2197</v>
      </c>
    </row>
    <row r="56" spans="1:105" ht="12" customHeight="1" x14ac:dyDescent="0.25">
      <c r="A56" s="64" t="s">
        <v>160</v>
      </c>
      <c r="B56" s="231">
        <v>0.82941960798888303</v>
      </c>
      <c r="C56" s="231">
        <v>0.72495418713519422</v>
      </c>
      <c r="D56" s="231">
        <v>0.77514274601923427</v>
      </c>
      <c r="E56" s="231">
        <v>0.72957430975712156</v>
      </c>
      <c r="F56" s="231">
        <v>0.68322454422354784</v>
      </c>
      <c r="G56" s="231">
        <v>0.67838476348962151</v>
      </c>
      <c r="H56" s="231">
        <v>0.47137401173179128</v>
      </c>
      <c r="I56" s="231">
        <v>0.68182748249511693</v>
      </c>
      <c r="J56" s="231">
        <v>0.73302129124341253</v>
      </c>
      <c r="K56" s="231">
        <v>0.47541802060157268</v>
      </c>
      <c r="L56" s="231">
        <v>0.52894542266869593</v>
      </c>
      <c r="M56" s="231">
        <v>0.52901674537091981</v>
      </c>
      <c r="N56" s="231">
        <v>0.52734520916486038</v>
      </c>
      <c r="O56" s="231">
        <v>0.48387099354281943</v>
      </c>
      <c r="P56" s="231">
        <v>0.4832695787716712</v>
      </c>
      <c r="Q56" s="231">
        <v>0.48687575809171002</v>
      </c>
      <c r="R56" s="231">
        <v>0.37863349209827463</v>
      </c>
      <c r="S56" s="231">
        <v>0.34965364637245328</v>
      </c>
      <c r="T56" s="231">
        <v>0.34188711755816181</v>
      </c>
      <c r="U56" s="231">
        <v>0.34722413143639302</v>
      </c>
      <c r="V56" s="231">
        <v>0.30007134141423902</v>
      </c>
      <c r="W56" s="231">
        <v>0.33437026292368421</v>
      </c>
      <c r="DA56" s="73" t="s">
        <v>2198</v>
      </c>
    </row>
    <row r="57" spans="1:105" ht="12" customHeight="1" x14ac:dyDescent="0.25">
      <c r="A57" s="64" t="s">
        <v>70</v>
      </c>
      <c r="B57" s="231">
        <v>2.057008977618985</v>
      </c>
      <c r="C57" s="231">
        <v>1.825937550146395</v>
      </c>
      <c r="D57" s="231">
        <v>2.177700289979891</v>
      </c>
      <c r="E57" s="231">
        <v>1.831495958219342</v>
      </c>
      <c r="F57" s="231">
        <v>0.97611446131728619</v>
      </c>
      <c r="G57" s="231">
        <v>1.6587195445441529</v>
      </c>
      <c r="H57" s="231">
        <v>1.599179983019533</v>
      </c>
      <c r="I57" s="231">
        <v>1.5824016986296581</v>
      </c>
      <c r="J57" s="231">
        <v>1.4770635458791059</v>
      </c>
      <c r="K57" s="231">
        <v>1.403943724663022</v>
      </c>
      <c r="L57" s="231">
        <v>1.230180865178645</v>
      </c>
      <c r="M57" s="231">
        <v>1.2823785561209231</v>
      </c>
      <c r="N57" s="231">
        <v>0.72112058205707896</v>
      </c>
      <c r="O57" s="231">
        <v>0.51835977590093474</v>
      </c>
      <c r="P57" s="231">
        <v>0.41413744011026687</v>
      </c>
      <c r="Q57" s="231">
        <v>0.52078117501463383</v>
      </c>
      <c r="R57" s="231">
        <v>0.68644788184724859</v>
      </c>
      <c r="S57" s="231">
        <v>0.49847629849543479</v>
      </c>
      <c r="T57" s="231">
        <v>0.58415630757888892</v>
      </c>
      <c r="U57" s="231">
        <v>0.57899192131570398</v>
      </c>
      <c r="V57" s="231">
        <v>0.48243149628810372</v>
      </c>
      <c r="W57" s="231">
        <v>0.45652080593844052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4.3898200979357958</v>
      </c>
      <c r="C59" s="231">
        <v>5.0620205560299762</v>
      </c>
      <c r="D59" s="231">
        <v>5.260544448675871</v>
      </c>
      <c r="E59" s="231">
        <v>5.27999088716457</v>
      </c>
      <c r="F59" s="231">
        <v>6.3230642762480489</v>
      </c>
      <c r="G59" s="231">
        <v>6.4539934549843343</v>
      </c>
      <c r="H59" s="231">
        <v>6.8288244641166234</v>
      </c>
      <c r="I59" s="231">
        <v>5.9236445718360926</v>
      </c>
      <c r="J59" s="231">
        <v>7.8676959069994981</v>
      </c>
      <c r="K59" s="231">
        <v>5.862622074363852</v>
      </c>
      <c r="L59" s="231">
        <v>6.3672848205747039</v>
      </c>
      <c r="M59" s="231">
        <v>5.9349453859089891</v>
      </c>
      <c r="N59" s="231">
        <v>5.553185479737027</v>
      </c>
      <c r="O59" s="231">
        <v>5.1236927106532271</v>
      </c>
      <c r="P59" s="231">
        <v>5.4308006523237111</v>
      </c>
      <c r="Q59" s="231">
        <v>4.667285561862677</v>
      </c>
      <c r="R59" s="231">
        <v>4.8479269123523521</v>
      </c>
      <c r="S59" s="231">
        <v>4.5454593659698332</v>
      </c>
      <c r="T59" s="231">
        <v>4.6148027215393661</v>
      </c>
      <c r="U59" s="231">
        <v>4.9374470108493718</v>
      </c>
      <c r="V59" s="231">
        <v>4.5772744686238074</v>
      </c>
      <c r="W59" s="231">
        <v>4.0448461458302321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5.5796173388122303E-2</v>
      </c>
      <c r="E60" s="231">
        <v>3.5766777812904577E-2</v>
      </c>
      <c r="F60" s="231">
        <v>2.8613422250347818E-3</v>
      </c>
      <c r="G60" s="231">
        <v>4.2920133375521814E-3</v>
      </c>
      <c r="H60" s="231">
        <v>8.584026675085784E-3</v>
      </c>
      <c r="I60" s="231">
        <v>1.4306711125172959E-3</v>
      </c>
      <c r="J60" s="231">
        <v>1.430671112514964E-3</v>
      </c>
      <c r="K60" s="231">
        <v>1.4306711125164949E-3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3.1818125542317972E-3</v>
      </c>
      <c r="I61" s="231">
        <v>3.1818125542384689E-3</v>
      </c>
      <c r="J61" s="231">
        <v>4.7669961468998611E-3</v>
      </c>
      <c r="K61" s="231">
        <v>6.3579024240233064E-3</v>
      </c>
      <c r="L61" s="231">
        <v>6.3579024240253334E-3</v>
      </c>
      <c r="M61" s="231">
        <v>9.5397149782381063E-3</v>
      </c>
      <c r="N61" s="231">
        <v>2.0664613549131051E-2</v>
      </c>
      <c r="O61" s="231">
        <v>7.4715368179994052E-2</v>
      </c>
      <c r="P61" s="231">
        <v>0.15101591995255351</v>
      </c>
      <c r="Q61" s="231">
        <v>0.1923451470506167</v>
      </c>
      <c r="R61" s="231">
        <v>0.1557829160996588</v>
      </c>
      <c r="S61" s="231">
        <v>0.27611952471513512</v>
      </c>
      <c r="T61" s="231">
        <v>0.38309938782322539</v>
      </c>
      <c r="U61" s="231">
        <v>0.43349334709188869</v>
      </c>
      <c r="V61" s="231">
        <v>0.4834066008698531</v>
      </c>
      <c r="W61" s="231">
        <v>0.59849550784954941</v>
      </c>
      <c r="DA61" s="73" t="s">
        <v>2203</v>
      </c>
    </row>
    <row r="62" spans="1:105" ht="12" customHeight="1" x14ac:dyDescent="0.25">
      <c r="A62" s="64" t="s">
        <v>79</v>
      </c>
      <c r="B62" s="231">
        <v>0.28345600618076611</v>
      </c>
      <c r="C62" s="231">
        <v>0.32560929983979048</v>
      </c>
      <c r="D62" s="231">
        <v>0.35078911142001251</v>
      </c>
      <c r="E62" s="231">
        <v>0.41286879233437029</v>
      </c>
      <c r="F62" s="231">
        <v>0.33329486505650152</v>
      </c>
      <c r="G62" s="231">
        <v>0.29246351150525568</v>
      </c>
      <c r="H62" s="231">
        <v>0.31263597419107431</v>
      </c>
      <c r="I62" s="231">
        <v>0.38625258695741982</v>
      </c>
      <c r="J62" s="231">
        <v>0.40480552994388408</v>
      </c>
      <c r="K62" s="231">
        <v>0.40784999807175237</v>
      </c>
      <c r="L62" s="231">
        <v>0.44655823569214098</v>
      </c>
      <c r="M62" s="231">
        <v>0.46840744492127617</v>
      </c>
      <c r="N62" s="231">
        <v>0.49204213169976102</v>
      </c>
      <c r="O62" s="231">
        <v>0.46853334397982971</v>
      </c>
      <c r="P62" s="231">
        <v>0.44474414472062801</v>
      </c>
      <c r="Q62" s="231">
        <v>0.42205370087560728</v>
      </c>
      <c r="R62" s="231">
        <v>0.42014804695484348</v>
      </c>
      <c r="S62" s="231">
        <v>0.44355954903928307</v>
      </c>
      <c r="T62" s="231">
        <v>0.44440650633646361</v>
      </c>
      <c r="U62" s="231">
        <v>0.37060104498575192</v>
      </c>
      <c r="V62" s="231">
        <v>0.30282729304657191</v>
      </c>
      <c r="W62" s="231">
        <v>0.30091591644199212</v>
      </c>
      <c r="DA62" s="73" t="s">
        <v>2204</v>
      </c>
    </row>
    <row r="63" spans="1:105" ht="12" customHeight="1" x14ac:dyDescent="0.25">
      <c r="A63" s="166" t="s">
        <v>2205</v>
      </c>
      <c r="B63" s="349">
        <v>0.59737863941302882</v>
      </c>
      <c r="C63" s="349">
        <v>0.63164015646831873</v>
      </c>
      <c r="D63" s="349">
        <v>0.66138851819388234</v>
      </c>
      <c r="E63" s="349">
        <v>0.75287783560451316</v>
      </c>
      <c r="F63" s="349">
        <v>0.82667583336936656</v>
      </c>
      <c r="G63" s="349">
        <v>0.76511626598108984</v>
      </c>
      <c r="H63" s="349">
        <v>0.81345915644303846</v>
      </c>
      <c r="I63" s="349">
        <v>0.83387212882331085</v>
      </c>
      <c r="J63" s="349">
        <v>0.93351721785661723</v>
      </c>
      <c r="K63" s="349">
        <v>0.87913261260471398</v>
      </c>
      <c r="L63" s="349">
        <v>0.91503175895897193</v>
      </c>
      <c r="M63" s="349">
        <v>0.91481745666135617</v>
      </c>
      <c r="N63" s="349">
        <v>0.89824351242751754</v>
      </c>
      <c r="O63" s="349">
        <v>0.90294858886886364</v>
      </c>
      <c r="P63" s="349">
        <v>0.93546863768096511</v>
      </c>
      <c r="Q63" s="349">
        <v>0.93154411430081518</v>
      </c>
      <c r="R63" s="349">
        <v>0.94183145842422178</v>
      </c>
      <c r="S63" s="349">
        <v>0.91222889103966898</v>
      </c>
      <c r="T63" s="349">
        <v>0.89424745451801702</v>
      </c>
      <c r="U63" s="349">
        <v>0.90417292623881662</v>
      </c>
      <c r="V63" s="349">
        <v>0.86562178375532728</v>
      </c>
      <c r="W63" s="349">
        <v>0.85823644197735627</v>
      </c>
      <c r="DA63" s="168" t="s">
        <v>2206</v>
      </c>
    </row>
    <row r="64" spans="1:105" ht="12" customHeight="1" x14ac:dyDescent="0.25">
      <c r="A64" s="60" t="s">
        <v>2207</v>
      </c>
      <c r="B64" s="264">
        <v>1.1947572788260581</v>
      </c>
      <c r="C64" s="264">
        <v>1.263280312936637</v>
      </c>
      <c r="D64" s="264">
        <v>1.3227770363877649</v>
      </c>
      <c r="E64" s="264">
        <v>1.5057556712090261</v>
      </c>
      <c r="F64" s="264">
        <v>1.6533516667387329</v>
      </c>
      <c r="G64" s="264">
        <v>1.5302325319621799</v>
      </c>
      <c r="H64" s="264">
        <v>1.6269183128860769</v>
      </c>
      <c r="I64" s="264">
        <v>1.6677442576466219</v>
      </c>
      <c r="J64" s="264">
        <v>1.867034435713234</v>
      </c>
      <c r="K64" s="264">
        <v>1.758265225209428</v>
      </c>
      <c r="L64" s="264">
        <v>1.8300635179179441</v>
      </c>
      <c r="M64" s="264">
        <v>1.8296349133227121</v>
      </c>
      <c r="N64" s="264">
        <v>1.7964870248550351</v>
      </c>
      <c r="O64" s="264">
        <v>1.8058971777377271</v>
      </c>
      <c r="P64" s="264">
        <v>1.87093727536193</v>
      </c>
      <c r="Q64" s="264">
        <v>1.8630882286016299</v>
      </c>
      <c r="R64" s="264">
        <v>1.883662916848444</v>
      </c>
      <c r="S64" s="264">
        <v>1.824457782079338</v>
      </c>
      <c r="T64" s="264">
        <v>1.788494909036034</v>
      </c>
      <c r="U64" s="264">
        <v>1.808345852477633</v>
      </c>
      <c r="V64" s="264">
        <v>1.731243567510655</v>
      </c>
      <c r="W64" s="264">
        <v>1.716472883954713</v>
      </c>
      <c r="DA64" s="72" t="s">
        <v>2208</v>
      </c>
    </row>
    <row r="65" spans="1:105" ht="12" customHeight="1" x14ac:dyDescent="0.25">
      <c r="A65" s="101" t="s">
        <v>2209</v>
      </c>
      <c r="B65" s="280">
        <v>0.23895145576521151</v>
      </c>
      <c r="C65" s="280">
        <v>0.25265606258732748</v>
      </c>
      <c r="D65" s="280">
        <v>0.26455540727755289</v>
      </c>
      <c r="E65" s="280">
        <v>0.30115113424180529</v>
      </c>
      <c r="F65" s="280">
        <v>0.3306703333477467</v>
      </c>
      <c r="G65" s="280">
        <v>0.30604650639243591</v>
      </c>
      <c r="H65" s="280">
        <v>0.32538366257721552</v>
      </c>
      <c r="I65" s="280">
        <v>0.33354885152932429</v>
      </c>
      <c r="J65" s="280">
        <v>0.37340688714264703</v>
      </c>
      <c r="K65" s="280">
        <v>0.35165304504188571</v>
      </c>
      <c r="L65" s="280">
        <v>0.36601270358358873</v>
      </c>
      <c r="M65" s="280">
        <v>0.36592698266454238</v>
      </c>
      <c r="N65" s="280">
        <v>0.35929740497100698</v>
      </c>
      <c r="O65" s="280">
        <v>0.36117943554754539</v>
      </c>
      <c r="P65" s="280">
        <v>0.37418745507238621</v>
      </c>
      <c r="Q65" s="280">
        <v>0.37261764572032607</v>
      </c>
      <c r="R65" s="280">
        <v>0.37673258336968868</v>
      </c>
      <c r="S65" s="280">
        <v>0.36489155641586768</v>
      </c>
      <c r="T65" s="280">
        <v>0.35769898180720677</v>
      </c>
      <c r="U65" s="280">
        <v>0.36166917049552672</v>
      </c>
      <c r="V65" s="280">
        <v>0.34624871350213082</v>
      </c>
      <c r="W65" s="280">
        <v>0.3432945767909425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13.242648033588488</v>
      </c>
      <c r="C66" s="263">
        <f t="shared" si="3"/>
        <v>14.24077460961621</v>
      </c>
      <c r="D66" s="263">
        <f t="shared" si="3"/>
        <v>15.004310644566537</v>
      </c>
      <c r="E66" s="263">
        <f t="shared" si="3"/>
        <v>15.878528223602544</v>
      </c>
      <c r="F66" s="263">
        <f t="shared" si="3"/>
        <v>17.080034707677449</v>
      </c>
      <c r="G66" s="263">
        <f t="shared" si="3"/>
        <v>16.78175000902748</v>
      </c>
      <c r="H66" s="263">
        <f t="shared" si="3"/>
        <v>17.553387271556065</v>
      </c>
      <c r="I66" s="263">
        <f t="shared" si="3"/>
        <v>17.274909796976161</v>
      </c>
      <c r="J66" s="263">
        <f t="shared" si="3"/>
        <v>19.968987016767088</v>
      </c>
      <c r="K66" s="263">
        <f t="shared" si="3"/>
        <v>17.567463361500231</v>
      </c>
      <c r="L66" s="263">
        <f t="shared" si="3"/>
        <v>18.184627101074128</v>
      </c>
      <c r="M66" s="263">
        <f t="shared" si="3"/>
        <v>18.01702140444846</v>
      </c>
      <c r="N66" s="263">
        <f t="shared" si="3"/>
        <v>17.138505576170981</v>
      </c>
      <c r="O66" s="263">
        <f t="shared" si="3"/>
        <v>16.65980947142954</v>
      </c>
      <c r="P66" s="263">
        <f t="shared" si="3"/>
        <v>17.311941795274713</v>
      </c>
      <c r="Q66" s="263">
        <f t="shared" si="3"/>
        <v>16.807079032359294</v>
      </c>
      <c r="R66" s="263">
        <f t="shared" si="3"/>
        <v>17.139270584108178</v>
      </c>
      <c r="S66" s="263">
        <f t="shared" si="3"/>
        <v>16.486168422947038</v>
      </c>
      <c r="T66" s="263">
        <f t="shared" si="3"/>
        <v>16.269535962752748</v>
      </c>
      <c r="U66" s="263">
        <f t="shared" si="3"/>
        <v>16.497453120299117</v>
      </c>
      <c r="V66" s="263">
        <f t="shared" si="3"/>
        <v>15.569027982933628</v>
      </c>
      <c r="W66" s="263">
        <f t="shared" si="3"/>
        <v>15.035373740009346</v>
      </c>
      <c r="DA66" s="70"/>
    </row>
    <row r="67" spans="1:105" ht="12" customHeight="1" x14ac:dyDescent="0.25">
      <c r="A67" s="165" t="s">
        <v>2212</v>
      </c>
      <c r="B67" s="348">
        <v>3.8870291212491872</v>
      </c>
      <c r="C67" s="348">
        <v>4.281072917455603</v>
      </c>
      <c r="D67" s="348">
        <v>4.5469824433950601</v>
      </c>
      <c r="E67" s="348">
        <v>4.3220590173503757</v>
      </c>
      <c r="F67" s="348">
        <v>4.5003132549933129</v>
      </c>
      <c r="G67" s="348">
        <v>4.8581937986663624</v>
      </c>
      <c r="H67" s="348">
        <v>4.9599242644929857</v>
      </c>
      <c r="I67" s="348">
        <v>4.5683921847372906</v>
      </c>
      <c r="J67" s="348">
        <v>5.5683067073729244</v>
      </c>
      <c r="K67" s="348">
        <v>4.3569185679530467</v>
      </c>
      <c r="L67" s="348">
        <v>4.4654562979622208</v>
      </c>
      <c r="M67" s="348">
        <v>4.3457844188126149</v>
      </c>
      <c r="N67" s="348">
        <v>3.8740818692303391</v>
      </c>
      <c r="O67" s="348">
        <v>3.4887348825009319</v>
      </c>
      <c r="P67" s="348">
        <v>3.651497563859968</v>
      </c>
      <c r="Q67" s="348">
        <v>3.325720177726061</v>
      </c>
      <c r="R67" s="348">
        <v>3.4673014270632971</v>
      </c>
      <c r="S67" s="348">
        <v>3.2743278469393058</v>
      </c>
      <c r="T67" s="348">
        <v>3.285725665887016</v>
      </c>
      <c r="U67" s="348">
        <v>3.3576734081707391</v>
      </c>
      <c r="V67" s="348">
        <v>3.054068290635255</v>
      </c>
      <c r="W67" s="348">
        <v>2.7400576906458931</v>
      </c>
      <c r="DA67" s="167" t="s">
        <v>2213</v>
      </c>
    </row>
    <row r="68" spans="1:105" ht="12" customHeight="1" x14ac:dyDescent="0.25">
      <c r="A68" s="165" t="s">
        <v>2214</v>
      </c>
      <c r="B68" s="348">
        <v>1.56831673287514</v>
      </c>
      <c r="C68" s="348">
        <v>1.7257735893146511</v>
      </c>
      <c r="D68" s="348">
        <v>1.8356067176840669</v>
      </c>
      <c r="E68" s="348">
        <v>1.742112241908703</v>
      </c>
      <c r="F68" s="348">
        <v>1.803349325898624</v>
      </c>
      <c r="G68" s="348">
        <v>1.9496616441402559</v>
      </c>
      <c r="H68" s="348">
        <v>1.989380698230879</v>
      </c>
      <c r="I68" s="348">
        <v>1.8363360929253081</v>
      </c>
      <c r="J68" s="348">
        <v>2.2315463873558921</v>
      </c>
      <c r="K68" s="348">
        <v>1.7503571361821539</v>
      </c>
      <c r="L68" s="348">
        <v>1.791009431587798</v>
      </c>
      <c r="M68" s="348">
        <v>1.745869213747175</v>
      </c>
      <c r="N68" s="348">
        <v>1.5551103828328721</v>
      </c>
      <c r="O68" s="348">
        <v>1.4004268788738681</v>
      </c>
      <c r="P68" s="348">
        <v>1.4658720113715049</v>
      </c>
      <c r="Q68" s="348">
        <v>1.337945895158182</v>
      </c>
      <c r="R68" s="348">
        <v>1.3944525453337611</v>
      </c>
      <c r="S68" s="348">
        <v>1.3202168006021919</v>
      </c>
      <c r="T68" s="348">
        <v>1.326588742390864</v>
      </c>
      <c r="U68" s="348">
        <v>1.353171797874156</v>
      </c>
      <c r="V68" s="348">
        <v>1.2308963554289241</v>
      </c>
      <c r="W68" s="348">
        <v>1.107526473102844</v>
      </c>
      <c r="DA68" s="167" t="s">
        <v>2215</v>
      </c>
    </row>
    <row r="69" spans="1:105" ht="12" customHeight="1" x14ac:dyDescent="0.25">
      <c r="A69" s="64" t="s">
        <v>30</v>
      </c>
      <c r="B69" s="231">
        <v>0.1332239793265971</v>
      </c>
      <c r="C69" s="231">
        <v>0.2193400158031002</v>
      </c>
      <c r="D69" s="231">
        <v>0.20525667818669949</v>
      </c>
      <c r="E69" s="231">
        <v>0.16949558022008179</v>
      </c>
      <c r="F69" s="231">
        <v>0.2241277503103371</v>
      </c>
      <c r="G69" s="231">
        <v>0.21557447481068931</v>
      </c>
      <c r="H69" s="231">
        <v>0.21853403189919729</v>
      </c>
      <c r="I69" s="231">
        <v>0.2092365936959491</v>
      </c>
      <c r="J69" s="231">
        <v>0.233549150244763</v>
      </c>
      <c r="K69" s="231">
        <v>0.18013497531721709</v>
      </c>
      <c r="L69" s="231">
        <v>0.16375265771947259</v>
      </c>
      <c r="M69" s="231">
        <v>0.1742670751738063</v>
      </c>
      <c r="N69" s="231">
        <v>0.16607547560239549</v>
      </c>
      <c r="O69" s="231">
        <v>0.13285123468409379</v>
      </c>
      <c r="P69" s="231">
        <v>0.13899913867798949</v>
      </c>
      <c r="Q69" s="231">
        <v>0.13047877732907659</v>
      </c>
      <c r="R69" s="231">
        <v>0.16078994111146111</v>
      </c>
      <c r="S69" s="231">
        <v>0.15506453333194839</v>
      </c>
      <c r="T69" s="231">
        <v>0.114577437165323</v>
      </c>
      <c r="U69" s="231">
        <v>8.7023105057887809E-2</v>
      </c>
      <c r="V69" s="231">
        <v>6.1857940571107682E-2</v>
      </c>
      <c r="W69" s="231">
        <v>1.354027018250082E-2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1.110405853119854E-2</v>
      </c>
      <c r="C71" s="231">
        <v>1.1088785881933169E-2</v>
      </c>
      <c r="D71" s="231">
        <v>6.6432574340638487E-3</v>
      </c>
      <c r="E71" s="231">
        <v>1.112254168971552E-2</v>
      </c>
      <c r="F71" s="231">
        <v>1.2290702300783871E-2</v>
      </c>
      <c r="G71" s="231">
        <v>2.2247768846070031E-2</v>
      </c>
      <c r="H71" s="231">
        <v>3.3403290942188767E-2</v>
      </c>
      <c r="I71" s="231">
        <v>1.1159776227190501E-2</v>
      </c>
      <c r="J71" s="231">
        <v>2.2270622124642009E-2</v>
      </c>
      <c r="K71" s="231">
        <v>3.3606308776022019E-2</v>
      </c>
      <c r="L71" s="231">
        <v>1.120621219353822E-2</v>
      </c>
      <c r="M71" s="231">
        <v>2.2428804455851228E-2</v>
      </c>
      <c r="N71" s="231">
        <v>1.1261098083290561E-2</v>
      </c>
      <c r="O71" s="231">
        <v>1.13326827674394E-2</v>
      </c>
      <c r="P71" s="231">
        <v>2.2635182832683998E-2</v>
      </c>
      <c r="Q71" s="231">
        <v>2.277124160507046E-2</v>
      </c>
      <c r="R71" s="231">
        <v>1.1369338416312149E-2</v>
      </c>
      <c r="S71" s="231">
        <v>1.362248845510439E-2</v>
      </c>
      <c r="T71" s="231">
        <v>1.2432527450318439E-2</v>
      </c>
      <c r="U71" s="231">
        <v>1.01722191703422E-2</v>
      </c>
      <c r="V71" s="231">
        <v>1.1341014258106741E-2</v>
      </c>
      <c r="W71" s="231">
        <v>1.368119613113246E-2</v>
      </c>
      <c r="DA71" s="73" t="s">
        <v>2218</v>
      </c>
    </row>
    <row r="72" spans="1:105" ht="12" customHeight="1" x14ac:dyDescent="0.25">
      <c r="A72" s="64" t="s">
        <v>160</v>
      </c>
      <c r="B72" s="231">
        <v>0.15623416438571761</v>
      </c>
      <c r="C72" s="231">
        <v>0.13655646738280661</v>
      </c>
      <c r="D72" s="231">
        <v>0.14601026794822139</v>
      </c>
      <c r="E72" s="231">
        <v>0.13742673978804501</v>
      </c>
      <c r="F72" s="231">
        <v>0.12869603603102839</v>
      </c>
      <c r="G72" s="231">
        <v>0.1277843875825326</v>
      </c>
      <c r="H72" s="231">
        <v>8.8790672569977316E-2</v>
      </c>
      <c r="I72" s="231">
        <v>0.12843287758910779</v>
      </c>
      <c r="J72" s="231">
        <v>0.13807603269959021</v>
      </c>
      <c r="K72" s="231">
        <v>8.9552424933260225E-2</v>
      </c>
      <c r="L72" s="231">
        <v>9.9635148868341586E-2</v>
      </c>
      <c r="M72" s="231">
        <v>9.9648583615574896E-2</v>
      </c>
      <c r="N72" s="231">
        <v>9.9333723610001382E-2</v>
      </c>
      <c r="O72" s="231">
        <v>9.1144674683966004E-2</v>
      </c>
      <c r="P72" s="231">
        <v>9.1031388799095933E-2</v>
      </c>
      <c r="Q72" s="231">
        <v>9.1710669114227913E-2</v>
      </c>
      <c r="R72" s="231">
        <v>7.1321544217957555E-2</v>
      </c>
      <c r="S72" s="231">
        <v>6.5862736712816672E-2</v>
      </c>
      <c r="T72" s="231">
        <v>6.4399789456939041E-2</v>
      </c>
      <c r="U72" s="231">
        <v>6.5405099550345472E-2</v>
      </c>
      <c r="V72" s="231">
        <v>5.6523133562792961E-2</v>
      </c>
      <c r="W72" s="231">
        <v>6.2983872240472374E-2</v>
      </c>
      <c r="DA72" s="73" t="s">
        <v>2219</v>
      </c>
    </row>
    <row r="73" spans="1:105" ht="12" customHeight="1" x14ac:dyDescent="0.25">
      <c r="A73" s="64" t="s">
        <v>70</v>
      </c>
      <c r="B73" s="231">
        <v>0.38746983511936561</v>
      </c>
      <c r="C73" s="231">
        <v>0.34394391526303281</v>
      </c>
      <c r="D73" s="231">
        <v>0.41020393273859429</v>
      </c>
      <c r="E73" s="231">
        <v>0.34499092841804768</v>
      </c>
      <c r="F73" s="231">
        <v>0.18386643592680191</v>
      </c>
      <c r="G73" s="231">
        <v>0.31244578678394008</v>
      </c>
      <c r="H73" s="231">
        <v>0.30123057851891483</v>
      </c>
      <c r="I73" s="231">
        <v>0.29807012605766409</v>
      </c>
      <c r="J73" s="231">
        <v>0.27822803634287868</v>
      </c>
      <c r="K73" s="231">
        <v>0.26445477362073538</v>
      </c>
      <c r="L73" s="231">
        <v>0.2317238194796338</v>
      </c>
      <c r="M73" s="231">
        <v>0.2415560715130825</v>
      </c>
      <c r="N73" s="231">
        <v>0.13583434786670739</v>
      </c>
      <c r="O73" s="231">
        <v>9.7641176623998821E-2</v>
      </c>
      <c r="P73" s="231">
        <v>7.8009268497224754E-2</v>
      </c>
      <c r="Q73" s="231">
        <v>9.8097285044307744E-2</v>
      </c>
      <c r="R73" s="231">
        <v>0.12930320212081139</v>
      </c>
      <c r="S73" s="231">
        <v>9.3895812458973826E-2</v>
      </c>
      <c r="T73" s="231">
        <v>0.11003498314505381</v>
      </c>
      <c r="U73" s="231">
        <v>0.1090621901647309</v>
      </c>
      <c r="V73" s="231">
        <v>9.0873522846512622E-2</v>
      </c>
      <c r="W73" s="231">
        <v>8.5992838791728407E-2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0.82689132038679813</v>
      </c>
      <c r="C75" s="231">
        <v>0.9535107972577237</v>
      </c>
      <c r="D75" s="231">
        <v>0.9909058795289728</v>
      </c>
      <c r="E75" s="231">
        <v>0.99456892057393553</v>
      </c>
      <c r="F75" s="231">
        <v>1.191048118517638</v>
      </c>
      <c r="G75" s="231">
        <v>1.215710678501204</v>
      </c>
      <c r="H75" s="231">
        <v>1.286315965539973</v>
      </c>
      <c r="I75" s="231">
        <v>1.115811165886023</v>
      </c>
      <c r="J75" s="231">
        <v>1.48200366115226</v>
      </c>
      <c r="K75" s="231">
        <v>1.1043166234258781</v>
      </c>
      <c r="L75" s="231">
        <v>1.199377750135955</v>
      </c>
      <c r="M75" s="231">
        <v>1.11793985108535</v>
      </c>
      <c r="N75" s="231">
        <v>1.046029397845202</v>
      </c>
      <c r="O75" s="231">
        <v>0.96512771281002641</v>
      </c>
      <c r="P75" s="231">
        <v>1.022976300160698</v>
      </c>
      <c r="Q75" s="231">
        <v>0.8791562831209474</v>
      </c>
      <c r="R75" s="231">
        <v>0.91318290869794994</v>
      </c>
      <c r="S75" s="231">
        <v>0.85620841242645018</v>
      </c>
      <c r="T75" s="231">
        <v>0.86927031873871707</v>
      </c>
      <c r="U75" s="231">
        <v>0.9300454203261973</v>
      </c>
      <c r="V75" s="231">
        <v>0.86220128494852877</v>
      </c>
      <c r="W75" s="231">
        <v>0.76191007733090232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1.051008252186237E-2</v>
      </c>
      <c r="E76" s="231">
        <v>6.7372323858102814E-3</v>
      </c>
      <c r="F76" s="231">
        <v>5.3897859086527757E-4</v>
      </c>
      <c r="G76" s="231">
        <v>8.0846788629791787E-4</v>
      </c>
      <c r="H76" s="231">
        <v>1.6169357725923359E-3</v>
      </c>
      <c r="I76" s="231">
        <v>2.6948929543262078E-4</v>
      </c>
      <c r="J76" s="231">
        <v>2.6948929543218157E-4</v>
      </c>
      <c r="K76" s="231">
        <v>2.6948929543247003E-4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5.9934419304089254E-4</v>
      </c>
      <c r="I77" s="231">
        <v>5.9934419304214913E-4</v>
      </c>
      <c r="J77" s="231">
        <v>8.9793833238002924E-4</v>
      </c>
      <c r="K77" s="231">
        <v>1.1976104289018971E-3</v>
      </c>
      <c r="L77" s="231">
        <v>1.1976104289022781E-3</v>
      </c>
      <c r="M77" s="231">
        <v>1.796954621939587E-3</v>
      </c>
      <c r="N77" s="231">
        <v>3.89250338321582E-3</v>
      </c>
      <c r="O77" s="231">
        <v>1.407380896465262E-2</v>
      </c>
      <c r="P77" s="231">
        <v>2.8446212068625042E-2</v>
      </c>
      <c r="Q77" s="231">
        <v>3.6231218835019209E-2</v>
      </c>
      <c r="R77" s="231">
        <v>2.934415040104376E-2</v>
      </c>
      <c r="S77" s="231">
        <v>5.2011434018363382E-2</v>
      </c>
      <c r="T77" s="231">
        <v>7.2162765573349913E-2</v>
      </c>
      <c r="U77" s="231">
        <v>8.1655256515923605E-2</v>
      </c>
      <c r="V77" s="231">
        <v>9.1057199055817217E-2</v>
      </c>
      <c r="W77" s="231">
        <v>0.11273599593841931</v>
      </c>
      <c r="DA77" s="73" t="s">
        <v>2224</v>
      </c>
    </row>
    <row r="78" spans="1:105" ht="12" customHeight="1" x14ac:dyDescent="0.25">
      <c r="A78" s="64" t="s">
        <v>79</v>
      </c>
      <c r="B78" s="231">
        <v>5.3393375125462862E-2</v>
      </c>
      <c r="C78" s="231">
        <v>6.1333607726054701E-2</v>
      </c>
      <c r="D78" s="231">
        <v>6.6076619325653313E-2</v>
      </c>
      <c r="E78" s="231">
        <v>7.7770298833066978E-2</v>
      </c>
      <c r="F78" s="231">
        <v>6.2781304221169273E-2</v>
      </c>
      <c r="G78" s="231">
        <v>5.5090079729521853E-2</v>
      </c>
      <c r="H78" s="231">
        <v>5.8889878794994598E-2</v>
      </c>
      <c r="I78" s="231">
        <v>7.2756719980898998E-2</v>
      </c>
      <c r="J78" s="231">
        <v>7.6251457163944936E-2</v>
      </c>
      <c r="K78" s="231">
        <v>7.6824930384706835E-2</v>
      </c>
      <c r="L78" s="231">
        <v>8.4116232761954512E-2</v>
      </c>
      <c r="M78" s="231">
        <v>8.8231873281570006E-2</v>
      </c>
      <c r="N78" s="231">
        <v>9.2683836442060227E-2</v>
      </c>
      <c r="O78" s="231">
        <v>8.825558833969091E-2</v>
      </c>
      <c r="P78" s="231">
        <v>8.3774520335187494E-2</v>
      </c>
      <c r="Q78" s="231">
        <v>7.9500420109532663E-2</v>
      </c>
      <c r="R78" s="231">
        <v>7.9141460368225364E-2</v>
      </c>
      <c r="S78" s="231">
        <v>8.3551383198535292E-2</v>
      </c>
      <c r="T78" s="231">
        <v>8.3710920861162108E-2</v>
      </c>
      <c r="U78" s="231">
        <v>6.9808507088728891E-2</v>
      </c>
      <c r="V78" s="231">
        <v>5.7042260186057868E-2</v>
      </c>
      <c r="W78" s="231">
        <v>5.6682222487688262E-2</v>
      </c>
      <c r="DA78" s="73" t="s">
        <v>2225</v>
      </c>
    </row>
    <row r="79" spans="1:105" ht="12" customHeight="1" x14ac:dyDescent="0.25">
      <c r="A79" s="165" t="s">
        <v>2226</v>
      </c>
      <c r="B79" s="348">
        <v>7.7873021794641604</v>
      </c>
      <c r="C79" s="348">
        <v>8.2339281028459563</v>
      </c>
      <c r="D79" s="348">
        <v>8.621721483487411</v>
      </c>
      <c r="E79" s="348">
        <v>9.8143569643434656</v>
      </c>
      <c r="F79" s="348">
        <v>10.77637212678551</v>
      </c>
      <c r="G79" s="348">
        <v>9.9738945662208618</v>
      </c>
      <c r="H79" s="348">
        <v>10.604082308832201</v>
      </c>
      <c r="I79" s="348">
        <v>10.87018151931356</v>
      </c>
      <c r="J79" s="348">
        <v>12.16913392203827</v>
      </c>
      <c r="K79" s="348">
        <v>11.460187657365029</v>
      </c>
      <c r="L79" s="348">
        <v>11.92816137152411</v>
      </c>
      <c r="M79" s="348">
        <v>11.92536777188867</v>
      </c>
      <c r="N79" s="348">
        <v>11.70931332410777</v>
      </c>
      <c r="O79" s="348">
        <v>11.770647710054741</v>
      </c>
      <c r="P79" s="348">
        <v>12.19457222004324</v>
      </c>
      <c r="Q79" s="348">
        <v>12.14341295947505</v>
      </c>
      <c r="R79" s="348">
        <v>12.277516611711119</v>
      </c>
      <c r="S79" s="348">
        <v>11.89162377540554</v>
      </c>
      <c r="T79" s="348">
        <v>11.657221554474869</v>
      </c>
      <c r="U79" s="348">
        <v>11.786607914254221</v>
      </c>
      <c r="V79" s="348">
        <v>11.284063336869449</v>
      </c>
      <c r="W79" s="348">
        <v>11.187789576260609</v>
      </c>
      <c r="DA79" s="167" t="s">
        <v>2227</v>
      </c>
    </row>
    <row r="80" spans="1:105" ht="12" customHeight="1" x14ac:dyDescent="0.25">
      <c r="A80" s="132" t="s">
        <v>2228</v>
      </c>
      <c r="B80" s="318">
        <v>10.673584237259741</v>
      </c>
      <c r="C80" s="318">
        <v>11.285747385150779</v>
      </c>
      <c r="D80" s="318">
        <v>11.81727232402417</v>
      </c>
      <c r="E80" s="318">
        <v>13.45194566479053</v>
      </c>
      <c r="F80" s="318">
        <v>14.770521679591189</v>
      </c>
      <c r="G80" s="318">
        <v>13.67061420922423</v>
      </c>
      <c r="H80" s="318">
        <v>14.53437444364646</v>
      </c>
      <c r="I80" s="318">
        <v>14.89910054173356</v>
      </c>
      <c r="J80" s="318">
        <v>16.679496058840229</v>
      </c>
      <c r="K80" s="318">
        <v>15.70778628037097</v>
      </c>
      <c r="L80" s="318">
        <v>16.349209554283782</v>
      </c>
      <c r="M80" s="318">
        <v>16.345380536178791</v>
      </c>
      <c r="N80" s="318">
        <v>16.049247768362829</v>
      </c>
      <c r="O80" s="318">
        <v>16.13331510258956</v>
      </c>
      <c r="P80" s="318">
        <v>16.714362795786009</v>
      </c>
      <c r="Q80" s="318">
        <v>16.644241890675829</v>
      </c>
      <c r="R80" s="318">
        <v>16.82804965820289</v>
      </c>
      <c r="S80" s="318">
        <v>16.299129680534051</v>
      </c>
      <c r="T80" s="318">
        <v>15.97784872946192</v>
      </c>
      <c r="U80" s="318">
        <v>16.155190789450181</v>
      </c>
      <c r="V80" s="318">
        <v>15.466383323645189</v>
      </c>
      <c r="W80" s="318">
        <v>15.334426701182791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1.0000000000000002</v>
      </c>
      <c r="D84" s="234">
        <f t="shared" si="4"/>
        <v>1</v>
      </c>
      <c r="E84" s="234">
        <f t="shared" si="4"/>
        <v>0.99999999999999967</v>
      </c>
      <c r="F84" s="234">
        <f t="shared" si="4"/>
        <v>1</v>
      </c>
      <c r="G84" s="234">
        <f t="shared" si="4"/>
        <v>0.99999999999999989</v>
      </c>
      <c r="H84" s="234">
        <f t="shared" si="4"/>
        <v>1.0000000000000002</v>
      </c>
      <c r="I84" s="234">
        <f t="shared" si="4"/>
        <v>1.0000000000000002</v>
      </c>
      <c r="J84" s="234">
        <f t="shared" si="4"/>
        <v>1</v>
      </c>
      <c r="K84" s="234">
        <f t="shared" si="4"/>
        <v>1.0000000000000007</v>
      </c>
      <c r="L84" s="234">
        <f t="shared" si="4"/>
        <v>1.0000000000000002</v>
      </c>
      <c r="M84" s="234">
        <f t="shared" si="4"/>
        <v>1</v>
      </c>
      <c r="N84" s="234">
        <f t="shared" si="4"/>
        <v>1.0000000000000002</v>
      </c>
      <c r="O84" s="234">
        <f t="shared" si="4"/>
        <v>1</v>
      </c>
      <c r="P84" s="234">
        <f t="shared" si="4"/>
        <v>1.0000000000000004</v>
      </c>
      <c r="Q84" s="234">
        <f t="shared" si="4"/>
        <v>1</v>
      </c>
      <c r="R84" s="234">
        <f t="shared" si="4"/>
        <v>1.0000000000000002</v>
      </c>
      <c r="S84" s="234">
        <f t="shared" si="4"/>
        <v>1</v>
      </c>
      <c r="T84" s="234">
        <f t="shared" si="4"/>
        <v>1.0000000000000002</v>
      </c>
      <c r="U84" s="234">
        <f t="shared" si="4"/>
        <v>1.0000000000000002</v>
      </c>
      <c r="V84" s="234">
        <f t="shared" si="4"/>
        <v>1.0000000000000004</v>
      </c>
      <c r="W84" s="234">
        <f t="shared" si="4"/>
        <v>0.99999999999999978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9.4231547376959542E-3</v>
      </c>
      <c r="C85" s="301">
        <f t="shared" si="5"/>
        <v>9.1142101760968552E-3</v>
      </c>
      <c r="D85" s="301">
        <f t="shared" si="5"/>
        <v>8.9972173785266337E-3</v>
      </c>
      <c r="E85" s="301">
        <f t="shared" si="5"/>
        <v>1.0455773573927145E-2</v>
      </c>
      <c r="F85" s="301">
        <f t="shared" si="5"/>
        <v>1.0955744987167988E-2</v>
      </c>
      <c r="G85" s="301">
        <f t="shared" si="5"/>
        <v>9.654827241580238E-3</v>
      </c>
      <c r="H85" s="301">
        <f t="shared" si="5"/>
        <v>9.9877233082306238E-3</v>
      </c>
      <c r="I85" s="301">
        <f t="shared" si="5"/>
        <v>1.0876860341774571E-2</v>
      </c>
      <c r="J85" s="301">
        <f t="shared" si="5"/>
        <v>1.0175626901301499E-2</v>
      </c>
      <c r="K85" s="301">
        <f t="shared" si="5"/>
        <v>1.1778885013425465E-2</v>
      </c>
      <c r="L85" s="301">
        <f t="shared" si="5"/>
        <v>1.1935252853378379E-2</v>
      </c>
      <c r="M85" s="301">
        <f t="shared" si="5"/>
        <v>1.2172684363729817E-2</v>
      </c>
      <c r="N85" s="301">
        <f t="shared" si="5"/>
        <v>1.3105405168663924E-2</v>
      </c>
      <c r="O85" s="301">
        <f t="shared" si="5"/>
        <v>1.4201504180525449E-2</v>
      </c>
      <c r="P85" s="301">
        <f t="shared" si="5"/>
        <v>1.409836369988764E-2</v>
      </c>
      <c r="Q85" s="301">
        <f t="shared" si="5"/>
        <v>1.4990826126995132E-2</v>
      </c>
      <c r="R85" s="301">
        <f t="shared" si="5"/>
        <v>1.4676511921557462E-2</v>
      </c>
      <c r="S85" s="301">
        <f t="shared" si="5"/>
        <v>1.4916814037462678E-2</v>
      </c>
      <c r="T85" s="301">
        <f t="shared" si="5"/>
        <v>1.4667148274933308E-2</v>
      </c>
      <c r="U85" s="301">
        <f t="shared" si="5"/>
        <v>1.457514877912084E-2</v>
      </c>
      <c r="V85" s="301">
        <f t="shared" si="5"/>
        <v>1.5102071550868642E-2</v>
      </c>
      <c r="W85" s="301">
        <f t="shared" si="5"/>
        <v>1.6119146474225458E-2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1.0993680527311945E-2</v>
      </c>
      <c r="C86" s="235">
        <f t="shared" si="6"/>
        <v>1.0633245205446333E-2</v>
      </c>
      <c r="D86" s="235">
        <f t="shared" si="6"/>
        <v>1.0496753608281071E-2</v>
      </c>
      <c r="E86" s="235">
        <f t="shared" si="6"/>
        <v>1.2198402502915007E-2</v>
      </c>
      <c r="F86" s="235">
        <f t="shared" si="6"/>
        <v>1.2781702485029321E-2</v>
      </c>
      <c r="G86" s="235">
        <f t="shared" si="6"/>
        <v>1.1263965115176947E-2</v>
      </c>
      <c r="H86" s="235">
        <f t="shared" si="6"/>
        <v>1.1652343859602399E-2</v>
      </c>
      <c r="I86" s="235">
        <f t="shared" si="6"/>
        <v>1.2689670398737004E-2</v>
      </c>
      <c r="J86" s="235">
        <f t="shared" si="6"/>
        <v>1.187156471818508E-2</v>
      </c>
      <c r="K86" s="235">
        <f t="shared" si="6"/>
        <v>1.3742032515663046E-2</v>
      </c>
      <c r="L86" s="235">
        <f t="shared" si="6"/>
        <v>1.3924461662274779E-2</v>
      </c>
      <c r="M86" s="235">
        <f t="shared" si="6"/>
        <v>1.420146509101812E-2</v>
      </c>
      <c r="N86" s="235">
        <f t="shared" si="6"/>
        <v>1.5289639363441253E-2</v>
      </c>
      <c r="O86" s="235">
        <f t="shared" si="6"/>
        <v>1.6568421543946357E-2</v>
      </c>
      <c r="P86" s="235">
        <f t="shared" si="6"/>
        <v>1.6448090983202258E-2</v>
      </c>
      <c r="Q86" s="235">
        <f t="shared" si="6"/>
        <v>1.7489297148160991E-2</v>
      </c>
      <c r="R86" s="235">
        <f t="shared" si="6"/>
        <v>1.7122597241817049E-2</v>
      </c>
      <c r="S86" s="235">
        <f t="shared" si="6"/>
        <v>1.7402949710373133E-2</v>
      </c>
      <c r="T86" s="235">
        <f t="shared" si="6"/>
        <v>1.7111672987422201E-2</v>
      </c>
      <c r="U86" s="235">
        <f t="shared" si="6"/>
        <v>1.7004340242307642E-2</v>
      </c>
      <c r="V86" s="235">
        <f t="shared" si="6"/>
        <v>1.7619083476013417E-2</v>
      </c>
      <c r="W86" s="235">
        <f t="shared" si="6"/>
        <v>1.8805670886596376E-2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2.5128412633855873E-2</v>
      </c>
      <c r="C87" s="235">
        <f t="shared" si="7"/>
        <v>2.4304560469591618E-2</v>
      </c>
      <c r="D87" s="235">
        <f t="shared" si="7"/>
        <v>2.3992579676071029E-2</v>
      </c>
      <c r="E87" s="235">
        <f t="shared" si="7"/>
        <v>2.7882062863805714E-2</v>
      </c>
      <c r="F87" s="235">
        <f t="shared" si="7"/>
        <v>2.9215319965781292E-2</v>
      </c>
      <c r="G87" s="235">
        <f t="shared" si="7"/>
        <v>2.5746205977547301E-2</v>
      </c>
      <c r="H87" s="235">
        <f t="shared" si="7"/>
        <v>2.663392882194834E-2</v>
      </c>
      <c r="I87" s="235">
        <f t="shared" si="7"/>
        <v>2.9004960911398855E-2</v>
      </c>
      <c r="J87" s="235">
        <f t="shared" si="7"/>
        <v>2.713500507013732E-2</v>
      </c>
      <c r="K87" s="235">
        <f t="shared" si="7"/>
        <v>3.1410360035801235E-2</v>
      </c>
      <c r="L87" s="235">
        <f t="shared" si="7"/>
        <v>3.1827340942342353E-2</v>
      </c>
      <c r="M87" s="235">
        <f t="shared" si="7"/>
        <v>3.246049163661284E-2</v>
      </c>
      <c r="N87" s="235">
        <f t="shared" si="7"/>
        <v>3.4947747116437146E-2</v>
      </c>
      <c r="O87" s="235">
        <f t="shared" si="7"/>
        <v>3.7870677814734549E-2</v>
      </c>
      <c r="P87" s="235">
        <f t="shared" si="7"/>
        <v>3.759563653303373E-2</v>
      </c>
      <c r="Q87" s="235">
        <f t="shared" si="7"/>
        <v>3.9975536338653687E-2</v>
      </c>
      <c r="R87" s="235">
        <f t="shared" si="7"/>
        <v>3.9137365124153251E-2</v>
      </c>
      <c r="S87" s="235">
        <f t="shared" si="7"/>
        <v>3.9778170766567138E-2</v>
      </c>
      <c r="T87" s="235">
        <f t="shared" si="7"/>
        <v>3.911239539982217E-2</v>
      </c>
      <c r="U87" s="235">
        <f t="shared" si="7"/>
        <v>3.886706341098891E-2</v>
      </c>
      <c r="V87" s="235">
        <f t="shared" si="7"/>
        <v>4.0272190802316372E-2</v>
      </c>
      <c r="W87" s="235">
        <f t="shared" si="7"/>
        <v>4.2984390597934574E-2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1.8846309475391908E-2</v>
      </c>
      <c r="C88" s="235">
        <f t="shared" si="8"/>
        <v>1.822842035219371E-2</v>
      </c>
      <c r="D88" s="235">
        <f t="shared" si="8"/>
        <v>1.7994434757053264E-2</v>
      </c>
      <c r="E88" s="235">
        <f t="shared" si="8"/>
        <v>2.0911547147854283E-2</v>
      </c>
      <c r="F88" s="235">
        <f t="shared" si="8"/>
        <v>2.1911489974335976E-2</v>
      </c>
      <c r="G88" s="235">
        <f t="shared" si="8"/>
        <v>1.9309654483160476E-2</v>
      </c>
      <c r="H88" s="235">
        <f t="shared" si="8"/>
        <v>1.9975446616461251E-2</v>
      </c>
      <c r="I88" s="235">
        <f t="shared" si="8"/>
        <v>2.1753720683549142E-2</v>
      </c>
      <c r="J88" s="235">
        <f t="shared" si="8"/>
        <v>2.0351253802602994E-2</v>
      </c>
      <c r="K88" s="235">
        <f t="shared" si="8"/>
        <v>2.355777002685093E-2</v>
      </c>
      <c r="L88" s="235">
        <f t="shared" si="8"/>
        <v>2.3870505706756761E-2</v>
      </c>
      <c r="M88" s="235">
        <f t="shared" si="8"/>
        <v>2.434536872745963E-2</v>
      </c>
      <c r="N88" s="235">
        <f t="shared" si="8"/>
        <v>2.6210810337327851E-2</v>
      </c>
      <c r="O88" s="235">
        <f t="shared" si="8"/>
        <v>2.8403008361050898E-2</v>
      </c>
      <c r="P88" s="235">
        <f t="shared" si="8"/>
        <v>2.8196727399775277E-2</v>
      </c>
      <c r="Q88" s="235">
        <f t="shared" si="8"/>
        <v>2.9981652253990267E-2</v>
      </c>
      <c r="R88" s="235">
        <f t="shared" si="8"/>
        <v>2.9353023843114931E-2</v>
      </c>
      <c r="S88" s="235">
        <f t="shared" si="8"/>
        <v>2.9833628074925355E-2</v>
      </c>
      <c r="T88" s="235">
        <f t="shared" si="8"/>
        <v>2.9334296549866624E-2</v>
      </c>
      <c r="U88" s="235">
        <f t="shared" si="8"/>
        <v>2.9150297558241681E-2</v>
      </c>
      <c r="V88" s="235">
        <f t="shared" si="8"/>
        <v>3.0204143101737281E-2</v>
      </c>
      <c r="W88" s="235">
        <f t="shared" si="8"/>
        <v>3.2238292948450931E-2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2.0604504553308797E-2</v>
      </c>
      <c r="C89" s="302">
        <f t="shared" si="9"/>
        <v>2.0754393861661231E-2</v>
      </c>
      <c r="D89" s="302">
        <f t="shared" si="9"/>
        <v>2.0759789772600633E-2</v>
      </c>
      <c r="E89" s="302">
        <f t="shared" si="9"/>
        <v>2.0263465504053554E-2</v>
      </c>
      <c r="F89" s="302">
        <f t="shared" si="9"/>
        <v>2.0321859191837575E-2</v>
      </c>
      <c r="G89" s="302">
        <f t="shared" si="9"/>
        <v>2.0703206078992158E-2</v>
      </c>
      <c r="H89" s="302">
        <f t="shared" si="9"/>
        <v>2.0570975244542745E-2</v>
      </c>
      <c r="I89" s="302">
        <f t="shared" si="9"/>
        <v>2.0208833897083365E-2</v>
      </c>
      <c r="J89" s="302">
        <f t="shared" si="9"/>
        <v>2.058636063834287E-2</v>
      </c>
      <c r="K89" s="302">
        <f t="shared" si="9"/>
        <v>1.9969880090825204E-2</v>
      </c>
      <c r="L89" s="302">
        <f t="shared" si="9"/>
        <v>2.002358204090059E-2</v>
      </c>
      <c r="M89" s="302">
        <f t="shared" si="9"/>
        <v>1.9913796637169662E-2</v>
      </c>
      <c r="N89" s="302">
        <f t="shared" si="9"/>
        <v>1.983284206835632E-2</v>
      </c>
      <c r="O89" s="302">
        <f t="shared" si="9"/>
        <v>1.9796456698699675E-2</v>
      </c>
      <c r="P89" s="302">
        <f t="shared" si="9"/>
        <v>1.979668568604822E-2</v>
      </c>
      <c r="Q89" s="302">
        <f t="shared" si="9"/>
        <v>1.9833784928361096E-2</v>
      </c>
      <c r="R89" s="302">
        <f t="shared" si="9"/>
        <v>1.9790392842873851E-2</v>
      </c>
      <c r="S89" s="302">
        <f t="shared" si="9"/>
        <v>1.9797612715857123E-2</v>
      </c>
      <c r="T89" s="302">
        <f t="shared" si="9"/>
        <v>1.9752509375039459E-2</v>
      </c>
      <c r="U89" s="302">
        <f t="shared" si="9"/>
        <v>1.9767013146610366E-2</v>
      </c>
      <c r="V89" s="302">
        <f t="shared" si="9"/>
        <v>1.9826336809034565E-2</v>
      </c>
      <c r="W89" s="302">
        <f t="shared" si="9"/>
        <v>2.0029013632491856E-2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6.5071007252651927E-2</v>
      </c>
      <c r="C90" s="303">
        <f t="shared" si="10"/>
        <v>6.5475111766647512E-2</v>
      </c>
      <c r="D90" s="303">
        <f t="shared" si="10"/>
        <v>6.5586800687791283E-2</v>
      </c>
      <c r="E90" s="303">
        <f t="shared" si="10"/>
        <v>6.3655805243169827E-2</v>
      </c>
      <c r="F90" s="303">
        <f t="shared" si="10"/>
        <v>6.3196922652771298E-2</v>
      </c>
      <c r="G90" s="303">
        <f t="shared" si="10"/>
        <v>6.4793772727926788E-2</v>
      </c>
      <c r="H90" s="303">
        <f t="shared" si="10"/>
        <v>6.4352559686005534E-2</v>
      </c>
      <c r="I90" s="303">
        <f t="shared" si="10"/>
        <v>6.3251348317309081E-2</v>
      </c>
      <c r="J90" s="303">
        <f t="shared" si="10"/>
        <v>6.4082798269060992E-2</v>
      </c>
      <c r="K90" s="303">
        <f t="shared" si="10"/>
        <v>6.2341029076492416E-2</v>
      </c>
      <c r="L90" s="303">
        <f t="shared" si="10"/>
        <v>6.2181541555142932E-2</v>
      </c>
      <c r="M90" s="303">
        <f t="shared" si="10"/>
        <v>6.1969967993056818E-2</v>
      </c>
      <c r="N90" s="303">
        <f t="shared" si="10"/>
        <v>6.1312198387944827E-2</v>
      </c>
      <c r="O90" s="303">
        <f t="shared" si="10"/>
        <v>6.0917987434530169E-2</v>
      </c>
      <c r="P90" s="303">
        <f t="shared" si="10"/>
        <v>6.0912812634170643E-2</v>
      </c>
      <c r="Q90" s="303">
        <f t="shared" si="10"/>
        <v>6.0897137269583942E-2</v>
      </c>
      <c r="R90" s="303">
        <f t="shared" si="10"/>
        <v>6.0890125843715184E-2</v>
      </c>
      <c r="S90" s="303">
        <f t="shared" si="10"/>
        <v>6.0820814024842677E-2</v>
      </c>
      <c r="T90" s="303">
        <f t="shared" si="10"/>
        <v>6.0716473252247653E-2</v>
      </c>
      <c r="U90" s="303">
        <f t="shared" si="10"/>
        <v>6.0728864557107846E-2</v>
      </c>
      <c r="V90" s="303">
        <f t="shared" si="10"/>
        <v>6.0795960296948427E-2</v>
      </c>
      <c r="W90" s="303">
        <f t="shared" si="10"/>
        <v>6.1263653551187382E-2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6.0313615273708127E-2</v>
      </c>
      <c r="C91" s="304">
        <f t="shared" si="11"/>
        <v>6.1157373971790149E-2</v>
      </c>
      <c r="D91" s="304">
        <f t="shared" si="11"/>
        <v>6.1410972089654639E-2</v>
      </c>
      <c r="E91" s="304">
        <f t="shared" si="11"/>
        <v>5.7090111495676797E-2</v>
      </c>
      <c r="F91" s="304">
        <f t="shared" si="11"/>
        <v>5.5697144686323176E-2</v>
      </c>
      <c r="G91" s="304">
        <f t="shared" si="11"/>
        <v>5.9702148292124897E-2</v>
      </c>
      <c r="H91" s="304">
        <f t="shared" si="11"/>
        <v>5.8709672274080388E-2</v>
      </c>
      <c r="I91" s="304">
        <f t="shared" si="11"/>
        <v>5.5886749263944914E-2</v>
      </c>
      <c r="J91" s="304">
        <f t="shared" si="11"/>
        <v>5.8099193896400544E-2</v>
      </c>
      <c r="K91" s="304">
        <f t="shared" si="11"/>
        <v>5.2876461881472686E-2</v>
      </c>
      <c r="L91" s="304">
        <f t="shared" si="11"/>
        <v>5.2302993226996601E-2</v>
      </c>
      <c r="M91" s="304">
        <f t="shared" si="11"/>
        <v>5.142653814546639E-2</v>
      </c>
      <c r="N91" s="304">
        <f t="shared" si="11"/>
        <v>4.790404820974787E-2</v>
      </c>
      <c r="O91" s="304">
        <f t="shared" si="11"/>
        <v>4.3493252661257774E-2</v>
      </c>
      <c r="P91" s="304">
        <f t="shared" si="11"/>
        <v>4.3845762880739457E-2</v>
      </c>
      <c r="Q91" s="304">
        <f t="shared" si="11"/>
        <v>4.0035218375917933E-2</v>
      </c>
      <c r="R91" s="304">
        <f t="shared" si="11"/>
        <v>4.1477493933044986E-2</v>
      </c>
      <c r="S91" s="304">
        <f t="shared" si="11"/>
        <v>4.0038795735492287E-2</v>
      </c>
      <c r="T91" s="304">
        <f t="shared" si="11"/>
        <v>4.0801078390770518E-2</v>
      </c>
      <c r="U91" s="304">
        <f t="shared" si="11"/>
        <v>4.1291377323464176E-2</v>
      </c>
      <c r="V91" s="304">
        <f t="shared" si="11"/>
        <v>3.8956503976174409E-2</v>
      </c>
      <c r="W91" s="304">
        <f t="shared" si="11"/>
        <v>3.4005239066720233E-2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4.0035395999281327E-3</v>
      </c>
      <c r="C92" s="304">
        <f t="shared" si="12"/>
        <v>3.5886009807696135E-3</v>
      </c>
      <c r="D92" s="304">
        <f t="shared" si="12"/>
        <v>3.4560512078545169E-3</v>
      </c>
      <c r="E92" s="304">
        <f t="shared" si="12"/>
        <v>5.7292318615788521E-3</v>
      </c>
      <c r="F92" s="304">
        <f t="shared" si="12"/>
        <v>6.6233183674746857E-3</v>
      </c>
      <c r="G92" s="304">
        <f t="shared" si="12"/>
        <v>4.3192382564754715E-3</v>
      </c>
      <c r="H92" s="304">
        <f t="shared" si="12"/>
        <v>4.8438695472666944E-3</v>
      </c>
      <c r="I92" s="304">
        <f t="shared" si="12"/>
        <v>6.4944502260221955E-3</v>
      </c>
      <c r="J92" s="304">
        <f t="shared" si="12"/>
        <v>5.1695542205563326E-3</v>
      </c>
      <c r="K92" s="304">
        <f t="shared" si="12"/>
        <v>8.5222563939456944E-3</v>
      </c>
      <c r="L92" s="304">
        <f t="shared" si="12"/>
        <v>8.9237280998760524E-3</v>
      </c>
      <c r="M92" s="304">
        <f t="shared" si="12"/>
        <v>9.5696150984920375E-3</v>
      </c>
      <c r="N92" s="304">
        <f t="shared" si="12"/>
        <v>1.2359717764703839E-2</v>
      </c>
      <c r="O92" s="304">
        <f t="shared" si="12"/>
        <v>1.6288614438830368E-2</v>
      </c>
      <c r="P92" s="304">
        <f t="shared" si="12"/>
        <v>1.5939180657440176E-2</v>
      </c>
      <c r="Q92" s="304">
        <f t="shared" si="12"/>
        <v>1.9662652803506396E-2</v>
      </c>
      <c r="R92" s="304">
        <f t="shared" si="12"/>
        <v>1.8238510956945599E-2</v>
      </c>
      <c r="S92" s="304">
        <f t="shared" si="12"/>
        <v>1.9588673166353383E-2</v>
      </c>
      <c r="T92" s="304">
        <f t="shared" si="12"/>
        <v>1.8742022999482473E-2</v>
      </c>
      <c r="U92" s="304">
        <f t="shared" si="12"/>
        <v>1.827147533131401E-2</v>
      </c>
      <c r="V92" s="304">
        <f t="shared" si="12"/>
        <v>2.063129059670453E-2</v>
      </c>
      <c r="W92" s="304">
        <f t="shared" si="12"/>
        <v>2.5968882766529113E-2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7.5385237901567611E-4</v>
      </c>
      <c r="C93" s="304">
        <f t="shared" si="13"/>
        <v>7.2913681408774862E-4</v>
      </c>
      <c r="D93" s="304">
        <f t="shared" si="13"/>
        <v>7.1977739028213073E-4</v>
      </c>
      <c r="E93" s="304">
        <f t="shared" si="13"/>
        <v>8.3646188591417138E-4</v>
      </c>
      <c r="F93" s="304">
        <f t="shared" si="13"/>
        <v>8.7645959897343921E-4</v>
      </c>
      <c r="G93" s="304">
        <f t="shared" si="13"/>
        <v>7.7238617932641885E-4</v>
      </c>
      <c r="H93" s="304">
        <f t="shared" si="13"/>
        <v>7.9901786465844994E-4</v>
      </c>
      <c r="I93" s="304">
        <f t="shared" si="13"/>
        <v>8.7014882734196561E-4</v>
      </c>
      <c r="J93" s="304">
        <f t="shared" si="13"/>
        <v>8.1405015210411975E-4</v>
      </c>
      <c r="K93" s="304">
        <f t="shared" si="13"/>
        <v>9.4231080107403677E-4</v>
      </c>
      <c r="L93" s="304">
        <f t="shared" si="13"/>
        <v>9.5482022827027041E-4</v>
      </c>
      <c r="M93" s="304">
        <f t="shared" si="13"/>
        <v>9.7381474909838503E-4</v>
      </c>
      <c r="N93" s="304">
        <f t="shared" si="13"/>
        <v>1.0484324134931143E-3</v>
      </c>
      <c r="O93" s="304">
        <f t="shared" si="13"/>
        <v>1.1361203344420364E-3</v>
      </c>
      <c r="P93" s="304">
        <f t="shared" si="13"/>
        <v>1.1278690959910117E-3</v>
      </c>
      <c r="Q93" s="304">
        <f t="shared" si="13"/>
        <v>1.1992660901596103E-3</v>
      </c>
      <c r="R93" s="304">
        <f t="shared" si="13"/>
        <v>1.1741209537245972E-3</v>
      </c>
      <c r="S93" s="304">
        <f t="shared" si="13"/>
        <v>1.1933451229970142E-3</v>
      </c>
      <c r="T93" s="304">
        <f t="shared" si="13"/>
        <v>1.1733718619946654E-3</v>
      </c>
      <c r="U93" s="304">
        <f t="shared" si="13"/>
        <v>1.1660119023296671E-3</v>
      </c>
      <c r="V93" s="304">
        <f t="shared" si="13"/>
        <v>1.2081657240694912E-3</v>
      </c>
      <c r="W93" s="304">
        <f t="shared" si="13"/>
        <v>1.2895317179380372E-3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5.4225839377209914E-2</v>
      </c>
      <c r="C94" s="303">
        <f t="shared" si="14"/>
        <v>5.4562593138872933E-2</v>
      </c>
      <c r="D94" s="303">
        <f t="shared" si="14"/>
        <v>5.4655667239826115E-2</v>
      </c>
      <c r="E94" s="303">
        <f t="shared" si="14"/>
        <v>5.304650436930821E-2</v>
      </c>
      <c r="F94" s="303">
        <f t="shared" si="14"/>
        <v>5.2664102210642744E-2</v>
      </c>
      <c r="G94" s="303">
        <f t="shared" si="14"/>
        <v>5.3994810606605687E-2</v>
      </c>
      <c r="H94" s="303">
        <f t="shared" si="14"/>
        <v>5.362713307167126E-2</v>
      </c>
      <c r="I94" s="303">
        <f t="shared" si="14"/>
        <v>5.2709456931090914E-2</v>
      </c>
      <c r="J94" s="303">
        <f t="shared" si="14"/>
        <v>5.3402331890884197E-2</v>
      </c>
      <c r="K94" s="303">
        <f t="shared" si="14"/>
        <v>5.1950857563743694E-2</v>
      </c>
      <c r="L94" s="303">
        <f t="shared" si="14"/>
        <v>5.1817951295952458E-2</v>
      </c>
      <c r="M94" s="303">
        <f t="shared" si="14"/>
        <v>5.1641639994213999E-2</v>
      </c>
      <c r="N94" s="303">
        <f t="shared" si="14"/>
        <v>5.1093498656620696E-2</v>
      </c>
      <c r="O94" s="303">
        <f t="shared" si="14"/>
        <v>5.0764989528775145E-2</v>
      </c>
      <c r="P94" s="303">
        <f t="shared" si="14"/>
        <v>5.0760677195142219E-2</v>
      </c>
      <c r="Q94" s="303">
        <f t="shared" si="14"/>
        <v>5.0747614391319966E-2</v>
      </c>
      <c r="R94" s="303">
        <f t="shared" si="14"/>
        <v>5.074177153642933E-2</v>
      </c>
      <c r="S94" s="303">
        <f t="shared" si="14"/>
        <v>5.0684011687368906E-2</v>
      </c>
      <c r="T94" s="303">
        <f t="shared" si="14"/>
        <v>5.0597061043539698E-2</v>
      </c>
      <c r="U94" s="303">
        <f t="shared" si="14"/>
        <v>5.0607387130923207E-2</v>
      </c>
      <c r="V94" s="303">
        <f t="shared" si="14"/>
        <v>5.0663300247457035E-2</v>
      </c>
      <c r="W94" s="303">
        <f t="shared" si="14"/>
        <v>5.1053044625989502E-2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5.0261346061423406E-2</v>
      </c>
      <c r="C95" s="304">
        <f t="shared" si="15"/>
        <v>5.0964478309825131E-2</v>
      </c>
      <c r="D95" s="304">
        <f t="shared" si="15"/>
        <v>5.1175810074712239E-2</v>
      </c>
      <c r="E95" s="304">
        <f t="shared" si="15"/>
        <v>4.757509291306402E-2</v>
      </c>
      <c r="F95" s="304">
        <f t="shared" si="15"/>
        <v>4.6414287238602643E-2</v>
      </c>
      <c r="G95" s="304">
        <f t="shared" si="15"/>
        <v>4.9751790243437441E-2</v>
      </c>
      <c r="H95" s="304">
        <f t="shared" si="15"/>
        <v>4.8924726895066974E-2</v>
      </c>
      <c r="I95" s="304">
        <f t="shared" si="15"/>
        <v>4.6572291053287446E-2</v>
      </c>
      <c r="J95" s="304">
        <f t="shared" si="15"/>
        <v>4.8415994913667153E-2</v>
      </c>
      <c r="K95" s="304">
        <f t="shared" si="15"/>
        <v>4.4063718234560581E-2</v>
      </c>
      <c r="L95" s="304">
        <f t="shared" si="15"/>
        <v>4.3585827689163859E-2</v>
      </c>
      <c r="M95" s="304">
        <f t="shared" si="15"/>
        <v>4.2855448454555321E-2</v>
      </c>
      <c r="N95" s="304">
        <f t="shared" si="15"/>
        <v>3.9920040174789902E-2</v>
      </c>
      <c r="O95" s="304">
        <f t="shared" si="15"/>
        <v>3.6244377217714806E-2</v>
      </c>
      <c r="P95" s="304">
        <f t="shared" si="15"/>
        <v>3.6538135733949553E-2</v>
      </c>
      <c r="Q95" s="304">
        <f t="shared" si="15"/>
        <v>3.336268197993162E-2</v>
      </c>
      <c r="R95" s="304">
        <f t="shared" si="15"/>
        <v>3.4564578277537499E-2</v>
      </c>
      <c r="S95" s="304">
        <f t="shared" si="15"/>
        <v>3.336566311291024E-2</v>
      </c>
      <c r="T95" s="304">
        <f t="shared" si="15"/>
        <v>3.4000898658975424E-2</v>
      </c>
      <c r="U95" s="304">
        <f t="shared" si="15"/>
        <v>3.4409481102886809E-2</v>
      </c>
      <c r="V95" s="304">
        <f t="shared" si="15"/>
        <v>3.2463753313478685E-2</v>
      </c>
      <c r="W95" s="304">
        <f t="shared" si="15"/>
        <v>2.8337699222266862E-2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3.3362829999401102E-3</v>
      </c>
      <c r="C96" s="304">
        <f t="shared" si="16"/>
        <v>2.9905008173080122E-3</v>
      </c>
      <c r="D96" s="304">
        <f t="shared" si="16"/>
        <v>2.8800426732120974E-3</v>
      </c>
      <c r="E96" s="304">
        <f t="shared" si="16"/>
        <v>4.7743598846490447E-3</v>
      </c>
      <c r="F96" s="304">
        <f t="shared" si="16"/>
        <v>5.5194319728955723E-3</v>
      </c>
      <c r="G96" s="304">
        <f t="shared" si="16"/>
        <v>3.599365213729559E-3</v>
      </c>
      <c r="H96" s="304">
        <f t="shared" si="16"/>
        <v>4.0365579560555816E-3</v>
      </c>
      <c r="I96" s="304">
        <f t="shared" si="16"/>
        <v>5.4120418550184998E-3</v>
      </c>
      <c r="J96" s="304">
        <f t="shared" si="16"/>
        <v>4.3079618504636144E-3</v>
      </c>
      <c r="K96" s="304">
        <f t="shared" si="16"/>
        <v>7.1018803282880813E-3</v>
      </c>
      <c r="L96" s="304">
        <f t="shared" si="16"/>
        <v>7.4364400832300451E-3</v>
      </c>
      <c r="M96" s="304">
        <f t="shared" si="16"/>
        <v>7.9746792487433681E-3</v>
      </c>
      <c r="N96" s="304">
        <f t="shared" si="16"/>
        <v>1.0299764803919868E-2</v>
      </c>
      <c r="O96" s="304">
        <f t="shared" si="16"/>
        <v>1.3573845365691974E-2</v>
      </c>
      <c r="P96" s="304">
        <f t="shared" si="16"/>
        <v>1.328265054786682E-2</v>
      </c>
      <c r="Q96" s="304">
        <f t="shared" si="16"/>
        <v>1.6385544002922001E-2</v>
      </c>
      <c r="R96" s="304">
        <f t="shared" si="16"/>
        <v>1.5198759130788003E-2</v>
      </c>
      <c r="S96" s="304">
        <f t="shared" si="16"/>
        <v>1.6323894305294486E-2</v>
      </c>
      <c r="T96" s="304">
        <f t="shared" si="16"/>
        <v>1.5618352499568727E-2</v>
      </c>
      <c r="U96" s="304">
        <f t="shared" si="16"/>
        <v>1.5226229442761677E-2</v>
      </c>
      <c r="V96" s="304">
        <f t="shared" si="16"/>
        <v>1.7192742163920447E-2</v>
      </c>
      <c r="W96" s="304">
        <f t="shared" si="16"/>
        <v>2.1640735638774267E-2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6.2821031584639714E-4</v>
      </c>
      <c r="C97" s="304">
        <f t="shared" si="17"/>
        <v>6.0761401173979037E-4</v>
      </c>
      <c r="D97" s="304">
        <f t="shared" si="17"/>
        <v>5.9981449190177544E-4</v>
      </c>
      <c r="E97" s="304">
        <f t="shared" si="17"/>
        <v>6.9705157159514293E-4</v>
      </c>
      <c r="F97" s="304">
        <f t="shared" si="17"/>
        <v>7.3038299914453286E-4</v>
      </c>
      <c r="G97" s="304">
        <f t="shared" si="17"/>
        <v>6.436551494386827E-4</v>
      </c>
      <c r="H97" s="304">
        <f t="shared" si="17"/>
        <v>6.6584822054870834E-4</v>
      </c>
      <c r="I97" s="304">
        <f t="shared" si="17"/>
        <v>7.2512402278497145E-4</v>
      </c>
      <c r="J97" s="304">
        <f t="shared" si="17"/>
        <v>6.7837512675343278E-4</v>
      </c>
      <c r="K97" s="304">
        <f t="shared" si="17"/>
        <v>7.8525900089503108E-4</v>
      </c>
      <c r="L97" s="304">
        <f t="shared" si="17"/>
        <v>7.9568352355855864E-4</v>
      </c>
      <c r="M97" s="304">
        <f t="shared" si="17"/>
        <v>8.1151229091532104E-4</v>
      </c>
      <c r="N97" s="304">
        <f t="shared" si="17"/>
        <v>8.7369367791092904E-4</v>
      </c>
      <c r="O97" s="304">
        <f t="shared" si="17"/>
        <v>9.4676694536836349E-4</v>
      </c>
      <c r="P97" s="304">
        <f t="shared" si="17"/>
        <v>9.3989091332584277E-4</v>
      </c>
      <c r="Q97" s="304">
        <f t="shared" si="17"/>
        <v>9.9938840846634249E-4</v>
      </c>
      <c r="R97" s="304">
        <f t="shared" si="17"/>
        <v>9.7843412810383139E-4</v>
      </c>
      <c r="S97" s="304">
        <f t="shared" si="17"/>
        <v>9.9445426916417866E-4</v>
      </c>
      <c r="T97" s="304">
        <f t="shared" si="17"/>
        <v>9.7780988499555454E-4</v>
      </c>
      <c r="U97" s="304">
        <f t="shared" si="17"/>
        <v>9.7167658527472277E-4</v>
      </c>
      <c r="V97" s="304">
        <f t="shared" si="17"/>
        <v>1.0068047700579098E-3</v>
      </c>
      <c r="W97" s="304">
        <f t="shared" si="17"/>
        <v>1.0746097649483647E-3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0.57546383336252971</v>
      </c>
      <c r="C98" s="303">
        <f t="shared" si="18"/>
        <v>0.57925627906128752</v>
      </c>
      <c r="D98" s="303">
        <f t="shared" si="18"/>
        <v>0.58085646240640854</v>
      </c>
      <c r="E98" s="303">
        <f t="shared" si="18"/>
        <v>0.56278876030939506</v>
      </c>
      <c r="F98" s="303">
        <f t="shared" si="18"/>
        <v>0.55593518293363109</v>
      </c>
      <c r="G98" s="303">
        <f t="shared" si="18"/>
        <v>0.57228708479040291</v>
      </c>
      <c r="H98" s="303">
        <f t="shared" si="18"/>
        <v>0.5681804355232144</v>
      </c>
      <c r="I98" s="303">
        <f t="shared" si="18"/>
        <v>0.55717790898822139</v>
      </c>
      <c r="J98" s="303">
        <f t="shared" si="18"/>
        <v>0.56582533104219312</v>
      </c>
      <c r="K98" s="303">
        <f t="shared" si="18"/>
        <v>0.54552428093918892</v>
      </c>
      <c r="L98" s="303">
        <f t="shared" si="18"/>
        <v>0.54341416409399912</v>
      </c>
      <c r="M98" s="303">
        <f t="shared" si="18"/>
        <v>0.54038246667577794</v>
      </c>
      <c r="N98" s="303">
        <f t="shared" si="18"/>
        <v>0.52778277095351633</v>
      </c>
      <c r="O98" s="303">
        <f t="shared" si="18"/>
        <v>0.51235311978031306</v>
      </c>
      <c r="P98" s="303">
        <f t="shared" si="18"/>
        <v>0.51389353679928829</v>
      </c>
      <c r="Q98" s="303">
        <f t="shared" si="18"/>
        <v>0.50083920458712206</v>
      </c>
      <c r="R98" s="303">
        <f t="shared" si="18"/>
        <v>0.50546492383963504</v>
      </c>
      <c r="S98" s="303">
        <f t="shared" si="18"/>
        <v>0.50217505179067423</v>
      </c>
      <c r="T98" s="303">
        <f t="shared" si="18"/>
        <v>0.50612979267958369</v>
      </c>
      <c r="U98" s="303">
        <f t="shared" si="18"/>
        <v>0.50740186670812593</v>
      </c>
      <c r="V98" s="303">
        <f t="shared" si="18"/>
        <v>0.49953676512912376</v>
      </c>
      <c r="W98" s="303">
        <f t="shared" si="18"/>
        <v>0.4838679216321583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0.10077796675900162</v>
      </c>
      <c r="C99" s="303">
        <f t="shared" si="19"/>
        <v>0.10103231601699164</v>
      </c>
      <c r="D99" s="303">
        <f t="shared" si="19"/>
        <v>0.10111871012580606</v>
      </c>
      <c r="E99" s="303">
        <f t="shared" si="19"/>
        <v>9.9808555980969479E-2</v>
      </c>
      <c r="F99" s="303">
        <f t="shared" si="19"/>
        <v>9.9350107481125161E-2</v>
      </c>
      <c r="G99" s="303">
        <f t="shared" si="19"/>
        <v>0.10056052263679877</v>
      </c>
      <c r="H99" s="303">
        <f t="shared" si="19"/>
        <v>0.10026027003764211</v>
      </c>
      <c r="I99" s="303">
        <f t="shared" si="19"/>
        <v>9.9431321502556361E-2</v>
      </c>
      <c r="J99" s="303">
        <f t="shared" si="19"/>
        <v>0.10006778462666027</v>
      </c>
      <c r="K99" s="303">
        <f t="shared" si="19"/>
        <v>9.8544811609929964E-2</v>
      </c>
      <c r="L99" s="303">
        <f t="shared" si="19"/>
        <v>9.8364770515778813E-2</v>
      </c>
      <c r="M99" s="303">
        <f t="shared" si="19"/>
        <v>9.8122381041555393E-2</v>
      </c>
      <c r="N99" s="303">
        <f t="shared" si="19"/>
        <v>9.7091758032047587E-2</v>
      </c>
      <c r="O99" s="303">
        <f t="shared" si="19"/>
        <v>9.5797403748020746E-2</v>
      </c>
      <c r="P99" s="303">
        <f t="shared" si="19"/>
        <v>9.5908466646277668E-2</v>
      </c>
      <c r="Q99" s="303">
        <f t="shared" si="19"/>
        <v>9.4778949844726387E-2</v>
      </c>
      <c r="R99" s="303">
        <f t="shared" si="19"/>
        <v>9.5208127925186348E-2</v>
      </c>
      <c r="S99" s="303">
        <f t="shared" si="19"/>
        <v>9.4823764931973489E-2</v>
      </c>
      <c r="T99" s="303">
        <f t="shared" si="19"/>
        <v>9.5090217621250514E-2</v>
      </c>
      <c r="U99" s="303">
        <f t="shared" si="19"/>
        <v>9.5218514010063079E-2</v>
      </c>
      <c r="V99" s="303">
        <f t="shared" si="19"/>
        <v>9.4518023360257025E-2</v>
      </c>
      <c r="W99" s="303">
        <f t="shared" si="19"/>
        <v>9.301323388144947E-2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4.9043123928002218E-2</v>
      </c>
      <c r="C100" s="304">
        <f t="shared" si="20"/>
        <v>4.9356020316346248E-2</v>
      </c>
      <c r="D100" s="304">
        <f t="shared" si="20"/>
        <v>4.9452730099387145E-2</v>
      </c>
      <c r="E100" s="304">
        <f t="shared" si="20"/>
        <v>4.7877964861295953E-2</v>
      </c>
      <c r="F100" s="304">
        <f t="shared" si="20"/>
        <v>4.7376527500479236E-2</v>
      </c>
      <c r="G100" s="304">
        <f t="shared" si="20"/>
        <v>4.8805831984708059E-2</v>
      </c>
      <c r="H100" s="304">
        <f t="shared" si="20"/>
        <v>4.8443952219329067E-2</v>
      </c>
      <c r="I100" s="304">
        <f t="shared" si="20"/>
        <v>4.7452861152394957E-2</v>
      </c>
      <c r="J100" s="304">
        <f t="shared" si="20"/>
        <v>4.8219362617908573E-2</v>
      </c>
      <c r="K100" s="304">
        <f t="shared" si="20"/>
        <v>4.6437388681403E-2</v>
      </c>
      <c r="L100" s="304">
        <f t="shared" si="20"/>
        <v>4.6241491432346953E-2</v>
      </c>
      <c r="M100" s="304">
        <f t="shared" si="20"/>
        <v>4.5962570640116676E-2</v>
      </c>
      <c r="N100" s="304">
        <f t="shared" si="20"/>
        <v>4.4838308640378681E-2</v>
      </c>
      <c r="O100" s="304">
        <f t="shared" si="20"/>
        <v>4.347893471297308E-2</v>
      </c>
      <c r="P100" s="304">
        <f t="shared" si="20"/>
        <v>4.3589718319281448E-2</v>
      </c>
      <c r="Q100" s="304">
        <f t="shared" si="20"/>
        <v>4.2442764335346356E-2</v>
      </c>
      <c r="R100" s="304">
        <f t="shared" si="20"/>
        <v>4.2876049495171938E-2</v>
      </c>
      <c r="S100" s="304">
        <f t="shared" si="20"/>
        <v>4.2470722992302506E-2</v>
      </c>
      <c r="T100" s="304">
        <f t="shared" si="20"/>
        <v>4.2720170097583013E-2</v>
      </c>
      <c r="U100" s="304">
        <f t="shared" si="20"/>
        <v>4.2855585436863013E-2</v>
      </c>
      <c r="V100" s="304">
        <f t="shared" si="20"/>
        <v>4.2156191985847837E-2</v>
      </c>
      <c r="W100" s="304">
        <f t="shared" si="20"/>
        <v>4.0688752092288005E-2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4.1589246230080097E-2</v>
      </c>
      <c r="C101" s="304">
        <f t="shared" si="21"/>
        <v>4.1863329411047784E-2</v>
      </c>
      <c r="D101" s="304">
        <f t="shared" si="21"/>
        <v>4.1978975982205242E-2</v>
      </c>
      <c r="E101" s="304">
        <f t="shared" si="21"/>
        <v>4.0673208238411966E-2</v>
      </c>
      <c r="F101" s="304">
        <f t="shared" si="21"/>
        <v>4.0177894544461724E-2</v>
      </c>
      <c r="G101" s="304">
        <f t="shared" si="21"/>
        <v>4.135965998865597E-2</v>
      </c>
      <c r="H101" s="304">
        <f t="shared" si="21"/>
        <v>4.1062869056451401E-2</v>
      </c>
      <c r="I101" s="304">
        <f t="shared" si="21"/>
        <v>4.0267707382184111E-2</v>
      </c>
      <c r="J101" s="304">
        <f t="shared" si="21"/>
        <v>4.089266371168377E-2</v>
      </c>
      <c r="K101" s="304">
        <f t="shared" si="21"/>
        <v>3.9425490064072213E-2</v>
      </c>
      <c r="L101" s="304">
        <f t="shared" si="21"/>
        <v>3.9272990177961126E-2</v>
      </c>
      <c r="M101" s="304">
        <f t="shared" si="21"/>
        <v>3.9053886903156275E-2</v>
      </c>
      <c r="N101" s="304">
        <f t="shared" si="21"/>
        <v>3.8143296493407405E-2</v>
      </c>
      <c r="O101" s="304">
        <f t="shared" si="21"/>
        <v>3.7028182867348595E-2</v>
      </c>
      <c r="P101" s="304">
        <f t="shared" si="21"/>
        <v>3.7139510076783851E-2</v>
      </c>
      <c r="Q101" s="304">
        <f t="shared" si="21"/>
        <v>3.6196062712648601E-2</v>
      </c>
      <c r="R101" s="304">
        <f t="shared" si="21"/>
        <v>3.6530367261137557E-2</v>
      </c>
      <c r="S101" s="304">
        <f t="shared" si="21"/>
        <v>3.6292605492669508E-2</v>
      </c>
      <c r="T101" s="304">
        <f t="shared" si="21"/>
        <v>3.6578417880989304E-2</v>
      </c>
      <c r="U101" s="304">
        <f t="shared" si="21"/>
        <v>3.6670351721013288E-2</v>
      </c>
      <c r="V101" s="304">
        <f t="shared" si="21"/>
        <v>3.6101934337973936E-2</v>
      </c>
      <c r="W101" s="304">
        <f t="shared" si="21"/>
        <v>3.4969534085245384E-2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2.9839990002703846E-3</v>
      </c>
      <c r="C102" s="304">
        <f t="shared" si="22"/>
        <v>2.8861665557640046E-3</v>
      </c>
      <c r="D102" s="304">
        <f t="shared" si="22"/>
        <v>2.8491188365334344E-3</v>
      </c>
      <c r="E102" s="304">
        <f t="shared" si="22"/>
        <v>3.3109949650769288E-3</v>
      </c>
      <c r="F102" s="304">
        <f t="shared" si="22"/>
        <v>3.4693192459365287E-3</v>
      </c>
      <c r="G102" s="304">
        <f t="shared" si="22"/>
        <v>3.0573619598337422E-3</v>
      </c>
      <c r="H102" s="304">
        <f t="shared" si="22"/>
        <v>3.1627790476063643E-3</v>
      </c>
      <c r="I102" s="304">
        <f t="shared" si="22"/>
        <v>3.444339108228613E-3</v>
      </c>
      <c r="J102" s="304">
        <f t="shared" si="22"/>
        <v>3.222281852078806E-3</v>
      </c>
      <c r="K102" s="304">
        <f t="shared" si="22"/>
        <v>3.7299802542513968E-3</v>
      </c>
      <c r="L102" s="304">
        <f t="shared" si="22"/>
        <v>3.7794967369031538E-3</v>
      </c>
      <c r="M102" s="304">
        <f t="shared" si="22"/>
        <v>3.8546833818477754E-3</v>
      </c>
      <c r="N102" s="304">
        <f t="shared" si="22"/>
        <v>4.1500449700769106E-3</v>
      </c>
      <c r="O102" s="304">
        <f t="shared" si="22"/>
        <v>4.4971429904997274E-3</v>
      </c>
      <c r="P102" s="304">
        <f t="shared" si="22"/>
        <v>4.4644818382977526E-3</v>
      </c>
      <c r="Q102" s="304">
        <f t="shared" si="22"/>
        <v>4.7470949402151266E-3</v>
      </c>
      <c r="R102" s="304">
        <f t="shared" si="22"/>
        <v>4.647562108493198E-3</v>
      </c>
      <c r="S102" s="304">
        <f t="shared" si="22"/>
        <v>4.7236577785298474E-3</v>
      </c>
      <c r="T102" s="304">
        <f t="shared" si="22"/>
        <v>4.6445969537288823E-3</v>
      </c>
      <c r="U102" s="304">
        <f t="shared" si="22"/>
        <v>4.6154637800549332E-3</v>
      </c>
      <c r="V102" s="304">
        <f t="shared" si="22"/>
        <v>4.78232265777507E-3</v>
      </c>
      <c r="W102" s="304">
        <f t="shared" si="22"/>
        <v>5.1043963835047295E-3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5.9679980005407718E-3</v>
      </c>
      <c r="C103" s="304">
        <f t="shared" si="23"/>
        <v>5.7723331115280075E-3</v>
      </c>
      <c r="D103" s="304">
        <f t="shared" si="23"/>
        <v>5.6982376730668697E-3</v>
      </c>
      <c r="E103" s="304">
        <f t="shared" si="23"/>
        <v>6.6219899301538567E-3</v>
      </c>
      <c r="F103" s="304">
        <f t="shared" si="23"/>
        <v>6.9386384918730566E-3</v>
      </c>
      <c r="G103" s="304">
        <f t="shared" si="23"/>
        <v>6.1147239196674853E-3</v>
      </c>
      <c r="H103" s="304">
        <f t="shared" si="23"/>
        <v>6.3255580952127285E-3</v>
      </c>
      <c r="I103" s="304">
        <f t="shared" si="23"/>
        <v>6.8886782164572268E-3</v>
      </c>
      <c r="J103" s="304">
        <f t="shared" si="23"/>
        <v>6.4445637041576111E-3</v>
      </c>
      <c r="K103" s="304">
        <f t="shared" si="23"/>
        <v>7.4599605085027935E-3</v>
      </c>
      <c r="L103" s="304">
        <f t="shared" si="23"/>
        <v>7.5589934738063084E-3</v>
      </c>
      <c r="M103" s="304">
        <f t="shared" si="23"/>
        <v>7.70936676369555E-3</v>
      </c>
      <c r="N103" s="304">
        <f t="shared" si="23"/>
        <v>8.3000899401538212E-3</v>
      </c>
      <c r="O103" s="304">
        <f t="shared" si="23"/>
        <v>8.9942859809994547E-3</v>
      </c>
      <c r="P103" s="304">
        <f t="shared" si="23"/>
        <v>8.9289636765955051E-3</v>
      </c>
      <c r="Q103" s="304">
        <f t="shared" si="23"/>
        <v>9.4941898804302496E-3</v>
      </c>
      <c r="R103" s="304">
        <f t="shared" si="23"/>
        <v>9.2951242169863977E-3</v>
      </c>
      <c r="S103" s="304">
        <f t="shared" si="23"/>
        <v>9.4473155570596948E-3</v>
      </c>
      <c r="T103" s="304">
        <f t="shared" si="23"/>
        <v>9.2891939074577646E-3</v>
      </c>
      <c r="U103" s="304">
        <f t="shared" si="23"/>
        <v>9.2309275601098646E-3</v>
      </c>
      <c r="V103" s="304">
        <f t="shared" si="23"/>
        <v>9.5646453155501417E-3</v>
      </c>
      <c r="W103" s="304">
        <f t="shared" si="23"/>
        <v>1.0208792767009461E-2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1.1935996001081538E-3</v>
      </c>
      <c r="C104" s="304">
        <f t="shared" si="24"/>
        <v>1.1544666223056018E-3</v>
      </c>
      <c r="D104" s="304">
        <f t="shared" si="24"/>
        <v>1.1396475346133735E-3</v>
      </c>
      <c r="E104" s="304">
        <f t="shared" si="24"/>
        <v>1.3243979860307715E-3</v>
      </c>
      <c r="F104" s="304">
        <f t="shared" si="24"/>
        <v>1.3877276983746119E-3</v>
      </c>
      <c r="G104" s="304">
        <f t="shared" si="24"/>
        <v>1.2229447839334968E-3</v>
      </c>
      <c r="H104" s="304">
        <f t="shared" si="24"/>
        <v>1.2651116190425461E-3</v>
      </c>
      <c r="I104" s="304">
        <f t="shared" si="24"/>
        <v>1.377735643291445E-3</v>
      </c>
      <c r="J104" s="304">
        <f t="shared" si="24"/>
        <v>1.288912740831523E-3</v>
      </c>
      <c r="K104" s="304">
        <f t="shared" si="24"/>
        <v>1.4919921017005591E-3</v>
      </c>
      <c r="L104" s="304">
        <f t="shared" si="24"/>
        <v>1.5117986947612613E-3</v>
      </c>
      <c r="M104" s="304">
        <f t="shared" si="24"/>
        <v>1.5418733527391099E-3</v>
      </c>
      <c r="N104" s="304">
        <f t="shared" si="24"/>
        <v>1.6600179880307642E-3</v>
      </c>
      <c r="O104" s="304">
        <f t="shared" si="24"/>
        <v>1.7988571961998908E-3</v>
      </c>
      <c r="P104" s="304">
        <f t="shared" si="24"/>
        <v>1.7857927353191019E-3</v>
      </c>
      <c r="Q104" s="304">
        <f t="shared" si="24"/>
        <v>1.8988379760860505E-3</v>
      </c>
      <c r="R104" s="304">
        <f t="shared" si="24"/>
        <v>1.859024843397279E-3</v>
      </c>
      <c r="S104" s="304">
        <f t="shared" si="24"/>
        <v>1.8894631114119394E-3</v>
      </c>
      <c r="T104" s="304">
        <f t="shared" si="24"/>
        <v>1.857838781491553E-3</v>
      </c>
      <c r="U104" s="304">
        <f t="shared" si="24"/>
        <v>1.8461855120219736E-3</v>
      </c>
      <c r="V104" s="304">
        <f t="shared" si="24"/>
        <v>1.9129290631100275E-3</v>
      </c>
      <c r="W104" s="304">
        <f t="shared" si="24"/>
        <v>2.0417585534018919E-3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6.6149081815158689E-2</v>
      </c>
      <c r="C105" s="303">
        <f t="shared" si="25"/>
        <v>6.5070668774854928E-2</v>
      </c>
      <c r="D105" s="303">
        <f t="shared" si="25"/>
        <v>6.4635328419931817E-2</v>
      </c>
      <c r="E105" s="303">
        <f t="shared" si="25"/>
        <v>6.9830355623321766E-2</v>
      </c>
      <c r="F105" s="303">
        <f t="shared" si="25"/>
        <v>7.1679962980281162E-2</v>
      </c>
      <c r="G105" s="303">
        <f t="shared" si="25"/>
        <v>6.7058937808947686E-2</v>
      </c>
      <c r="H105" s="303">
        <f t="shared" si="25"/>
        <v>6.8248645352712703E-2</v>
      </c>
      <c r="I105" s="303">
        <f t="shared" si="25"/>
        <v>7.135464221451894E-2</v>
      </c>
      <c r="J105" s="303">
        <f t="shared" si="25"/>
        <v>6.8928246033067825E-2</v>
      </c>
      <c r="K105" s="303">
        <f t="shared" si="25"/>
        <v>7.4535161722118284E-2</v>
      </c>
      <c r="L105" s="303">
        <f t="shared" si="25"/>
        <v>7.5110768689059207E-2</v>
      </c>
      <c r="M105" s="303">
        <f t="shared" si="25"/>
        <v>7.5916689709422405E-2</v>
      </c>
      <c r="N105" s="303">
        <f t="shared" si="25"/>
        <v>7.9182947471343787E-2</v>
      </c>
      <c r="O105" s="303">
        <f t="shared" si="25"/>
        <v>8.2974320255991094E-2</v>
      </c>
      <c r="P105" s="303">
        <f t="shared" si="25"/>
        <v>8.2620460609210244E-2</v>
      </c>
      <c r="Q105" s="303">
        <f t="shared" si="25"/>
        <v>8.5647902884548044E-2</v>
      </c>
      <c r="R105" s="303">
        <f t="shared" si="25"/>
        <v>8.4575455429345511E-2</v>
      </c>
      <c r="S105" s="303">
        <f t="shared" si="25"/>
        <v>8.536784843599135E-2</v>
      </c>
      <c r="T105" s="303">
        <f t="shared" si="25"/>
        <v>8.4501707876722232E-2</v>
      </c>
      <c r="U105" s="303">
        <f t="shared" si="25"/>
        <v>8.4213312664245019E-2</v>
      </c>
      <c r="V105" s="303">
        <f t="shared" si="25"/>
        <v>8.6014604391429009E-2</v>
      </c>
      <c r="W105" s="303">
        <f t="shared" si="25"/>
        <v>8.9423501018348228E-2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1.9416313618488709E-2</v>
      </c>
      <c r="C106" s="304">
        <f t="shared" si="26"/>
        <v>1.9561595871663257E-2</v>
      </c>
      <c r="D106" s="304">
        <f t="shared" si="26"/>
        <v>1.9587417943451552E-2</v>
      </c>
      <c r="E106" s="304">
        <f t="shared" si="26"/>
        <v>1.9007486963302827E-2</v>
      </c>
      <c r="F106" s="304">
        <f t="shared" si="26"/>
        <v>1.8886512412799081E-2</v>
      </c>
      <c r="G106" s="304">
        <f t="shared" si="26"/>
        <v>1.9413071678062881E-2</v>
      </c>
      <c r="H106" s="304">
        <f t="shared" si="26"/>
        <v>1.9284489475841674E-2</v>
      </c>
      <c r="I106" s="304">
        <f t="shared" si="26"/>
        <v>1.8869909809577905E-2</v>
      </c>
      <c r="J106" s="304">
        <f t="shared" si="26"/>
        <v>1.9220484964565861E-2</v>
      </c>
      <c r="K106" s="304">
        <f t="shared" si="26"/>
        <v>1.8485516285986311E-2</v>
      </c>
      <c r="L106" s="304">
        <f t="shared" si="26"/>
        <v>1.8444362549921708E-2</v>
      </c>
      <c r="M106" s="304">
        <f t="shared" si="26"/>
        <v>1.8311437826542303E-2</v>
      </c>
      <c r="N106" s="304">
        <f t="shared" si="26"/>
        <v>1.7898948060994634E-2</v>
      </c>
      <c r="O106" s="304">
        <f t="shared" si="26"/>
        <v>1.7375673228755151E-2</v>
      </c>
      <c r="P106" s="304">
        <f t="shared" si="26"/>
        <v>1.7426607263771265E-2</v>
      </c>
      <c r="Q106" s="304">
        <f t="shared" si="26"/>
        <v>1.6947677716910158E-2</v>
      </c>
      <c r="R106" s="304">
        <f t="shared" si="26"/>
        <v>1.7109747807856131E-2</v>
      </c>
      <c r="S106" s="304">
        <f t="shared" si="26"/>
        <v>1.6954959830338408E-2</v>
      </c>
      <c r="T106" s="304">
        <f t="shared" si="26"/>
        <v>1.7065602302209482E-2</v>
      </c>
      <c r="U106" s="304">
        <f t="shared" si="26"/>
        <v>1.7139663830823899E-2</v>
      </c>
      <c r="V106" s="304">
        <f t="shared" si="26"/>
        <v>1.6872888666611574E-2</v>
      </c>
      <c r="W106" s="304">
        <f t="shared" si="26"/>
        <v>1.6296605320677157E-2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7.8339854394610716E-3</v>
      </c>
      <c r="C107" s="304">
        <f t="shared" si="27"/>
        <v>7.8856132962638464E-3</v>
      </c>
      <c r="D107" s="304">
        <f t="shared" si="27"/>
        <v>7.9073971379223125E-3</v>
      </c>
      <c r="E107" s="304">
        <f t="shared" si="27"/>
        <v>7.6614353468476828E-3</v>
      </c>
      <c r="F107" s="304">
        <f t="shared" si="27"/>
        <v>7.5681352604526249E-3</v>
      </c>
      <c r="G107" s="304">
        <f t="shared" si="27"/>
        <v>7.7907392776415665E-3</v>
      </c>
      <c r="H107" s="304">
        <f t="shared" si="27"/>
        <v>7.7348340604949982E-3</v>
      </c>
      <c r="I107" s="304">
        <f t="shared" si="27"/>
        <v>7.5850529140956188E-3</v>
      </c>
      <c r="J107" s="304">
        <f t="shared" si="27"/>
        <v>7.702773219929359E-3</v>
      </c>
      <c r="K107" s="304">
        <f t="shared" si="27"/>
        <v>7.4264081007116636E-3</v>
      </c>
      <c r="L107" s="304">
        <f t="shared" si="27"/>
        <v>7.3976823603915673E-3</v>
      </c>
      <c r="M107" s="304">
        <f t="shared" si="27"/>
        <v>7.3564108294034017E-3</v>
      </c>
      <c r="N107" s="304">
        <f t="shared" si="27"/>
        <v>7.1848868741044404E-3</v>
      </c>
      <c r="O107" s="304">
        <f t="shared" si="27"/>
        <v>6.9748377700268845E-3</v>
      </c>
      <c r="P107" s="304">
        <f t="shared" si="27"/>
        <v>6.9958079923027709E-3</v>
      </c>
      <c r="Q107" s="304">
        <f t="shared" si="27"/>
        <v>6.8180949154019524E-3</v>
      </c>
      <c r="R107" s="304">
        <f t="shared" si="27"/>
        <v>6.8810664093001484E-3</v>
      </c>
      <c r="S107" s="304">
        <f t="shared" si="27"/>
        <v>6.8362802590069957E-3</v>
      </c>
      <c r="T107" s="304">
        <f t="shared" si="27"/>
        <v>6.8901174955880145E-3</v>
      </c>
      <c r="U107" s="304">
        <f t="shared" si="27"/>
        <v>6.9074346732102571E-3</v>
      </c>
      <c r="V107" s="304">
        <f t="shared" si="27"/>
        <v>6.8003643628316577E-3</v>
      </c>
      <c r="W107" s="304">
        <f t="shared" si="27"/>
        <v>6.5870590520683819E-3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3.8898782757208906E-2</v>
      </c>
      <c r="C108" s="304">
        <f t="shared" si="28"/>
        <v>3.7623459606927825E-2</v>
      </c>
      <c r="D108" s="304">
        <f t="shared" si="28"/>
        <v>3.7140513338557953E-2</v>
      </c>
      <c r="E108" s="304">
        <f t="shared" si="28"/>
        <v>4.3161433313171252E-2</v>
      </c>
      <c r="F108" s="304">
        <f t="shared" si="28"/>
        <v>4.5225315307029446E-2</v>
      </c>
      <c r="G108" s="304">
        <f t="shared" si="28"/>
        <v>3.9855126853243231E-2</v>
      </c>
      <c r="H108" s="304">
        <f t="shared" si="28"/>
        <v>4.1229321816376022E-2</v>
      </c>
      <c r="I108" s="304">
        <f t="shared" si="28"/>
        <v>4.4899679490845411E-2</v>
      </c>
      <c r="J108" s="304">
        <f t="shared" si="28"/>
        <v>4.2004987848572595E-2</v>
      </c>
      <c r="K108" s="304">
        <f t="shared" si="28"/>
        <v>4.8623237335420309E-2</v>
      </c>
      <c r="L108" s="304">
        <f t="shared" si="28"/>
        <v>4.9268723778745936E-2</v>
      </c>
      <c r="M108" s="304">
        <f t="shared" si="28"/>
        <v>5.0248841053476698E-2</v>
      </c>
      <c r="N108" s="304">
        <f t="shared" si="28"/>
        <v>5.4099112536244713E-2</v>
      </c>
      <c r="O108" s="304">
        <f t="shared" si="28"/>
        <v>5.8623809257209065E-2</v>
      </c>
      <c r="P108" s="304">
        <f t="shared" si="28"/>
        <v>5.8198045353136205E-2</v>
      </c>
      <c r="Q108" s="304">
        <f t="shared" si="28"/>
        <v>6.1882130252235934E-2</v>
      </c>
      <c r="R108" s="304">
        <f t="shared" si="28"/>
        <v>6.0584641212189233E-2</v>
      </c>
      <c r="S108" s="304">
        <f t="shared" si="28"/>
        <v>6.1576608346645939E-2</v>
      </c>
      <c r="T108" s="304">
        <f t="shared" si="28"/>
        <v>6.0545988078924737E-2</v>
      </c>
      <c r="U108" s="304">
        <f t="shared" si="28"/>
        <v>6.0166214160210861E-2</v>
      </c>
      <c r="V108" s="304">
        <f t="shared" si="28"/>
        <v>6.2341351361985778E-2</v>
      </c>
      <c r="W108" s="304">
        <f t="shared" si="28"/>
        <v>6.6539836645602701E-2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5.3316209505883706E-2</v>
      </c>
      <c r="C109" s="237">
        <f t="shared" si="29"/>
        <v>5.1568201176356007E-2</v>
      </c>
      <c r="D109" s="237">
        <f t="shared" si="29"/>
        <v>5.090625592770371E-2</v>
      </c>
      <c r="E109" s="237">
        <f t="shared" si="29"/>
        <v>5.9158766881279766E-2</v>
      </c>
      <c r="F109" s="237">
        <f t="shared" si="29"/>
        <v>6.198760513739647E-2</v>
      </c>
      <c r="G109" s="237">
        <f t="shared" si="29"/>
        <v>5.4627012532860987E-2</v>
      </c>
      <c r="H109" s="237">
        <f t="shared" si="29"/>
        <v>5.6510538477968879E-2</v>
      </c>
      <c r="I109" s="237">
        <f t="shared" si="29"/>
        <v>6.1541275813760517E-2</v>
      </c>
      <c r="J109" s="237">
        <f t="shared" si="29"/>
        <v>5.7573697007563839E-2</v>
      </c>
      <c r="K109" s="237">
        <f t="shared" si="29"/>
        <v>6.6644931405961297E-2</v>
      </c>
      <c r="L109" s="237">
        <f t="shared" si="29"/>
        <v>6.7529660644414888E-2</v>
      </c>
      <c r="M109" s="237">
        <f t="shared" si="29"/>
        <v>6.8873048129983266E-2</v>
      </c>
      <c r="N109" s="237">
        <f t="shared" si="29"/>
        <v>7.4150382444300528E-2</v>
      </c>
      <c r="O109" s="237">
        <f t="shared" si="29"/>
        <v>8.0352110653412981E-2</v>
      </c>
      <c r="P109" s="237">
        <f t="shared" si="29"/>
        <v>7.9768541813964297E-2</v>
      </c>
      <c r="Q109" s="237">
        <f t="shared" si="29"/>
        <v>8.4818094226538479E-2</v>
      </c>
      <c r="R109" s="237">
        <f t="shared" si="29"/>
        <v>8.3039704452172181E-2</v>
      </c>
      <c r="S109" s="237">
        <f t="shared" si="29"/>
        <v>8.4399333823963862E-2</v>
      </c>
      <c r="T109" s="237">
        <f t="shared" si="29"/>
        <v>8.2986724939572709E-2</v>
      </c>
      <c r="U109" s="237">
        <f t="shared" si="29"/>
        <v>8.2466191792265719E-2</v>
      </c>
      <c r="V109" s="237">
        <f t="shared" si="29"/>
        <v>8.54475208348148E-2</v>
      </c>
      <c r="W109" s="237">
        <f t="shared" si="29"/>
        <v>9.120213075116769E-2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131.72035485426721</v>
      </c>
      <c r="C113" s="322">
        <f t="shared" si="30"/>
        <v>132.34820639613673</v>
      </c>
      <c r="D113" s="322">
        <f t="shared" si="30"/>
        <v>134.73373251597138</v>
      </c>
      <c r="E113" s="322">
        <f t="shared" si="30"/>
        <v>135.57751785122883</v>
      </c>
      <c r="F113" s="322">
        <f t="shared" si="30"/>
        <v>133.0273503443465</v>
      </c>
      <c r="G113" s="322">
        <f t="shared" si="30"/>
        <v>128.34525323083122</v>
      </c>
      <c r="H113" s="322">
        <f t="shared" si="30"/>
        <v>123.50731403339456</v>
      </c>
      <c r="I113" s="322">
        <f t="shared" si="30"/>
        <v>122.96907071933957</v>
      </c>
      <c r="J113" s="322">
        <f t="shared" si="30"/>
        <v>122.42142842531699</v>
      </c>
      <c r="K113" s="322">
        <f t="shared" si="30"/>
        <v>117.70082574774824</v>
      </c>
      <c r="L113" s="322">
        <f t="shared" si="30"/>
        <v>120.69507732794628</v>
      </c>
      <c r="M113" s="322">
        <f t="shared" si="30"/>
        <v>120.22046502565038</v>
      </c>
      <c r="N113" s="322">
        <f t="shared" si="30"/>
        <v>121.12449855869652</v>
      </c>
      <c r="O113" s="322">
        <f t="shared" si="30"/>
        <v>119.04107083791189</v>
      </c>
      <c r="P113" s="322">
        <f t="shared" si="30"/>
        <v>117.45295381773018</v>
      </c>
      <c r="Q113" s="322">
        <f t="shared" si="30"/>
        <v>115.43606639028958</v>
      </c>
      <c r="R113" s="322">
        <f t="shared" si="30"/>
        <v>116.9869368376625</v>
      </c>
      <c r="S113" s="322">
        <f t="shared" si="30"/>
        <v>117.23636786090429</v>
      </c>
      <c r="T113" s="322">
        <f t="shared" si="30"/>
        <v>118.42965025500136</v>
      </c>
      <c r="U113" s="322">
        <f t="shared" si="30"/>
        <v>115.68138546140533</v>
      </c>
      <c r="V113" s="322">
        <f t="shared" si="30"/>
        <v>117.22826197195212</v>
      </c>
      <c r="W113" s="322">
        <f t="shared" si="30"/>
        <v>125.7391697036969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1.2412212858959801</v>
      </c>
      <c r="C114" s="332">
        <f>IF(C$6=0,0,C$6/FBT!C$5*1000)</f>
        <v>1.2062493695238357</v>
      </c>
      <c r="D114" s="332">
        <f>IF(D$6=0,0,D$6/FBT!D$5*1000)</f>
        <v>1.2122286796664565</v>
      </c>
      <c r="E114" s="332">
        <f>IF(E$6=0,0,E$6/FBT!E$5*1000)</f>
        <v>1.4175678283675146</v>
      </c>
      <c r="F114" s="332">
        <f>IF(F$6=0,0,F$6/FBT!F$5*1000)</f>
        <v>1.4574137266913136</v>
      </c>
      <c r="G114" s="332">
        <f>IF(G$6=0,0,G$6/FBT!G$5*1000)</f>
        <v>1.2391512472205433</v>
      </c>
      <c r="H114" s="332">
        <f>IF(H$6=0,0,H$6/FBT!H$5*1000)</f>
        <v>1.2335568791082938</v>
      </c>
      <c r="I114" s="332">
        <f>IF(I$6=0,0,I$6/FBT!I$5*1000)</f>
        <v>1.3375174085720567</v>
      </c>
      <c r="J114" s="332">
        <f>IF(J$6=0,0,J$6/FBT!J$5*1000)</f>
        <v>1.2457147803804116</v>
      </c>
      <c r="K114" s="332">
        <f>IF(K$6=0,0,K$6/FBT!K$5*1000)</f>
        <v>1.3863844924679531</v>
      </c>
      <c r="L114" s="332">
        <f>IF(L$6=0,0,L$6/FBT!L$5*1000)</f>
        <v>1.4405262660670946</v>
      </c>
      <c r="M114" s="332">
        <f>IF(M$6=0,0,M$6/FBT!M$5*1000)</f>
        <v>1.4634057748180618</v>
      </c>
      <c r="N114" s="332">
        <f>IF(N$6=0,0,N$6/FBT!N$5*1000)</f>
        <v>1.5873856294629669</v>
      </c>
      <c r="O114" s="332">
        <f>IF(O$6=0,0,O$6/FBT!O$5*1000)</f>
        <v>1.6905622651588319</v>
      </c>
      <c r="P114" s="332">
        <f>IF(P$6=0,0,P$6/FBT!P$5*1000)</f>
        <v>1.6558944605484656</v>
      </c>
      <c r="Q114" s="332">
        <f>IF(Q$6=0,0,Q$6/FBT!Q$5*1000)</f>
        <v>1.7304820000410976</v>
      </c>
      <c r="R114" s="332">
        <f>IF(R$6=0,0,R$6/FBT!R$5*1000)</f>
        <v>1.7169601731644433</v>
      </c>
      <c r="S114" s="332">
        <f>IF(S$6=0,0,S$6/FBT!S$5*1000)</f>
        <v>1.7487930978086759</v>
      </c>
      <c r="T114" s="332">
        <f>IF(T$6=0,0,T$6/FBT!T$5*1000)</f>
        <v>1.7370252404385977</v>
      </c>
      <c r="U114" s="332">
        <f>IF(U$6=0,0,U$6/FBT!U$5*1000)</f>
        <v>1.6860734040748089</v>
      </c>
      <c r="V114" s="332">
        <f>IF(V$6=0,0,V$6/FBT!V$5*1000)</f>
        <v>1.7703896000843942</v>
      </c>
      <c r="W114" s="332">
        <f>IF(W$6=0,0,W$6/FBT!W$5*1000)</f>
        <v>2.0268080940013826</v>
      </c>
      <c r="DA114" s="67"/>
    </row>
    <row r="115" spans="1:105" ht="12" customHeight="1" x14ac:dyDescent="0.25">
      <c r="A115" s="202" t="s">
        <v>93</v>
      </c>
      <c r="B115" s="333">
        <f>IF(B$7=0,0,B$7/FBT!B$5*1000)</f>
        <v>1.4480915002119765</v>
      </c>
      <c r="C115" s="333">
        <f>IF(C$7=0,0,C$7/FBT!C$5*1000)</f>
        <v>1.4072909311111423</v>
      </c>
      <c r="D115" s="333">
        <f>IF(D$7=0,0,D$7/FBT!D$5*1000)</f>
        <v>1.414266792944199</v>
      </c>
      <c r="E115" s="333">
        <f>IF(E$7=0,0,E$7/FBT!E$5*1000)</f>
        <v>1.6538291330954342</v>
      </c>
      <c r="F115" s="333">
        <f>IF(F$7=0,0,F$7/FBT!F$5*1000)</f>
        <v>1.7003160144731997</v>
      </c>
      <c r="G115" s="333">
        <f>IF(G$7=0,0,G$7/FBT!G$5*1000)</f>
        <v>1.445676455090634</v>
      </c>
      <c r="H115" s="333">
        <f>IF(H$7=0,0,H$7/FBT!H$5*1000)</f>
        <v>1.4391496922930098</v>
      </c>
      <c r="I115" s="333">
        <f>IF(I$7=0,0,I$7/FBT!I$5*1000)</f>
        <v>1.5604369766674</v>
      </c>
      <c r="J115" s="333">
        <f>IF(J$7=0,0,J$7/FBT!J$5*1000)</f>
        <v>1.4533339104438134</v>
      </c>
      <c r="K115" s="333">
        <f>IF(K$7=0,0,K$7/FBT!K$5*1000)</f>
        <v>1.6174485745459459</v>
      </c>
      <c r="L115" s="333">
        <f>IF(L$7=0,0,L$7/FBT!L$5*1000)</f>
        <v>1.6806139770782775</v>
      </c>
      <c r="M115" s="333">
        <f>IF(M$7=0,0,M$7/FBT!M$5*1000)</f>
        <v>1.7073067372877389</v>
      </c>
      <c r="N115" s="333">
        <f>IF(N$7=0,0,N$7/FBT!N$5*1000)</f>
        <v>1.8519499010401292</v>
      </c>
      <c r="O115" s="333">
        <f>IF(O$7=0,0,O$7/FBT!O$5*1000)</f>
        <v>1.9723226426853038</v>
      </c>
      <c r="P115" s="333">
        <f>IF(P$7=0,0,P$7/FBT!P$5*1000)</f>
        <v>1.9318768706398779</v>
      </c>
      <c r="Q115" s="333">
        <f>IF(Q$7=0,0,Q$7/FBT!Q$5*1000)</f>
        <v>2.0188956667146143</v>
      </c>
      <c r="R115" s="333">
        <f>IF(R$7=0,0,R$7/FBT!R$5*1000)</f>
        <v>2.003120202025185</v>
      </c>
      <c r="S115" s="333">
        <f>IF(S$7=0,0,S$7/FBT!S$5*1000)</f>
        <v>2.0402586141101229</v>
      </c>
      <c r="T115" s="333">
        <f>IF(T$7=0,0,T$7/FBT!T$5*1000)</f>
        <v>2.026529447178365</v>
      </c>
      <c r="U115" s="333">
        <f>IF(U$7=0,0,U$7/FBT!U$5*1000)</f>
        <v>1.9670856380872765</v>
      </c>
      <c r="V115" s="333">
        <f>IF(V$7=0,0,V$7/FBT!V$5*1000)</f>
        <v>2.0654545334317929</v>
      </c>
      <c r="W115" s="333">
        <f>IF(W$7=0,0,W$7/FBT!W$5*1000)</f>
        <v>2.3646094430016142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3.3099234290559467</v>
      </c>
      <c r="C116" s="333">
        <f>IF(C$8=0,0,C$8/FBT!C$5*1000)</f>
        <v>3.2166649853968963</v>
      </c>
      <c r="D116" s="333">
        <f>IF(D$8=0,0,D$8/FBT!D$5*1000)</f>
        <v>3.2326098124438847</v>
      </c>
      <c r="E116" s="333">
        <f>IF(E$8=0,0,E$8/FBT!E$5*1000)</f>
        <v>3.780180875646705</v>
      </c>
      <c r="F116" s="333">
        <f>IF(F$8=0,0,F$8/FBT!F$5*1000)</f>
        <v>3.8864366045101688</v>
      </c>
      <c r="G116" s="333">
        <f>IF(G$8=0,0,G$8/FBT!G$5*1000)</f>
        <v>3.3044033259214487</v>
      </c>
      <c r="H116" s="333">
        <f>IF(H$8=0,0,H$8/FBT!H$5*1000)</f>
        <v>3.2894850109554512</v>
      </c>
      <c r="I116" s="333">
        <f>IF(I$8=0,0,I$8/FBT!I$5*1000)</f>
        <v>3.5667130895254853</v>
      </c>
      <c r="J116" s="333">
        <f>IF(J$8=0,0,J$8/FBT!J$5*1000)</f>
        <v>3.3219060810144296</v>
      </c>
      <c r="K116" s="333">
        <f>IF(K$8=0,0,K$8/FBT!K$5*1000)</f>
        <v>3.6970253132478752</v>
      </c>
      <c r="L116" s="333">
        <f>IF(L$8=0,0,L$8/FBT!L$5*1000)</f>
        <v>3.8414033761789201</v>
      </c>
      <c r="M116" s="333">
        <f>IF(M$8=0,0,M$8/FBT!M$5*1000)</f>
        <v>3.9024153995148305</v>
      </c>
      <c r="N116" s="333">
        <f>IF(N$8=0,0,N$8/FBT!N$5*1000)</f>
        <v>4.2330283452345805</v>
      </c>
      <c r="O116" s="333">
        <f>IF(O$8=0,0,O$8/FBT!O$5*1000)</f>
        <v>4.5081660404235535</v>
      </c>
      <c r="P116" s="333">
        <f>IF(P$8=0,0,P$8/FBT!P$5*1000)</f>
        <v>4.4157185614625778</v>
      </c>
      <c r="Q116" s="333">
        <f>IF(Q$8=0,0,Q$8/FBT!Q$5*1000)</f>
        <v>4.6146186667762601</v>
      </c>
      <c r="R116" s="333">
        <f>IF(R$8=0,0,R$8/FBT!R$5*1000)</f>
        <v>4.5785604617718514</v>
      </c>
      <c r="S116" s="333">
        <f>IF(S$8=0,0,S$8/FBT!S$5*1000)</f>
        <v>4.6634482608231362</v>
      </c>
      <c r="T116" s="333">
        <f>IF(T$8=0,0,T$8/FBT!T$5*1000)</f>
        <v>4.6320673078362615</v>
      </c>
      <c r="U116" s="333">
        <f>IF(U$8=0,0,U$8/FBT!U$5*1000)</f>
        <v>4.4961957441994906</v>
      </c>
      <c r="V116" s="333">
        <f>IF(V$8=0,0,V$8/FBT!V$5*1000)</f>
        <v>4.7210389335583827</v>
      </c>
      <c r="W116" s="333">
        <f>IF(W$8=0,0,W$8/FBT!W$5*1000)</f>
        <v>5.4048215840036899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2.4824425717919603</v>
      </c>
      <c r="C117" s="333">
        <f>IF(C$9=0,0,C$9/FBT!C$5*1000)</f>
        <v>2.4124987390476713</v>
      </c>
      <c r="D117" s="333">
        <f>IF(D$9=0,0,D$9/FBT!D$5*1000)</f>
        <v>2.4244573593329126</v>
      </c>
      <c r="E117" s="333">
        <f>IF(E$9=0,0,E$9/FBT!E$5*1000)</f>
        <v>2.8351356567350288</v>
      </c>
      <c r="F117" s="333">
        <f>IF(F$9=0,0,F$9/FBT!F$5*1000)</f>
        <v>2.9148274533826273</v>
      </c>
      <c r="G117" s="333">
        <f>IF(G$9=0,0,G$9/FBT!G$5*1000)</f>
        <v>2.4783024944410865</v>
      </c>
      <c r="H117" s="333">
        <f>IF(H$9=0,0,H$9/FBT!H$5*1000)</f>
        <v>2.4671137582165881</v>
      </c>
      <c r="I117" s="333">
        <f>IF(I$9=0,0,I$9/FBT!I$5*1000)</f>
        <v>2.6750348171441134</v>
      </c>
      <c r="J117" s="333">
        <f>IF(J$9=0,0,J$9/FBT!J$5*1000)</f>
        <v>2.4914295607608228</v>
      </c>
      <c r="K117" s="333">
        <f>IF(K$9=0,0,K$9/FBT!K$5*1000)</f>
        <v>2.7727689849359063</v>
      </c>
      <c r="L117" s="333">
        <f>IF(L$9=0,0,L$9/FBT!L$5*1000)</f>
        <v>2.88105253213419</v>
      </c>
      <c r="M117" s="333">
        <f>IF(M$9=0,0,M$9/FBT!M$5*1000)</f>
        <v>2.9268115496361231</v>
      </c>
      <c r="N117" s="333">
        <f>IF(N$9=0,0,N$9/FBT!N$5*1000)</f>
        <v>3.1747712589259343</v>
      </c>
      <c r="O117" s="333">
        <f>IF(O$9=0,0,O$9/FBT!O$5*1000)</f>
        <v>3.3811245303176638</v>
      </c>
      <c r="P117" s="333">
        <f>IF(P$9=0,0,P$9/FBT!P$5*1000)</f>
        <v>3.3117889210969311</v>
      </c>
      <c r="Q117" s="333">
        <f>IF(Q$9=0,0,Q$9/FBT!Q$5*1000)</f>
        <v>3.4609640000821953</v>
      </c>
      <c r="R117" s="333">
        <f>IF(R$9=0,0,R$9/FBT!R$5*1000)</f>
        <v>3.4339203463288874</v>
      </c>
      <c r="S117" s="333">
        <f>IF(S$9=0,0,S$9/FBT!S$5*1000)</f>
        <v>3.4975861956173517</v>
      </c>
      <c r="T117" s="333">
        <f>IF(T$9=0,0,T$9/FBT!T$5*1000)</f>
        <v>3.4740504808771964</v>
      </c>
      <c r="U117" s="333">
        <f>IF(U$9=0,0,U$9/FBT!U$5*1000)</f>
        <v>3.3721468081496178</v>
      </c>
      <c r="V117" s="333">
        <f>IF(V$9=0,0,V$9/FBT!V$5*1000)</f>
        <v>3.5407792001687879</v>
      </c>
      <c r="W117" s="333">
        <f>IF(W$9=0,0,W$9/FBT!W$5*1000)</f>
        <v>4.053616188002767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2.7140326513581989</v>
      </c>
      <c r="C118" s="334">
        <f>IF(C$10=0,0,C$10/FBT!C$5*1000)</f>
        <v>2.7468068024298531</v>
      </c>
      <c r="D118" s="334">
        <f>IF(D$10=0,0,D$10/FBT!D$5*1000)</f>
        <v>2.7970439623093712</v>
      </c>
      <c r="E118" s="334">
        <f>IF(E$10=0,0,E$10/FBT!E$5*1000)</f>
        <v>2.7472703561035816</v>
      </c>
      <c r="F118" s="334">
        <f>IF(F$10=0,0,F$10/FBT!F$5*1000)</f>
        <v>2.7033630823610548</v>
      </c>
      <c r="G118" s="334">
        <f>IF(G$10=0,0,G$10/FBT!G$5*1000)</f>
        <v>2.6571582268983329</v>
      </c>
      <c r="H118" s="334">
        <f>IF(H$10=0,0,H$10/FBT!H$5*1000)</f>
        <v>2.5406658995009255</v>
      </c>
      <c r="I118" s="334">
        <f>IF(I$10=0,0,I$10/FBT!I$5*1000)</f>
        <v>2.4850615246458303</v>
      </c>
      <c r="J118" s="334">
        <f>IF(J$10=0,0,J$10/FBT!J$5*1000)</f>
        <v>2.5202116754246546</v>
      </c>
      <c r="K118" s="334">
        <f>IF(K$10=0,0,K$10/FBT!K$5*1000)</f>
        <v>2.3504713767736432</v>
      </c>
      <c r="L118" s="334">
        <f>IF(L$10=0,0,L$10/FBT!L$5*1000)</f>
        <v>2.4167477828089727</v>
      </c>
      <c r="M118" s="334">
        <f>IF(M$10=0,0,M$10/FBT!M$5*1000)</f>
        <v>2.3940458921467695</v>
      </c>
      <c r="N118" s="334">
        <f>IF(N$10=0,0,N$10/FBT!N$5*1000)</f>
        <v>2.40224305052348</v>
      </c>
      <c r="O118" s="334">
        <f>IF(O$10=0,0,O$10/FBT!O$5*1000)</f>
        <v>2.3565914042095635</v>
      </c>
      <c r="P118" s="334">
        <f>IF(P$10=0,0,P$10/FBT!P$5*1000)</f>
        <v>2.3251792096275401</v>
      </c>
      <c r="Q118" s="334">
        <f>IF(Q$10=0,0,Q$10/FBT!Q$5*1000)</f>
        <v>2.2895341137610163</v>
      </c>
      <c r="R118" s="334">
        <f>IF(R$10=0,0,R$10/FBT!R$5*1000)</f>
        <v>2.3152174375018109</v>
      </c>
      <c r="S118" s="334">
        <f>IF(S$10=0,0,S$10/FBT!S$5*1000)</f>
        <v>2.3210002071239431</v>
      </c>
      <c r="T118" s="334">
        <f>IF(T$10=0,0,T$10/FBT!T$5*1000)</f>
        <v>2.3392827769445579</v>
      </c>
      <c r="U118" s="334">
        <f>IF(U$10=0,0,U$10/FBT!U$5*1000)</f>
        <v>2.2866754672337</v>
      </c>
      <c r="V118" s="334">
        <f>IF(V$10=0,0,V$10/FBT!V$5*1000)</f>
        <v>2.324207005393661</v>
      </c>
      <c r="W118" s="334">
        <f>IF(W$10=0,0,W$10/FBT!W$5*1000)</f>
        <v>2.5184315441335525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8.5711761660439052</v>
      </c>
      <c r="C119" s="350">
        <f>IF(C$16=0,0,C$16/FBT!C$5*1000)</f>
        <v>8.6655136059023832</v>
      </c>
      <c r="D119" s="350">
        <f>IF(D$16=0,0,D$16/FBT!D$5*1000)</f>
        <v>8.8367544604471959</v>
      </c>
      <c r="E119" s="350">
        <f>IF(E$16=0,0,E$16/FBT!E$5*1000)</f>
        <v>8.6302960716902053</v>
      </c>
      <c r="F119" s="350">
        <f>IF(F$16=0,0,F$16/FBT!F$5*1000)</f>
        <v>8.4069191704147741</v>
      </c>
      <c r="G119" s="350">
        <f>IF(G$16=0,0,G$16/FBT!G$5*1000)</f>
        <v>8.3159731685466891</v>
      </c>
      <c r="H119" s="350">
        <f>IF(H$16=0,0,H$16/FBT!H$5*1000)</f>
        <v>7.9480117979922502</v>
      </c>
      <c r="I119" s="350">
        <f>IF(I$16=0,0,I$16/FBT!I$5*1000)</f>
        <v>7.7779595243247579</v>
      </c>
      <c r="J119" s="350">
        <f>IF(J$16=0,0,J$16/FBT!J$5*1000)</f>
        <v>7.8451077015898782</v>
      </c>
      <c r="K119" s="350">
        <f>IF(K$16=0,0,K$16/FBT!K$5*1000)</f>
        <v>7.3375906002675375</v>
      </c>
      <c r="L119" s="350">
        <f>IF(L$16=0,0,L$16/FBT!L$5*1000)</f>
        <v>7.5050059663688797</v>
      </c>
      <c r="M119" s="350">
        <f>IF(M$16=0,0,M$16/FBT!M$5*1000)</f>
        <v>7.4500583697499616</v>
      </c>
      <c r="N119" s="350">
        <f>IF(N$16=0,0,N$16/FBT!N$5*1000)</f>
        <v>7.426409285271137</v>
      </c>
      <c r="O119" s="350">
        <f>IF(O$16=0,0,O$16/FBT!O$5*1000)</f>
        <v>7.251742457496932</v>
      </c>
      <c r="P119" s="350">
        <f>IF(P$16=0,0,P$16/FBT!P$5*1000)</f>
        <v>7.1543897692292919</v>
      </c>
      <c r="Q119" s="350">
        <f>IF(Q$16=0,0,Q$16/FBT!Q$5*1000)</f>
        <v>7.0297259808302703</v>
      </c>
      <c r="R119" s="350">
        <f>IF(R$16=0,0,R$16/FBT!R$5*1000)</f>
        <v>7.1233493061160287</v>
      </c>
      <c r="S119" s="350">
        <f>IF(S$16=0,0,S$16/FBT!S$5*1000)</f>
        <v>7.1304113266161053</v>
      </c>
      <c r="T119" s="350">
        <f>IF(T$16=0,0,T$16/FBT!T$5*1000)</f>
        <v>7.1906306919808332</v>
      </c>
      <c r="U119" s="350">
        <f>IF(U$16=0,0,U$16/FBT!U$5*1000)</f>
        <v>7.025199189464268</v>
      </c>
      <c r="V119" s="350">
        <f>IF(V$16=0,0,V$16/FBT!V$5*1000)</f>
        <v>7.1270047605270683</v>
      </c>
      <c r="W119" s="350">
        <f>IF(W$16=0,0,W$16/FBT!W$5*1000)</f>
        <v>7.703240930541245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7.142646805036585</v>
      </c>
      <c r="C120" s="350">
        <f>IF(C$25=0,0,C$25/FBT!C$5*1000)</f>
        <v>7.2212613382519857</v>
      </c>
      <c r="D120" s="350">
        <f>IF(D$25=0,0,D$25/FBT!D$5*1000)</f>
        <v>7.3639620503726695</v>
      </c>
      <c r="E120" s="350">
        <f>IF(E$25=0,0,E$25/FBT!E$5*1000)</f>
        <v>7.1919133930751755</v>
      </c>
      <c r="F120" s="350">
        <f>IF(F$25=0,0,F$25/FBT!F$5*1000)</f>
        <v>7.0057659753456454</v>
      </c>
      <c r="G120" s="350">
        <f>IF(G$25=0,0,G$25/FBT!G$5*1000)</f>
        <v>6.9299776404555775</v>
      </c>
      <c r="H120" s="350">
        <f>IF(H$25=0,0,H$25/FBT!H$5*1000)</f>
        <v>6.6233431649935399</v>
      </c>
      <c r="I120" s="350">
        <f>IF(I$25=0,0,I$25/FBT!I$5*1000)</f>
        <v>6.4816329369373005</v>
      </c>
      <c r="J120" s="350">
        <f>IF(J$25=0,0,J$25/FBT!J$5*1000)</f>
        <v>6.5375897513249024</v>
      </c>
      <c r="K120" s="350">
        <f>IF(K$25=0,0,K$25/FBT!K$5*1000)</f>
        <v>6.114658833556283</v>
      </c>
      <c r="L120" s="350">
        <f>IF(L$25=0,0,L$25/FBT!L$5*1000)</f>
        <v>6.2541716386407344</v>
      </c>
      <c r="M120" s="350">
        <f>IF(M$25=0,0,M$25/FBT!M$5*1000)</f>
        <v>6.2083819747916325</v>
      </c>
      <c r="N120" s="350">
        <f>IF(N$25=0,0,N$25/FBT!N$5*1000)</f>
        <v>6.1886744043926143</v>
      </c>
      <c r="O120" s="350">
        <f>IF(O$25=0,0,O$25/FBT!O$5*1000)</f>
        <v>6.0431187145807765</v>
      </c>
      <c r="P120" s="350">
        <f>IF(P$25=0,0,P$25/FBT!P$5*1000)</f>
        <v>5.9619914743577453</v>
      </c>
      <c r="Q120" s="350">
        <f>IF(Q$25=0,0,Q$25/FBT!Q$5*1000)</f>
        <v>5.8581049840252266</v>
      </c>
      <c r="R120" s="350">
        <f>IF(R$25=0,0,R$25/FBT!R$5*1000)</f>
        <v>5.9361244217633589</v>
      </c>
      <c r="S120" s="350">
        <f>IF(S$25=0,0,S$25/FBT!S$5*1000)</f>
        <v>5.9420094388467559</v>
      </c>
      <c r="T120" s="350">
        <f>IF(T$25=0,0,T$25/FBT!T$5*1000)</f>
        <v>5.9921922433173584</v>
      </c>
      <c r="U120" s="350">
        <f>IF(U$25=0,0,U$25/FBT!U$5*1000)</f>
        <v>5.8543326578868902</v>
      </c>
      <c r="V120" s="350">
        <f>IF(V$25=0,0,V$25/FBT!V$5*1000)</f>
        <v>5.9391706337725596</v>
      </c>
      <c r="W120" s="350">
        <f>IF(W$25=0,0,W$25/FBT!W$5*1000)</f>
        <v>6.4193674421177054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75.800300336309306</v>
      </c>
      <c r="C121" s="350">
        <f>IF(C$34=0,0,C$34/FBT!C$5*1000)</f>
        <v>76.663529577461432</v>
      </c>
      <c r="D121" s="350">
        <f>IF(D$34=0,0,D$34/FBT!D$5*1000)</f>
        <v>78.260959236038417</v>
      </c>
      <c r="E121" s="350">
        <f>IF(E$34=0,0,E$34/FBT!E$5*1000)</f>
        <v>76.30150319731797</v>
      </c>
      <c r="F121" s="350">
        <f>IF(F$34=0,0,F$34/FBT!F$5*1000)</f>
        <v>73.954584348860493</v>
      </c>
      <c r="G121" s="350">
        <f>IF(G$34=0,0,G$34/FBT!G$5*1000)</f>
        <v>73.450330818158434</v>
      </c>
      <c r="H121" s="350">
        <f>IF(H$34=0,0,H$34/FBT!H$5*1000)</f>
        <v>70.174439477796511</v>
      </c>
      <c r="I121" s="350">
        <f>IF(I$34=0,0,I$34/FBT!I$5*1000)</f>
        <v>68.51564969362633</v>
      </c>
      <c r="J121" s="350">
        <f>IF(J$34=0,0,J$34/FBT!J$5*1000)</f>
        <v>69.269145265413144</v>
      </c>
      <c r="K121" s="350">
        <f>IF(K$34=0,0,K$34/FBT!K$5*1000)</f>
        <v>64.208658331989099</v>
      </c>
      <c r="L121" s="350">
        <f>IF(L$34=0,0,L$34/FBT!L$5*1000)</f>
        <v>65.587414556426495</v>
      </c>
      <c r="M121" s="350">
        <f>IF(M$34=0,0,M$34/FBT!M$5*1000)</f>
        <v>64.965031435470053</v>
      </c>
      <c r="N121" s="350">
        <f>IF(N$34=0,0,N$34/FBT!N$5*1000)</f>
        <v>63.927423479664029</v>
      </c>
      <c r="O121" s="350">
        <f>IF(O$34=0,0,O$34/FBT!O$5*1000)</f>
        <v>60.991064025793399</v>
      </c>
      <c r="P121" s="350">
        <f>IF(P$34=0,0,P$34/FBT!P$5*1000)</f>
        <v>60.3583138449168</v>
      </c>
      <c r="Q121" s="350">
        <f>IF(Q$34=0,0,Q$34/FBT!Q$5*1000)</f>
        <v>57.814907671578837</v>
      </c>
      <c r="R121" s="350">
        <f>IF(R$34=0,0,R$34/FBT!R$5*1000)</f>
        <v>59.13279311888126</v>
      </c>
      <c r="S121" s="350">
        <f>IF(S$34=0,0,S$34/FBT!S$5*1000)</f>
        <v>58.873179102300156</v>
      </c>
      <c r="T121" s="350">
        <f>IF(T$34=0,0,T$34/FBT!T$5*1000)</f>
        <v>59.940774330679432</v>
      </c>
      <c r="U121" s="350">
        <f>IF(U$34=0,0,U$34/FBT!U$5*1000)</f>
        <v>58.696950926499312</v>
      </c>
      <c r="V121" s="350">
        <f>IF(V$34=0,0,V$34/FBT!V$5*1000)</f>
        <v>58.559826767178421</v>
      </c>
      <c r="W121" s="350">
        <f>IF(W$34=0,0,W$34/FBT!W$5*1000)</f>
        <v>60.841150712281078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13.274509542987238</v>
      </c>
      <c r="C122" s="350">
        <f>IF(C$45=0,0,C$45/FBT!C$5*1000)</f>
        <v>13.371445812896516</v>
      </c>
      <c r="D122" s="350">
        <f>IF(D$45=0,0,D$45/FBT!D$5*1000)</f>
        <v>13.624101242450397</v>
      </c>
      <c r="E122" s="350">
        <f>IF(E$45=0,0,E$45/FBT!E$5*1000)</f>
        <v>13.531796280215268</v>
      </c>
      <c r="F122" s="350">
        <f>IF(F$45=0,0,F$45/FBT!F$5*1000)</f>
        <v>13.216281554640117</v>
      </c>
      <c r="G122" s="350">
        <f>IF(G$45=0,0,G$45/FBT!G$5*1000)</f>
        <v>12.906465742844672</v>
      </c>
      <c r="H122" s="350">
        <f>IF(H$45=0,0,H$45/FBT!H$5*1000)</f>
        <v>12.382876656612</v>
      </c>
      <c r="I122" s="350">
        <f>IF(I$45=0,0,I$45/FBT!I$5*1000)</f>
        <v>12.226977205565241</v>
      </c>
      <c r="J122" s="350">
        <f>IF(J$45=0,0,J$45/FBT!J$5*1000)</f>
        <v>12.250441133352727</v>
      </c>
      <c r="K122" s="350">
        <f>IF(K$45=0,0,K$45/FBT!K$5*1000)</f>
        <v>11.598805699645039</v>
      </c>
      <c r="L122" s="350">
        <f>IF(L$45=0,0,L$45/FBT!L$5*1000)</f>
        <v>11.872143583747611</v>
      </c>
      <c r="M122" s="350">
        <f>IF(M$45=0,0,M$45/FBT!M$5*1000)</f>
        <v>11.796318278239852</v>
      </c>
      <c r="N122" s="350">
        <f>IF(N$45=0,0,N$45/FBT!N$5*1000)</f>
        <v>11.760190505814055</v>
      </c>
      <c r="O122" s="350">
        <f>IF(O$45=0,0,O$45/FBT!O$5*1000)</f>
        <v>11.403825525656183</v>
      </c>
      <c r="P122" s="350">
        <f>IF(P$45=0,0,P$45/FBT!P$5*1000)</f>
        <v>11.264732703734559</v>
      </c>
      <c r="Q122" s="350">
        <f>IF(Q$45=0,0,Q$45/FBT!Q$5*1000)</f>
        <v>10.940909146677763</v>
      </c>
      <c r="R122" s="350">
        <f>IF(R$45=0,0,R$45/FBT!R$5*1000)</f>
        <v>11.138107248015865</v>
      </c>
      <c r="S122" s="350">
        <f>IF(S$45=0,0,S$45/FBT!S$5*1000)</f>
        <v>11.116793787520765</v>
      </c>
      <c r="T122" s="350">
        <f>IF(T$45=0,0,T$45/FBT!T$5*1000)</f>
        <v>11.261501215556663</v>
      </c>
      <c r="U122" s="350">
        <f>IF(U$45=0,0,U$45/FBT!U$5*1000)</f>
        <v>11.01500962226033</v>
      </c>
      <c r="V122" s="350">
        <f>IF(V$45=0,0,V$45/FBT!V$5*1000)</f>
        <v>11.080183603547297</v>
      </c>
      <c r="W122" s="350">
        <f>IF(W$45=0,0,W$45/FBT!W$5*1000)</f>
        <v>11.695406799709227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8.7131805299766558</v>
      </c>
      <c r="C123" s="350">
        <f>IF(C$66=0,0,C$66/FBT!C$5*1000)</f>
        <v>8.6119863013491464</v>
      </c>
      <c r="D123" s="350">
        <f>IF(D$66=0,0,D$66/FBT!D$5*1000)</f>
        <v>8.7085590504130543</v>
      </c>
      <c r="E123" s="350">
        <f>IF(E$66=0,0,E$66/FBT!E$5*1000)</f>
        <v>9.4674262860785685</v>
      </c>
      <c r="F123" s="350">
        <f>IF(F$66=0,0,F$66/FBT!F$5*1000)</f>
        <v>9.5353955480476493</v>
      </c>
      <c r="G123" s="350">
        <f>IF(G$66=0,0,G$66/FBT!G$5*1000)</f>
        <v>8.6066963544799506</v>
      </c>
      <c r="H123" s="350">
        <f>IF(H$66=0,0,H$66/FBT!H$5*1000)</f>
        <v>8.4292068739312587</v>
      </c>
      <c r="I123" s="350">
        <f>IF(I$66=0,0,I$66/FBT!I$5*1000)</f>
        <v>8.7744140446303511</v>
      </c>
      <c r="J123" s="350">
        <f>IF(J$66=0,0,J$66/FBT!J$5*1000)</f>
        <v>8.438294338219853</v>
      </c>
      <c r="K123" s="350">
        <f>IF(K$66=0,0,K$66/FBT!K$5*1000)</f>
        <v>8.7728500819352764</v>
      </c>
      <c r="L123" s="350">
        <f>IF(L$66=0,0,L$66/FBT!L$5*1000)</f>
        <v>9.065500035087485</v>
      </c>
      <c r="M123" s="350">
        <f>IF(M$66=0,0,M$66/FBT!M$5*1000)</f>
        <v>9.1267397400747683</v>
      </c>
      <c r="N123" s="350">
        <f>IF(N$66=0,0,N$66/FBT!N$5*1000)</f>
        <v>9.5909948068661208</v>
      </c>
      <c r="O123" s="350">
        <f>IF(O$66=0,0,O$66/FBT!O$5*1000)</f>
        <v>9.8773519353210233</v>
      </c>
      <c r="P123" s="350">
        <f>IF(P$66=0,0,P$66/FBT!P$5*1000)</f>
        <v>9.7040171443331609</v>
      </c>
      <c r="Q123" s="350">
        <f>IF(Q$66=0,0,Q$66/FBT!Q$5*1000)</f>
        <v>9.886857003569764</v>
      </c>
      <c r="R123" s="350">
        <f>IF(R$66=0,0,R$66/FBT!R$5*1000)</f>
        <v>9.8942234623293839</v>
      </c>
      <c r="S123" s="350">
        <f>IF(S$66=0,0,S$66/FBT!S$5*1000)</f>
        <v>10.008216482735808</v>
      </c>
      <c r="T123" s="350">
        <f>IF(T$66=0,0,T$66/FBT!T$5*1000)</f>
        <v>10.007507709790504</v>
      </c>
      <c r="U123" s="350">
        <f>IF(U$66=0,0,U$66/FBT!U$5*1000)</f>
        <v>9.7419126832943732</v>
      </c>
      <c r="V123" s="350">
        <f>IF(V$66=0,0,V$66/FBT!V$5*1000)</f>
        <v>10.083342577012262</v>
      </c>
      <c r="W123" s="350">
        <f>IF(W$66=0,0,W$66/FBT!W$5*1000)</f>
        <v>11.244036770044803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7.0228300355994557</v>
      </c>
      <c r="C124" s="335">
        <f>IF(C$80=0,0,C$80/FBT!C$5*1000)</f>
        <v>6.8249589327658633</v>
      </c>
      <c r="D124" s="335">
        <f>IF(D$80=0,0,D$80/FBT!D$5*1000)</f>
        <v>6.8587898695528127</v>
      </c>
      <c r="E124" s="335">
        <f>IF(E$80=0,0,E$80/FBT!E$5*1000)</f>
        <v>8.0205987729033961</v>
      </c>
      <c r="F124" s="335">
        <f>IF(F$80=0,0,F$80/FBT!F$5*1000)</f>
        <v>8.2460468656194532</v>
      </c>
      <c r="G124" s="335">
        <f>IF(G$80=0,0,G$80/FBT!G$5*1000)</f>
        <v>7.0111177567738334</v>
      </c>
      <c r="H124" s="335">
        <f>IF(H$80=0,0,H$80/FBT!H$5*1000)</f>
        <v>6.9794648219947266</v>
      </c>
      <c r="I124" s="335">
        <f>IF(I$80=0,0,I$80/FBT!I$5*1000)</f>
        <v>7.5676734977006967</v>
      </c>
      <c r="J124" s="335">
        <f>IF(J$80=0,0,J$80/FBT!J$5*1000)</f>
        <v>7.0482542273923627</v>
      </c>
      <c r="K124" s="335">
        <f>IF(K$80=0,0,K$80/FBT!K$5*1000)</f>
        <v>7.8441634583836812</v>
      </c>
      <c r="L124" s="335">
        <f>IF(L$80=0,0,L$80/FBT!L$5*1000)</f>
        <v>8.150497613407623</v>
      </c>
      <c r="M124" s="335">
        <f>IF(M$80=0,0,M$80/FBT!M$5*1000)</f>
        <v>8.2799498739205912</v>
      </c>
      <c r="N124" s="335">
        <f>IF(N$80=0,0,N$80/FBT!N$5*1000)</f>
        <v>8.9814278915014718</v>
      </c>
      <c r="O124" s="335">
        <f>IF(O$80=0,0,O$80/FBT!O$5*1000)</f>
        <v>9.5652012962686683</v>
      </c>
      <c r="P124" s="335">
        <f>IF(P$80=0,0,P$80/FBT!P$5*1000)</f>
        <v>9.3690508577832237</v>
      </c>
      <c r="Q124" s="335">
        <f>IF(Q$80=0,0,Q$80/FBT!Q$5*1000)</f>
        <v>9.7910671562325327</v>
      </c>
      <c r="R124" s="335">
        <f>IF(R$80=0,0,R$80/FBT!R$5*1000)</f>
        <v>9.7145606597644285</v>
      </c>
      <c r="S124" s="335">
        <f>IF(S$80=0,0,S$80/FBT!S$5*1000)</f>
        <v>9.8946713474014913</v>
      </c>
      <c r="T124" s="335">
        <f>IF(T$80=0,0,T$80/FBT!T$5*1000)</f>
        <v>9.8280888104015922</v>
      </c>
      <c r="U124" s="335">
        <f>IF(U$80=0,0,U$80/FBT!U$5*1000)</f>
        <v>9.5398033202552686</v>
      </c>
      <c r="V124" s="335">
        <f>IF(V$80=0,0,V$80/FBT!V$5*1000)</f>
        <v>10.016864357277505</v>
      </c>
      <c r="W124" s="335">
        <f>IF(W$80=0,0,W$80/FBT!W$5*1000)</f>
        <v>11.467680195859831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HR: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93.714512503614714</v>
      </c>
      <c r="C5" s="225">
        <v>102.3755347446476</v>
      </c>
      <c r="D5" s="225">
        <v>108.43581712768299</v>
      </c>
      <c r="E5" s="225">
        <v>107.55102849630779</v>
      </c>
      <c r="F5" s="225">
        <v>113.83912648153959</v>
      </c>
      <c r="G5" s="225">
        <v>118.24138185775629</v>
      </c>
      <c r="H5" s="225">
        <v>121.96409322645189</v>
      </c>
      <c r="I5" s="225">
        <v>115.02041344976359</v>
      </c>
      <c r="J5" s="225">
        <v>137.928038211314</v>
      </c>
      <c r="K5" s="225">
        <v>112.8770294284142</v>
      </c>
      <c r="L5" s="225">
        <v>116.491399957778</v>
      </c>
      <c r="M5" s="225">
        <v>114.0874826810133</v>
      </c>
      <c r="N5" s="225">
        <v>105.0161988467914</v>
      </c>
      <c r="O5" s="225">
        <v>98.259319037056812</v>
      </c>
      <c r="P5" s="225">
        <v>102.55416522810479</v>
      </c>
      <c r="Q5" s="225">
        <v>96.251679543507919</v>
      </c>
      <c r="R5" s="225">
        <v>98.968967381400674</v>
      </c>
      <c r="S5" s="225">
        <v>94.49195376394951</v>
      </c>
      <c r="T5" s="225">
        <v>94.176566356817347</v>
      </c>
      <c r="U5" s="225">
        <v>95.967181500138508</v>
      </c>
      <c r="V5" s="225">
        <v>89.043295364026662</v>
      </c>
      <c r="W5" s="225">
        <v>83.326208241713573</v>
      </c>
      <c r="DA5" s="89" t="s">
        <v>2230</v>
      </c>
    </row>
    <row r="6" spans="1:105" ht="12" customHeight="1" x14ac:dyDescent="0.25">
      <c r="A6" s="55" t="s">
        <v>92</v>
      </c>
      <c r="B6" s="261">
        <v>0.91043265461558209</v>
      </c>
      <c r="C6" s="261">
        <v>0.96264879002084824</v>
      </c>
      <c r="D6" s="261">
        <v>1.0079866681259</v>
      </c>
      <c r="E6" s="261">
        <v>1.1474206160838849</v>
      </c>
      <c r="F6" s="261">
        <v>1.259892175288593</v>
      </c>
      <c r="G6" s="261">
        <v>1.1660725495829189</v>
      </c>
      <c r="H6" s="261">
        <v>1.2397493488375899</v>
      </c>
      <c r="I6" s="261">
        <v>1.270859662140768</v>
      </c>
      <c r="J6" s="261">
        <v>1.4227233829747421</v>
      </c>
      <c r="K6" s="261">
        <v>1.3398387311593341</v>
      </c>
      <c r="L6" s="261">
        <v>1.3945506893000781</v>
      </c>
      <c r="M6" s="261">
        <v>1.394224082694425</v>
      </c>
      <c r="N6" s="261">
        <v>1.3689646257090009</v>
      </c>
      <c r="O6" s="261">
        <v>1.3761353796530531</v>
      </c>
      <c r="P6" s="261">
        <v>1.425697436972883</v>
      </c>
      <c r="Q6" s="261">
        <v>1.41971628196774</v>
      </c>
      <c r="R6" s="261">
        <v>1.4353946698465221</v>
      </c>
      <c r="S6" s="261">
        <v>1.390278989055129</v>
      </c>
      <c r="T6" s="261">
        <v>1.3628744487751241</v>
      </c>
      <c r="U6" s="261">
        <v>1.3780013263882209</v>
      </c>
      <c r="V6" s="261">
        <v>1.3192476035832119</v>
      </c>
      <c r="W6" s="261">
        <v>1.30799200139635</v>
      </c>
      <c r="DA6" s="67" t="s">
        <v>2231</v>
      </c>
    </row>
    <row r="7" spans="1:105" ht="12" customHeight="1" x14ac:dyDescent="0.25">
      <c r="A7" s="202" t="s">
        <v>93</v>
      </c>
      <c r="B7" s="226">
        <v>0.2752684481595884</v>
      </c>
      <c r="C7" s="226">
        <v>0.2910559470910361</v>
      </c>
      <c r="D7" s="226">
        <v>0.3047638114625042</v>
      </c>
      <c r="E7" s="226">
        <v>0.34692153315732388</v>
      </c>
      <c r="F7" s="226">
        <v>0.38092720222841142</v>
      </c>
      <c r="G7" s="226">
        <v>0.35256092753034579</v>
      </c>
      <c r="H7" s="226">
        <v>0.37483703778779498</v>
      </c>
      <c r="I7" s="226">
        <v>0.38424321145842272</v>
      </c>
      <c r="J7" s="226">
        <v>0.43015906317329727</v>
      </c>
      <c r="K7" s="226">
        <v>0.40509896744209961</v>
      </c>
      <c r="L7" s="226">
        <v>0.42164107600644363</v>
      </c>
      <c r="M7" s="226">
        <v>0.42154232680951931</v>
      </c>
      <c r="N7" s="226">
        <v>0.41390515398791478</v>
      </c>
      <c r="O7" s="226">
        <v>0.41607322463026991</v>
      </c>
      <c r="P7" s="226">
        <v>0.43105826557411292</v>
      </c>
      <c r="Q7" s="226">
        <v>0.4292498690407493</v>
      </c>
      <c r="R7" s="226">
        <v>0.43399021472052829</v>
      </c>
      <c r="S7" s="226">
        <v>0.42034953149574461</v>
      </c>
      <c r="T7" s="226">
        <v>0.41206379477797561</v>
      </c>
      <c r="U7" s="226">
        <v>0.41663739185289089</v>
      </c>
      <c r="V7" s="226">
        <v>0.39887325958221542</v>
      </c>
      <c r="W7" s="226">
        <v>0.39547013895448802</v>
      </c>
      <c r="DA7" s="174" t="s">
        <v>2232</v>
      </c>
    </row>
    <row r="8" spans="1:105" ht="12" customHeight="1" x14ac:dyDescent="0.25">
      <c r="A8" s="202" t="s">
        <v>94</v>
      </c>
      <c r="B8" s="226">
        <v>3.4383939790195228</v>
      </c>
      <c r="C8" s="226">
        <v>3.6355965339530831</v>
      </c>
      <c r="D8" s="226">
        <v>3.806822254282451</v>
      </c>
      <c r="E8" s="226">
        <v>4.3334167746998764</v>
      </c>
      <c r="F8" s="226">
        <v>4.7581835380841406</v>
      </c>
      <c r="G8" s="226">
        <v>4.4038587733639369</v>
      </c>
      <c r="H8" s="226">
        <v>4.6821109446435996</v>
      </c>
      <c r="I8" s="226">
        <v>4.7996039996265916</v>
      </c>
      <c r="J8" s="226">
        <v>5.3731415377408336</v>
      </c>
      <c r="K8" s="226">
        <v>5.0601144441821582</v>
      </c>
      <c r="L8" s="226">
        <v>5.2667428713346682</v>
      </c>
      <c r="M8" s="226">
        <v>5.2655093894503189</v>
      </c>
      <c r="N8" s="226">
        <v>5.1701130255658816</v>
      </c>
      <c r="O8" s="226">
        <v>5.1971945203489014</v>
      </c>
      <c r="P8" s="226">
        <v>5.3843735265196289</v>
      </c>
      <c r="Q8" s="226">
        <v>5.3617847416677122</v>
      </c>
      <c r="R8" s="226">
        <v>5.4209966715230893</v>
      </c>
      <c r="S8" s="226">
        <v>5.2506101147513604</v>
      </c>
      <c r="T8" s="226">
        <v>5.1471125020296853</v>
      </c>
      <c r="U8" s="226">
        <v>5.204241565494792</v>
      </c>
      <c r="V8" s="226">
        <v>4.9823487701149656</v>
      </c>
      <c r="W8" s="226">
        <v>4.939840195105778</v>
      </c>
      <c r="DA8" s="174" t="s">
        <v>2233</v>
      </c>
    </row>
    <row r="9" spans="1:105" ht="12" customHeight="1" x14ac:dyDescent="0.25">
      <c r="A9" s="202" t="s">
        <v>95</v>
      </c>
      <c r="B9" s="226">
        <v>1.822448116708649</v>
      </c>
      <c r="C9" s="226">
        <v>1.926971166435278</v>
      </c>
      <c r="D9" s="226">
        <v>2.0177257435577398</v>
      </c>
      <c r="E9" s="226">
        <v>2.2968360485023451</v>
      </c>
      <c r="F9" s="226">
        <v>2.5219747012261462</v>
      </c>
      <c r="G9" s="226">
        <v>2.334172342302836</v>
      </c>
      <c r="H9" s="226">
        <v>2.4816540295710632</v>
      </c>
      <c r="I9" s="226">
        <v>2.5439287421510222</v>
      </c>
      <c r="J9" s="226">
        <v>2.8479202022849979</v>
      </c>
      <c r="K9" s="226">
        <v>2.6820068018382379</v>
      </c>
      <c r="L9" s="226">
        <v>2.7915258360793178</v>
      </c>
      <c r="M9" s="226">
        <v>2.7908720550551411</v>
      </c>
      <c r="N9" s="226">
        <v>2.7403092269549072</v>
      </c>
      <c r="O9" s="226">
        <v>2.7546632013586891</v>
      </c>
      <c r="P9" s="226">
        <v>2.853873480740492</v>
      </c>
      <c r="Q9" s="226">
        <v>2.8419007723588181</v>
      </c>
      <c r="R9" s="226">
        <v>2.8732848053434221</v>
      </c>
      <c r="S9" s="226">
        <v>2.782975009143263</v>
      </c>
      <c r="T9" s="226">
        <v>2.7281182851787098</v>
      </c>
      <c r="U9" s="226">
        <v>2.7583983388190441</v>
      </c>
      <c r="V9" s="226">
        <v>2.6407887485514121</v>
      </c>
      <c r="W9" s="226">
        <v>2.6182579760622282</v>
      </c>
      <c r="DA9" s="174" t="s">
        <v>2234</v>
      </c>
    </row>
    <row r="10" spans="1:105" ht="12" customHeight="1" x14ac:dyDescent="0.25">
      <c r="A10" s="56" t="s">
        <v>96</v>
      </c>
      <c r="B10" s="262">
        <v>2.8273470813836372</v>
      </c>
      <c r="C10" s="262">
        <v>3.1141904650337908</v>
      </c>
      <c r="D10" s="262">
        <v>3.3013793636299069</v>
      </c>
      <c r="E10" s="262">
        <v>3.1972941601549931</v>
      </c>
      <c r="F10" s="262">
        <v>3.373134959110736</v>
      </c>
      <c r="G10" s="262">
        <v>3.571146553739919</v>
      </c>
      <c r="H10" s="262">
        <v>3.6667474542694718</v>
      </c>
      <c r="I10" s="262">
        <v>3.4114555920934939</v>
      </c>
      <c r="J10" s="262">
        <v>4.128065265588365</v>
      </c>
      <c r="K10" s="262">
        <v>3.324256956441952</v>
      </c>
      <c r="L10" s="262">
        <v>3.422459950854615</v>
      </c>
      <c r="M10" s="262">
        <v>3.3506389765526521</v>
      </c>
      <c r="N10" s="262">
        <v>3.075920642547282</v>
      </c>
      <c r="O10" s="262">
        <v>2.8949068914565079</v>
      </c>
      <c r="P10" s="262">
        <v>3.0157146465848141</v>
      </c>
      <c r="Q10" s="262">
        <v>2.8783698056634619</v>
      </c>
      <c r="R10" s="262">
        <v>2.9577417053391648</v>
      </c>
      <c r="S10" s="262">
        <v>2.8337198821082912</v>
      </c>
      <c r="T10" s="262">
        <v>2.8057067825954012</v>
      </c>
      <c r="U10" s="262">
        <v>2.84590575113373</v>
      </c>
      <c r="V10" s="262">
        <v>2.6602521430318191</v>
      </c>
      <c r="W10" s="262">
        <v>2.5410451509447398</v>
      </c>
      <c r="DA10" s="68" t="s">
        <v>2235</v>
      </c>
    </row>
    <row r="11" spans="1:105" ht="12" customHeight="1" x14ac:dyDescent="0.25">
      <c r="A11" s="37" t="s">
        <v>160</v>
      </c>
      <c r="B11" s="228">
        <v>0.36427911302017491</v>
      </c>
      <c r="C11" s="228">
        <v>0.31988910254148623</v>
      </c>
      <c r="D11" s="228">
        <v>0.34874953275895249</v>
      </c>
      <c r="E11" s="228">
        <v>0.29875089881496369</v>
      </c>
      <c r="F11" s="228">
        <v>0.25004852889572371</v>
      </c>
      <c r="G11" s="228">
        <v>0.27392693348905972</v>
      </c>
      <c r="H11" s="228">
        <v>0.18756637036243609</v>
      </c>
      <c r="I11" s="228">
        <v>0.26562274729549878</v>
      </c>
      <c r="J11" s="228">
        <v>0.27842372837793827</v>
      </c>
      <c r="K11" s="228">
        <v>0.1764399997371561</v>
      </c>
      <c r="L11" s="228">
        <v>0.18607948332617891</v>
      </c>
      <c r="M11" s="228">
        <v>0.1890801781773252</v>
      </c>
      <c r="N11" s="228">
        <v>0.171651499798916</v>
      </c>
      <c r="O11" s="228">
        <v>0.14387647322993771</v>
      </c>
      <c r="P11" s="228">
        <v>0.14401822848595031</v>
      </c>
      <c r="Q11" s="228">
        <v>0.13916642670608939</v>
      </c>
      <c r="R11" s="228">
        <v>0.1130439811498538</v>
      </c>
      <c r="S11" s="228">
        <v>0.1027202097825216</v>
      </c>
      <c r="T11" s="228">
        <v>0.1019581147072061</v>
      </c>
      <c r="U11" s="228">
        <v>0.10158709597760419</v>
      </c>
      <c r="V11" s="228">
        <v>8.3269705215991877E-2</v>
      </c>
      <c r="W11" s="228">
        <v>8.4296889900983121E-2</v>
      </c>
      <c r="DA11" s="69" t="s">
        <v>2236</v>
      </c>
    </row>
    <row r="12" spans="1:105" ht="12" customHeight="1" x14ac:dyDescent="0.25">
      <c r="A12" s="37" t="s">
        <v>162</v>
      </c>
      <c r="B12" s="228">
        <v>2.138955986150973</v>
      </c>
      <c r="C12" s="228">
        <v>2.4780378787524979</v>
      </c>
      <c r="D12" s="228">
        <v>2.6257767288678662</v>
      </c>
      <c r="E12" s="228">
        <v>2.3986562496265682</v>
      </c>
      <c r="F12" s="228">
        <v>2.5673412223224248</v>
      </c>
      <c r="G12" s="228">
        <v>2.8912278895812369</v>
      </c>
      <c r="H12" s="228">
        <v>3.0146051865522461</v>
      </c>
      <c r="I12" s="228">
        <v>2.5602059782798299</v>
      </c>
      <c r="J12" s="228">
        <v>3.315372833694151</v>
      </c>
      <c r="K12" s="228">
        <v>2.4138398963272651</v>
      </c>
      <c r="L12" s="228">
        <v>2.4850610283648451</v>
      </c>
      <c r="M12" s="228">
        <v>2.3533605214441198</v>
      </c>
      <c r="N12" s="228">
        <v>2.0053488357625771</v>
      </c>
      <c r="O12" s="228">
        <v>1.69020127086143</v>
      </c>
      <c r="P12" s="228">
        <v>1.7955066650184579</v>
      </c>
      <c r="Q12" s="228">
        <v>1.4800481749622321</v>
      </c>
      <c r="R12" s="228">
        <v>1.605756298015198</v>
      </c>
      <c r="S12" s="228">
        <v>1.481462862615375</v>
      </c>
      <c r="T12" s="228">
        <v>1.5268182872903771</v>
      </c>
      <c r="U12" s="228">
        <v>1.602604088438744</v>
      </c>
      <c r="V12" s="228">
        <v>1.40917398081183</v>
      </c>
      <c r="W12" s="228">
        <v>1.1313085395063329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0.32411198221248999</v>
      </c>
      <c r="C15" s="228">
        <v>0.31626348373980667</v>
      </c>
      <c r="D15" s="228">
        <v>0.32685310200308842</v>
      </c>
      <c r="E15" s="228">
        <v>0.49988701171346123</v>
      </c>
      <c r="F15" s="228">
        <v>0.55574520789258686</v>
      </c>
      <c r="G15" s="228">
        <v>0.4059917306696223</v>
      </c>
      <c r="H15" s="228">
        <v>0.46457589735479032</v>
      </c>
      <c r="I15" s="228">
        <v>0.58562686651816531</v>
      </c>
      <c r="J15" s="228">
        <v>0.5342687035162762</v>
      </c>
      <c r="K15" s="228">
        <v>0.73397706037753085</v>
      </c>
      <c r="L15" s="228">
        <v>0.75131943916359145</v>
      </c>
      <c r="M15" s="228">
        <v>0.80819827693120661</v>
      </c>
      <c r="N15" s="228">
        <v>0.89892030698578906</v>
      </c>
      <c r="O15" s="228">
        <v>1.060829147365141</v>
      </c>
      <c r="P15" s="228">
        <v>1.0761897530804061</v>
      </c>
      <c r="Q15" s="228">
        <v>1.2591552039951399</v>
      </c>
      <c r="R15" s="228">
        <v>1.238941426174113</v>
      </c>
      <c r="S15" s="228">
        <v>1.2495368097103949</v>
      </c>
      <c r="T15" s="228">
        <v>1.1769303805978171</v>
      </c>
      <c r="U15" s="228">
        <v>1.141714566717382</v>
      </c>
      <c r="V15" s="228">
        <v>1.1678084570039959</v>
      </c>
      <c r="W15" s="228">
        <v>1.325439721537423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6.7649186927573943</v>
      </c>
      <c r="C16" s="263">
        <f t="shared" si="0"/>
        <v>7.4327028471150225</v>
      </c>
      <c r="D16" s="263">
        <f t="shared" si="0"/>
        <v>7.883033640515845</v>
      </c>
      <c r="E16" s="263">
        <f t="shared" si="0"/>
        <v>7.6278326357516519</v>
      </c>
      <c r="F16" s="263">
        <f t="shared" si="0"/>
        <v>8.0478086760458023</v>
      </c>
      <c r="G16" s="263">
        <f t="shared" si="0"/>
        <v>8.522407792858905</v>
      </c>
      <c r="H16" s="263">
        <f t="shared" si="0"/>
        <v>8.7452375321219655</v>
      </c>
      <c r="I16" s="263">
        <f t="shared" si="0"/>
        <v>8.1273241496569995</v>
      </c>
      <c r="J16" s="263">
        <f t="shared" si="0"/>
        <v>9.8569180116224064</v>
      </c>
      <c r="K16" s="263">
        <f t="shared" si="0"/>
        <v>7.9094628043446411</v>
      </c>
      <c r="L16" s="263">
        <f t="shared" si="0"/>
        <v>8.155407248466366</v>
      </c>
      <c r="M16" s="263">
        <f t="shared" si="0"/>
        <v>7.9706336071651496</v>
      </c>
      <c r="N16" s="263">
        <f t="shared" si="0"/>
        <v>7.32171110040969</v>
      </c>
      <c r="O16" s="263">
        <f t="shared" si="0"/>
        <v>6.8922973312463149</v>
      </c>
      <c r="P16" s="263">
        <f t="shared" si="0"/>
        <v>7.1926952060697262</v>
      </c>
      <c r="Q16" s="263">
        <f t="shared" si="0"/>
        <v>6.8249615232129957</v>
      </c>
      <c r="R16" s="263">
        <f t="shared" si="0"/>
        <v>6.9851150146340943</v>
      </c>
      <c r="S16" s="263">
        <f t="shared" si="0"/>
        <v>6.6975564997744623</v>
      </c>
      <c r="T16" s="263">
        <f t="shared" si="0"/>
        <v>6.656816386999866</v>
      </c>
      <c r="U16" s="263">
        <f t="shared" si="0"/>
        <v>6.7816071568415346</v>
      </c>
      <c r="V16" s="263">
        <f t="shared" si="0"/>
        <v>6.3495269075242868</v>
      </c>
      <c r="W16" s="263">
        <f t="shared" si="0"/>
        <v>6.0854752564512369</v>
      </c>
      <c r="DA16" s="70"/>
    </row>
    <row r="17" spans="1:105" ht="12" customHeight="1" x14ac:dyDescent="0.25">
      <c r="A17" s="60" t="s">
        <v>2150</v>
      </c>
      <c r="B17" s="331">
        <v>6.1256611195643744</v>
      </c>
      <c r="C17" s="331">
        <v>6.7983091352287381</v>
      </c>
      <c r="D17" s="331">
        <v>7.2321909344803306</v>
      </c>
      <c r="E17" s="331">
        <v>6.6264292787695016</v>
      </c>
      <c r="F17" s="331">
        <v>6.8494074989700051</v>
      </c>
      <c r="G17" s="331">
        <v>7.6672839977119409</v>
      </c>
      <c r="H17" s="331">
        <v>7.771448440810568</v>
      </c>
      <c r="I17" s="331">
        <v>6.9316366562250904</v>
      </c>
      <c r="J17" s="331">
        <v>8.6939551523898011</v>
      </c>
      <c r="K17" s="331">
        <v>6.4140956476060449</v>
      </c>
      <c r="L17" s="331">
        <v>6.5522834706522159</v>
      </c>
      <c r="M17" s="331">
        <v>6.2935343644578392</v>
      </c>
      <c r="N17" s="331">
        <v>5.3772143643908326</v>
      </c>
      <c r="O17" s="331">
        <v>4.5487884024387153</v>
      </c>
      <c r="P17" s="331">
        <v>4.7971791114864581</v>
      </c>
      <c r="Q17" s="331">
        <v>4.0831927074284273</v>
      </c>
      <c r="R17" s="331">
        <v>4.3502289097040414</v>
      </c>
      <c r="S17" s="331">
        <v>4.0096535399246704</v>
      </c>
      <c r="T17" s="331">
        <v>4.0887087149945751</v>
      </c>
      <c r="U17" s="331">
        <v>4.2312498560610079</v>
      </c>
      <c r="V17" s="331">
        <v>3.7021748782346999</v>
      </c>
      <c r="W17" s="331">
        <v>3.0166804268190761</v>
      </c>
      <c r="DA17" s="72" t="s">
        <v>2241</v>
      </c>
    </row>
    <row r="18" spans="1:105" ht="12" customHeight="1" x14ac:dyDescent="0.25">
      <c r="A18" s="59" t="s">
        <v>30</v>
      </c>
      <c r="B18" s="232">
        <v>0.47623138065137299</v>
      </c>
      <c r="C18" s="232">
        <v>0.79105520869329649</v>
      </c>
      <c r="D18" s="232">
        <v>0.74606809124998019</v>
      </c>
      <c r="E18" s="232">
        <v>0.59533878989225841</v>
      </c>
      <c r="F18" s="232">
        <v>0.76669553621822384</v>
      </c>
      <c r="G18" s="232">
        <v>0.76278494959397969</v>
      </c>
      <c r="H18" s="232">
        <v>0.76751462274700255</v>
      </c>
      <c r="I18" s="232">
        <v>0.72030915794029771</v>
      </c>
      <c r="J18" s="232">
        <v>0.8184566689095194</v>
      </c>
      <c r="K18" s="232">
        <v>0.60216429180704545</v>
      </c>
      <c r="L18" s="232">
        <v>0.54522462170403785</v>
      </c>
      <c r="M18" s="232">
        <v>0.57608926855699027</v>
      </c>
      <c r="N18" s="232">
        <v>0.52949556718940727</v>
      </c>
      <c r="O18" s="232">
        <v>0.40083569985644307</v>
      </c>
      <c r="P18" s="232">
        <v>0.42310777443450043</v>
      </c>
      <c r="Q18" s="232">
        <v>0.37615785531972462</v>
      </c>
      <c r="R18" s="232">
        <v>0.47135646130389758</v>
      </c>
      <c r="S18" s="232">
        <v>0.45392829244845728</v>
      </c>
      <c r="T18" s="232">
        <v>0.34481735294322158</v>
      </c>
      <c r="U18" s="232">
        <v>0.26271872242013999</v>
      </c>
      <c r="V18" s="232">
        <v>0.18066649756585371</v>
      </c>
      <c r="W18" s="232">
        <v>3.7012008760289157E-2</v>
      </c>
      <c r="DA18" s="71" t="s">
        <v>2242</v>
      </c>
    </row>
    <row r="19" spans="1:105" ht="12" customHeight="1" x14ac:dyDescent="0.25">
      <c r="A19" s="59" t="s">
        <v>33</v>
      </c>
      <c r="B19" s="232">
        <v>4.6070099853662463E-2</v>
      </c>
      <c r="C19" s="232">
        <v>4.6416749613882612E-2</v>
      </c>
      <c r="D19" s="232">
        <v>2.8026189590571279E-2</v>
      </c>
      <c r="E19" s="232">
        <v>4.5343145908685642E-2</v>
      </c>
      <c r="F19" s="232">
        <v>4.8798425096516433E-2</v>
      </c>
      <c r="G19" s="232">
        <v>9.1367774330052498E-2</v>
      </c>
      <c r="H19" s="232">
        <v>0.1361628521479368</v>
      </c>
      <c r="I19" s="232">
        <v>4.4590114244162073E-2</v>
      </c>
      <c r="J19" s="232">
        <v>9.0584012235400177E-2</v>
      </c>
      <c r="K19" s="232">
        <v>0.13038858459696701</v>
      </c>
      <c r="L19" s="232">
        <v>4.3305967713821787E-2</v>
      </c>
      <c r="M19" s="232">
        <v>8.6056240857906058E-2</v>
      </c>
      <c r="N19" s="232">
        <v>4.1671522550507177E-2</v>
      </c>
      <c r="O19" s="232">
        <v>3.9685817860599992E-2</v>
      </c>
      <c r="P19" s="232">
        <v>7.9969560028537223E-2</v>
      </c>
      <c r="Q19" s="232">
        <v>7.6193648839115696E-2</v>
      </c>
      <c r="R19" s="232">
        <v>3.868366252791923E-2</v>
      </c>
      <c r="S19" s="232">
        <v>4.6284228385983853E-2</v>
      </c>
      <c r="T19" s="232">
        <v>4.3426141197137898E-2</v>
      </c>
      <c r="U19" s="232">
        <v>3.5642976211724867E-2</v>
      </c>
      <c r="V19" s="232">
        <v>3.8444646185209153E-2</v>
      </c>
      <c r="W19" s="232">
        <v>4.3405143705657637E-2</v>
      </c>
      <c r="DA19" s="71" t="s">
        <v>2243</v>
      </c>
    </row>
    <row r="20" spans="1:105" ht="12" customHeight="1" x14ac:dyDescent="0.25">
      <c r="A20" s="59" t="s">
        <v>160</v>
      </c>
      <c r="B20" s="232">
        <v>0.61963271527726804</v>
      </c>
      <c r="C20" s="232">
        <v>0.54641664496241493</v>
      </c>
      <c r="D20" s="232">
        <v>0.58882642355145309</v>
      </c>
      <c r="E20" s="232">
        <v>0.53554968603335651</v>
      </c>
      <c r="F20" s="232">
        <v>0.48844446904349359</v>
      </c>
      <c r="G20" s="232">
        <v>0.50165517597768083</v>
      </c>
      <c r="H20" s="232">
        <v>0.34598530115861209</v>
      </c>
      <c r="I20" s="232">
        <v>0.49054655633504918</v>
      </c>
      <c r="J20" s="232">
        <v>0.53685675661983068</v>
      </c>
      <c r="K20" s="232">
        <v>0.33213682307771958</v>
      </c>
      <c r="L20" s="232">
        <v>0.36806320154257349</v>
      </c>
      <c r="M20" s="232">
        <v>0.36548393829324699</v>
      </c>
      <c r="N20" s="232">
        <v>0.35137937209400583</v>
      </c>
      <c r="O20" s="232">
        <v>0.30510886162026518</v>
      </c>
      <c r="P20" s="232">
        <v>0.30743463145934707</v>
      </c>
      <c r="Q20" s="232">
        <v>0.29334104999775568</v>
      </c>
      <c r="R20" s="232">
        <v>0.23197118937544661</v>
      </c>
      <c r="S20" s="232">
        <v>0.213913045675866</v>
      </c>
      <c r="T20" s="232">
        <v>0.21502907177670519</v>
      </c>
      <c r="U20" s="232">
        <v>0.21907397188959471</v>
      </c>
      <c r="V20" s="232">
        <v>0.18316020535859681</v>
      </c>
      <c r="W20" s="232">
        <v>0.19101497077933249</v>
      </c>
      <c r="DA20" s="71" t="s">
        <v>2244</v>
      </c>
    </row>
    <row r="21" spans="1:105" ht="12" customHeight="1" x14ac:dyDescent="0.25">
      <c r="A21" s="59" t="s">
        <v>70</v>
      </c>
      <c r="B21" s="232">
        <v>1.432518517379394</v>
      </c>
      <c r="C21" s="232">
        <v>1.2829309836706959</v>
      </c>
      <c r="D21" s="232">
        <v>1.542082925630925</v>
      </c>
      <c r="E21" s="232">
        <v>1.2532572243265281</v>
      </c>
      <c r="F21" s="232">
        <v>0.65051377827603052</v>
      </c>
      <c r="G21" s="232">
        <v>1.1434210691820741</v>
      </c>
      <c r="H21" s="232">
        <v>1.0941915960530599</v>
      </c>
      <c r="I21" s="232">
        <v>1.0612714604073941</v>
      </c>
      <c r="J21" s="232">
        <v>1.008428311402283</v>
      </c>
      <c r="K21" s="232">
        <v>0.9143134400920726</v>
      </c>
      <c r="L21" s="232">
        <v>0.79796624364357083</v>
      </c>
      <c r="M21" s="232">
        <v>0.82588416620889149</v>
      </c>
      <c r="N21" s="232">
        <v>0.44791248174739068</v>
      </c>
      <c r="O21" s="232">
        <v>0.30469164297774742</v>
      </c>
      <c r="P21" s="232">
        <v>0.24559065690161039</v>
      </c>
      <c r="Q21" s="232">
        <v>0.2924919946315136</v>
      </c>
      <c r="R21" s="232">
        <v>0.39203659420498238</v>
      </c>
      <c r="S21" s="232">
        <v>0.28428093748248612</v>
      </c>
      <c r="T21" s="232">
        <v>0.3424897117431735</v>
      </c>
      <c r="U21" s="232">
        <v>0.34053158680656159</v>
      </c>
      <c r="V21" s="232">
        <v>0.27450247957063501</v>
      </c>
      <c r="W21" s="232">
        <v>0.24311085518125181</v>
      </c>
      <c r="DA21" s="71" t="s">
        <v>2245</v>
      </c>
    </row>
    <row r="22" spans="1:105" ht="12" customHeight="1" x14ac:dyDescent="0.25">
      <c r="A22" s="59" t="s">
        <v>162</v>
      </c>
      <c r="B22" s="232">
        <v>3.5512084064026772</v>
      </c>
      <c r="C22" s="232">
        <v>4.1314895482884477</v>
      </c>
      <c r="D22" s="232">
        <v>4.327187304457401</v>
      </c>
      <c r="E22" s="232">
        <v>4.1969404326086739</v>
      </c>
      <c r="F22" s="232">
        <v>4.8949552903357407</v>
      </c>
      <c r="G22" s="232">
        <v>5.1680550286281539</v>
      </c>
      <c r="H22" s="232">
        <v>5.4275940687039563</v>
      </c>
      <c r="I22" s="232">
        <v>4.6149193672981861</v>
      </c>
      <c r="J22" s="232">
        <v>6.2396294032227688</v>
      </c>
      <c r="K22" s="232">
        <v>4.4350925080322403</v>
      </c>
      <c r="L22" s="232">
        <v>4.7977234360482122</v>
      </c>
      <c r="M22" s="232">
        <v>4.4400207505408043</v>
      </c>
      <c r="N22" s="232">
        <v>4.0067554208095224</v>
      </c>
      <c r="O22" s="232">
        <v>3.4984663801236602</v>
      </c>
      <c r="P22" s="232">
        <v>3.741076488662463</v>
      </c>
      <c r="Q22" s="232">
        <v>3.0450081586403179</v>
      </c>
      <c r="R22" s="232">
        <v>3.2161810022917949</v>
      </c>
      <c r="S22" s="232">
        <v>3.011247035931877</v>
      </c>
      <c r="T22" s="232">
        <v>3.142946437334337</v>
      </c>
      <c r="U22" s="232">
        <v>3.3732825987329869</v>
      </c>
      <c r="V22" s="232">
        <v>3.0254010495544059</v>
      </c>
      <c r="W22" s="232">
        <v>2.5021374483925451</v>
      </c>
      <c r="DA22" s="71" t="s">
        <v>2246</v>
      </c>
    </row>
    <row r="23" spans="1:105" ht="12" customHeight="1" x14ac:dyDescent="0.25">
      <c r="A23" s="60" t="s">
        <v>2157</v>
      </c>
      <c r="B23" s="331">
        <v>0.53610722306628533</v>
      </c>
      <c r="C23" s="331">
        <v>0.52532736937723301</v>
      </c>
      <c r="D23" s="331">
        <v>0.53663966508223382</v>
      </c>
      <c r="E23" s="331">
        <v>0.87140270543295772</v>
      </c>
      <c r="F23" s="331">
        <v>1.0556577041301529</v>
      </c>
      <c r="G23" s="331">
        <v>0.72300991373808676</v>
      </c>
      <c r="H23" s="331">
        <v>0.83332776366274741</v>
      </c>
      <c r="I23" s="331">
        <v>1.05170142433917</v>
      </c>
      <c r="J23" s="331">
        <v>1.001770909072051</v>
      </c>
      <c r="K23" s="331">
        <v>1.3435658856266759</v>
      </c>
      <c r="L23" s="331">
        <v>1.445123742181069</v>
      </c>
      <c r="M23" s="331">
        <v>1.519136211003687</v>
      </c>
      <c r="N23" s="331">
        <v>1.789395554468399</v>
      </c>
      <c r="O23" s="331">
        <v>2.1875953139857161</v>
      </c>
      <c r="P23" s="331">
        <v>2.233987189558837</v>
      </c>
      <c r="Q23" s="331">
        <v>2.580917564653388</v>
      </c>
      <c r="R23" s="331">
        <v>2.4722585212047812</v>
      </c>
      <c r="S23" s="331">
        <v>2.530386900020599</v>
      </c>
      <c r="T23" s="331">
        <v>2.413696496332673</v>
      </c>
      <c r="U23" s="331">
        <v>2.3942322776155058</v>
      </c>
      <c r="V23" s="331">
        <v>2.497883695170001</v>
      </c>
      <c r="W23" s="331">
        <v>2.9206017345987121</v>
      </c>
      <c r="DA23" s="72" t="s">
        <v>2247</v>
      </c>
    </row>
    <row r="24" spans="1:105" ht="12" customHeight="1" x14ac:dyDescent="0.25">
      <c r="A24" s="60" t="s">
        <v>2159</v>
      </c>
      <c r="B24" s="331">
        <v>0.1031503501267345</v>
      </c>
      <c r="C24" s="331">
        <v>0.1090663425090513</v>
      </c>
      <c r="D24" s="331">
        <v>0.1142030409532804</v>
      </c>
      <c r="E24" s="331">
        <v>0.13000065154919199</v>
      </c>
      <c r="F24" s="331">
        <v>0.14274347294564549</v>
      </c>
      <c r="G24" s="331">
        <v>0.13211388140887689</v>
      </c>
      <c r="H24" s="331">
        <v>0.14046132764864891</v>
      </c>
      <c r="I24" s="331">
        <v>0.1439860690927377</v>
      </c>
      <c r="J24" s="331">
        <v>0.16119195016055521</v>
      </c>
      <c r="K24" s="331">
        <v>0.15180127111191999</v>
      </c>
      <c r="L24" s="331">
        <v>0.15800003563308049</v>
      </c>
      <c r="M24" s="331">
        <v>0.1579630317036233</v>
      </c>
      <c r="N24" s="331">
        <v>0.15510118155045879</v>
      </c>
      <c r="O24" s="331">
        <v>0.15591361482188401</v>
      </c>
      <c r="P24" s="331">
        <v>0.16152890502443101</v>
      </c>
      <c r="Q24" s="331">
        <v>0.16085125113118021</v>
      </c>
      <c r="R24" s="331">
        <v>0.16262758372527211</v>
      </c>
      <c r="S24" s="331">
        <v>0.15751605982919309</v>
      </c>
      <c r="T24" s="331">
        <v>0.1544111756726177</v>
      </c>
      <c r="U24" s="331">
        <v>0.1561250231650213</v>
      </c>
      <c r="V24" s="331">
        <v>0.14946833411958629</v>
      </c>
      <c r="W24" s="331">
        <v>0.1481930950334486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3.0749630421624503</v>
      </c>
      <c r="C25" s="263">
        <f t="shared" si="1"/>
        <v>3.3785012941431916</v>
      </c>
      <c r="D25" s="263">
        <f t="shared" si="1"/>
        <v>3.5831971093253836</v>
      </c>
      <c r="E25" s="263">
        <f t="shared" si="1"/>
        <v>3.4671966526143874</v>
      </c>
      <c r="F25" s="263">
        <f t="shared" si="1"/>
        <v>3.6580948527480928</v>
      </c>
      <c r="G25" s="263">
        <f t="shared" si="1"/>
        <v>3.8738217240267749</v>
      </c>
      <c r="H25" s="263">
        <f t="shared" si="1"/>
        <v>3.975107969146348</v>
      </c>
      <c r="I25" s="263">
        <f t="shared" si="1"/>
        <v>3.6942382498440889</v>
      </c>
      <c r="J25" s="263">
        <f t="shared" si="1"/>
        <v>4.4804172780101856</v>
      </c>
      <c r="K25" s="263">
        <f t="shared" si="1"/>
        <v>3.5952103656111998</v>
      </c>
      <c r="L25" s="263">
        <f t="shared" si="1"/>
        <v>3.7070032947574387</v>
      </c>
      <c r="M25" s="263">
        <f t="shared" si="1"/>
        <v>3.6230152759841578</v>
      </c>
      <c r="N25" s="263">
        <f t="shared" si="1"/>
        <v>3.3280505001862237</v>
      </c>
      <c r="O25" s="263">
        <f t="shared" si="1"/>
        <v>3.1328624232937798</v>
      </c>
      <c r="P25" s="263">
        <f t="shared" si="1"/>
        <v>3.2694069118498765</v>
      </c>
      <c r="Q25" s="263">
        <f t="shared" si="1"/>
        <v>3.1022552378240897</v>
      </c>
      <c r="R25" s="263">
        <f t="shared" si="1"/>
        <v>3.1750522793791349</v>
      </c>
      <c r="S25" s="263">
        <f t="shared" si="1"/>
        <v>3.0443438635338467</v>
      </c>
      <c r="T25" s="263">
        <f t="shared" si="1"/>
        <v>3.0258256304544839</v>
      </c>
      <c r="U25" s="263">
        <f t="shared" si="1"/>
        <v>3.0825487076552434</v>
      </c>
      <c r="V25" s="263">
        <f t="shared" si="1"/>
        <v>2.8861485943292222</v>
      </c>
      <c r="W25" s="263">
        <f t="shared" si="1"/>
        <v>2.7661251165687433</v>
      </c>
      <c r="DA25" s="70"/>
    </row>
    <row r="26" spans="1:105" ht="12" customHeight="1" x14ac:dyDescent="0.25">
      <c r="A26" s="60" t="s">
        <v>2162</v>
      </c>
      <c r="B26" s="331">
        <v>2.7843914179838052</v>
      </c>
      <c r="C26" s="331">
        <v>3.0901405160130619</v>
      </c>
      <c r="D26" s="331">
        <v>3.2873595156728772</v>
      </c>
      <c r="E26" s="331">
        <v>3.0120133085315919</v>
      </c>
      <c r="F26" s="331">
        <v>3.113367044986366</v>
      </c>
      <c r="G26" s="331">
        <v>3.4851290898690639</v>
      </c>
      <c r="H26" s="331">
        <v>3.5324765640048041</v>
      </c>
      <c r="I26" s="331">
        <v>3.150743934647767</v>
      </c>
      <c r="J26" s="331">
        <v>3.9517977965408191</v>
      </c>
      <c r="K26" s="331">
        <v>2.9154980216391109</v>
      </c>
      <c r="L26" s="331">
        <v>2.9783106684782799</v>
      </c>
      <c r="M26" s="331">
        <v>2.8606974383899262</v>
      </c>
      <c r="N26" s="331">
        <v>2.4441883474503792</v>
      </c>
      <c r="O26" s="331">
        <v>2.067631092017598</v>
      </c>
      <c r="P26" s="331">
        <v>2.1805359597665719</v>
      </c>
      <c r="Q26" s="331">
        <v>1.85599668519474</v>
      </c>
      <c r="R26" s="331">
        <v>1.9773767771382009</v>
      </c>
      <c r="S26" s="331">
        <v>1.8225697908748499</v>
      </c>
      <c r="T26" s="331">
        <v>1.85850396136117</v>
      </c>
      <c r="U26" s="331">
        <v>1.92329538911864</v>
      </c>
      <c r="V26" s="331">
        <v>1.6828067628339549</v>
      </c>
      <c r="W26" s="331">
        <v>1.3712183758268519</v>
      </c>
      <c r="DA26" s="72" t="s">
        <v>2249</v>
      </c>
    </row>
    <row r="27" spans="1:105" ht="12" customHeight="1" x14ac:dyDescent="0.25">
      <c r="A27" s="59" t="s">
        <v>30</v>
      </c>
      <c r="B27" s="232">
        <v>0.21646880938698759</v>
      </c>
      <c r="C27" s="232">
        <v>0.35957054940604383</v>
      </c>
      <c r="D27" s="232">
        <v>0.33912185965908193</v>
      </c>
      <c r="E27" s="232">
        <v>0.27060854086011737</v>
      </c>
      <c r="F27" s="232">
        <v>0.34849797100828361</v>
      </c>
      <c r="G27" s="232">
        <v>0.3467204316336272</v>
      </c>
      <c r="H27" s="232">
        <v>0.34887028306681939</v>
      </c>
      <c r="I27" s="232">
        <v>0.32741325360922607</v>
      </c>
      <c r="J27" s="232">
        <v>0.37202575859523612</v>
      </c>
      <c r="K27" s="232">
        <v>0.27371104173047528</v>
      </c>
      <c r="L27" s="232">
        <v>0.24782937350183551</v>
      </c>
      <c r="M27" s="232">
        <v>0.2618587584349954</v>
      </c>
      <c r="N27" s="232">
        <v>0.24067980326791241</v>
      </c>
      <c r="O27" s="232">
        <v>0.1821980453892923</v>
      </c>
      <c r="P27" s="232">
        <v>0.19232171565204559</v>
      </c>
      <c r="Q27" s="232">
        <v>0.17098084332714761</v>
      </c>
      <c r="R27" s="232">
        <v>0.21425293695631731</v>
      </c>
      <c r="S27" s="232">
        <v>0.2063310420220261</v>
      </c>
      <c r="T27" s="232">
        <v>0.156735160428737</v>
      </c>
      <c r="U27" s="232">
        <v>0.11941760110006359</v>
      </c>
      <c r="V27" s="232">
        <v>8.2121135257206226E-2</v>
      </c>
      <c r="W27" s="232">
        <v>1.6823640345585991E-2</v>
      </c>
      <c r="DA27" s="71" t="s">
        <v>2250</v>
      </c>
    </row>
    <row r="28" spans="1:105" ht="12" customHeight="1" x14ac:dyDescent="0.25">
      <c r="A28" s="59" t="s">
        <v>33</v>
      </c>
      <c r="B28" s="232">
        <v>2.0940954478937481E-2</v>
      </c>
      <c r="C28" s="232">
        <v>2.1098522551764819E-2</v>
      </c>
      <c r="D28" s="232">
        <v>1.273917708662331E-2</v>
      </c>
      <c r="E28" s="232">
        <v>2.061052086758438E-2</v>
      </c>
      <c r="F28" s="232">
        <v>2.2181102316598381E-2</v>
      </c>
      <c r="G28" s="232">
        <v>4.1530806513660229E-2</v>
      </c>
      <c r="H28" s="232">
        <v>6.1892205521789451E-2</v>
      </c>
      <c r="I28" s="232">
        <v>2.026823374734639E-2</v>
      </c>
      <c r="J28" s="232">
        <v>4.1174551016091007E-2</v>
      </c>
      <c r="K28" s="232">
        <v>5.9267538453166811E-2</v>
      </c>
      <c r="L28" s="232">
        <v>1.96845307790099E-2</v>
      </c>
      <c r="M28" s="232">
        <v>3.911647311723003E-2</v>
      </c>
      <c r="N28" s="232">
        <v>1.894160115932144E-2</v>
      </c>
      <c r="O28" s="232">
        <v>1.803900811845454E-2</v>
      </c>
      <c r="P28" s="232">
        <v>3.6349800012971473E-2</v>
      </c>
      <c r="Q28" s="232">
        <v>3.4633476745052592E-2</v>
      </c>
      <c r="R28" s="232">
        <v>1.7583482967236021E-2</v>
      </c>
      <c r="S28" s="232">
        <v>2.1038285629992659E-2</v>
      </c>
      <c r="T28" s="232">
        <v>1.9739155089608131E-2</v>
      </c>
      <c r="U28" s="232">
        <v>1.620135282351131E-2</v>
      </c>
      <c r="V28" s="232">
        <v>1.7474839175095069E-2</v>
      </c>
      <c r="W28" s="232">
        <v>1.9729610775298931E-2</v>
      </c>
      <c r="DA28" s="71" t="s">
        <v>2251</v>
      </c>
    </row>
    <row r="29" spans="1:105" ht="12" customHeight="1" x14ac:dyDescent="0.25">
      <c r="A29" s="59" t="s">
        <v>160</v>
      </c>
      <c r="B29" s="232">
        <v>0.28165123421693988</v>
      </c>
      <c r="C29" s="232">
        <v>0.24837120225564319</v>
      </c>
      <c r="D29" s="232">
        <v>0.26764837434156957</v>
      </c>
      <c r="E29" s="232">
        <v>0.24343167546970759</v>
      </c>
      <c r="F29" s="232">
        <v>0.22202021320158799</v>
      </c>
      <c r="G29" s="232">
        <v>0.228025079989855</v>
      </c>
      <c r="H29" s="232">
        <v>0.15726604598118729</v>
      </c>
      <c r="I29" s="232">
        <v>0.22297570742502229</v>
      </c>
      <c r="J29" s="232">
        <v>0.24402579846355929</v>
      </c>
      <c r="K29" s="232">
        <v>0.15097128321714531</v>
      </c>
      <c r="L29" s="232">
        <v>0.1673014552466244</v>
      </c>
      <c r="M29" s="232">
        <v>0.16612906286056681</v>
      </c>
      <c r="N29" s="232">
        <v>0.1597178964063663</v>
      </c>
      <c r="O29" s="232">
        <v>0.13868584619102961</v>
      </c>
      <c r="P29" s="232">
        <v>0.13974301429970321</v>
      </c>
      <c r="Q29" s="232">
        <v>0.1333368409080708</v>
      </c>
      <c r="R29" s="232">
        <v>0.10544144971611211</v>
      </c>
      <c r="S29" s="232">
        <v>9.7233202579939088E-2</v>
      </c>
      <c r="T29" s="232">
        <v>9.7740487171229601E-2</v>
      </c>
      <c r="U29" s="232">
        <v>9.9579078131633941E-2</v>
      </c>
      <c r="V29" s="232">
        <v>8.3254638799362207E-2</v>
      </c>
      <c r="W29" s="232">
        <v>8.682498671787843E-2</v>
      </c>
      <c r="DA29" s="71" t="s">
        <v>2252</v>
      </c>
    </row>
    <row r="30" spans="1:105" ht="12" customHeight="1" x14ac:dyDescent="0.25">
      <c r="A30" s="59" t="s">
        <v>70</v>
      </c>
      <c r="B30" s="232">
        <v>0.6511447806269971</v>
      </c>
      <c r="C30" s="232">
        <v>0.58315044712304365</v>
      </c>
      <c r="D30" s="232">
        <v>0.70094678437769298</v>
      </c>
      <c r="E30" s="232">
        <v>0.56966237469387648</v>
      </c>
      <c r="F30" s="232">
        <v>0.29568808103455929</v>
      </c>
      <c r="G30" s="232">
        <v>0.51973684962821542</v>
      </c>
      <c r="H30" s="232">
        <v>0.49735981638775478</v>
      </c>
      <c r="I30" s="232">
        <v>0.48239611836699731</v>
      </c>
      <c r="J30" s="232">
        <v>0.45837650518285589</v>
      </c>
      <c r="K30" s="232">
        <v>0.41559701822366951</v>
      </c>
      <c r="L30" s="232">
        <v>0.36271192892889581</v>
      </c>
      <c r="M30" s="232">
        <v>0.37540189373131427</v>
      </c>
      <c r="N30" s="232">
        <v>0.20359658261245031</v>
      </c>
      <c r="O30" s="232">
        <v>0.1384962013535215</v>
      </c>
      <c r="P30" s="232">
        <v>0.1116321167734593</v>
      </c>
      <c r="Q30" s="232">
        <v>0.13295090665068809</v>
      </c>
      <c r="R30" s="232">
        <v>0.17819845191135569</v>
      </c>
      <c r="S30" s="232">
        <v>0.12921860794658449</v>
      </c>
      <c r="T30" s="232">
        <v>0.15567714170144251</v>
      </c>
      <c r="U30" s="232">
        <v>0.15478708491207349</v>
      </c>
      <c r="V30" s="232">
        <v>0.1247738543502887</v>
      </c>
      <c r="W30" s="232">
        <v>0.11050493417329629</v>
      </c>
      <c r="DA30" s="71" t="s">
        <v>2253</v>
      </c>
    </row>
    <row r="31" spans="1:105" ht="12" customHeight="1" x14ac:dyDescent="0.25">
      <c r="A31" s="59" t="s">
        <v>162</v>
      </c>
      <c r="B31" s="232">
        <v>1.6141856392739431</v>
      </c>
      <c r="C31" s="232">
        <v>1.877949794676566</v>
      </c>
      <c r="D31" s="232">
        <v>1.96690332020791</v>
      </c>
      <c r="E31" s="232">
        <v>1.907700196640306</v>
      </c>
      <c r="F31" s="232">
        <v>2.224979677425337</v>
      </c>
      <c r="G31" s="232">
        <v>2.349115922103707</v>
      </c>
      <c r="H31" s="232">
        <v>2.4670882130472531</v>
      </c>
      <c r="I31" s="232">
        <v>2.0976906214991748</v>
      </c>
      <c r="J31" s="232">
        <v>2.8361951832830758</v>
      </c>
      <c r="K31" s="232">
        <v>2.0159511400146539</v>
      </c>
      <c r="L31" s="232">
        <v>2.1807833800219139</v>
      </c>
      <c r="M31" s="232">
        <v>2.0181912502458199</v>
      </c>
      <c r="N31" s="232">
        <v>1.8212524640043291</v>
      </c>
      <c r="O31" s="232">
        <v>1.5902119909653001</v>
      </c>
      <c r="P31" s="232">
        <v>1.700489313028392</v>
      </c>
      <c r="Q31" s="232">
        <v>1.3840946175637809</v>
      </c>
      <c r="R31" s="232">
        <v>1.46190045558718</v>
      </c>
      <c r="S31" s="232">
        <v>1.3687486526963071</v>
      </c>
      <c r="T31" s="232">
        <v>1.4286120169701519</v>
      </c>
      <c r="U31" s="232">
        <v>1.533310272151357</v>
      </c>
      <c r="V31" s="232">
        <v>1.375182295252003</v>
      </c>
      <c r="W31" s="232">
        <v>1.137335203814793</v>
      </c>
      <c r="DA31" s="71" t="s">
        <v>2254</v>
      </c>
    </row>
    <row r="32" spans="1:105" ht="12" customHeight="1" x14ac:dyDescent="0.25">
      <c r="A32" s="60" t="s">
        <v>2169</v>
      </c>
      <c r="B32" s="331">
        <v>0.24368510139376601</v>
      </c>
      <c r="C32" s="331">
        <v>0.2387851678987423</v>
      </c>
      <c r="D32" s="331">
        <v>0.24392712049192439</v>
      </c>
      <c r="E32" s="331">
        <v>0.39609213883316258</v>
      </c>
      <c r="F32" s="331">
        <v>0.47984441096825159</v>
      </c>
      <c r="G32" s="331">
        <v>0.32864086988094848</v>
      </c>
      <c r="H32" s="331">
        <v>0.37878534711943079</v>
      </c>
      <c r="I32" s="331">
        <v>0.47804610197234992</v>
      </c>
      <c r="J32" s="331">
        <v>0.45535041321456893</v>
      </c>
      <c r="K32" s="331">
        <v>0.61071176619394385</v>
      </c>
      <c r="L32" s="331">
        <v>0.65687442826412201</v>
      </c>
      <c r="M32" s="331">
        <v>0.69051645954713037</v>
      </c>
      <c r="N32" s="331">
        <v>0.81336161566745413</v>
      </c>
      <c r="O32" s="331">
        <v>0.99436150635714371</v>
      </c>
      <c r="P32" s="331">
        <v>1.015448722526745</v>
      </c>
      <c r="Q32" s="331">
        <v>1.1731443475697221</v>
      </c>
      <c r="R32" s="331">
        <v>1.1237538732749011</v>
      </c>
      <c r="S32" s="331">
        <v>1.1501758636457271</v>
      </c>
      <c r="T32" s="331">
        <v>1.0971347710603061</v>
      </c>
      <c r="U32" s="331">
        <v>1.088287398916139</v>
      </c>
      <c r="V32" s="331">
        <v>1.135401679622728</v>
      </c>
      <c r="W32" s="331">
        <v>1.3275462429994149</v>
      </c>
      <c r="DA32" s="72" t="s">
        <v>2255</v>
      </c>
    </row>
    <row r="33" spans="1:105" ht="12" customHeight="1" x14ac:dyDescent="0.25">
      <c r="A33" s="60" t="s">
        <v>2171</v>
      </c>
      <c r="B33" s="331">
        <v>4.6886522784879328E-2</v>
      </c>
      <c r="C33" s="331">
        <v>4.9575610231386943E-2</v>
      </c>
      <c r="D33" s="331">
        <v>5.1910473160582019E-2</v>
      </c>
      <c r="E33" s="331">
        <v>5.9091205249632732E-2</v>
      </c>
      <c r="F33" s="331">
        <v>6.4883396793475254E-2</v>
      </c>
      <c r="G33" s="331">
        <v>6.0051764276762253E-2</v>
      </c>
      <c r="H33" s="331">
        <v>6.3846058022113128E-2</v>
      </c>
      <c r="I33" s="331">
        <v>6.544821322397168E-2</v>
      </c>
      <c r="J33" s="331">
        <v>7.3269068254797787E-2</v>
      </c>
      <c r="K33" s="331">
        <v>6.9000577778145486E-2</v>
      </c>
      <c r="L33" s="331">
        <v>7.1818198015036583E-2</v>
      </c>
      <c r="M33" s="331">
        <v>7.1801378047101502E-2</v>
      </c>
      <c r="N33" s="331">
        <v>7.0500537068390379E-2</v>
      </c>
      <c r="O33" s="331">
        <v>7.0869824919038163E-2</v>
      </c>
      <c r="P33" s="331">
        <v>7.3422229556559526E-2</v>
      </c>
      <c r="Q33" s="331">
        <v>7.3114205059627388E-2</v>
      </c>
      <c r="R33" s="331">
        <v>7.3921628966032771E-2</v>
      </c>
      <c r="S33" s="331">
        <v>7.159820901326959E-2</v>
      </c>
      <c r="T33" s="331">
        <v>7.0186898033008052E-2</v>
      </c>
      <c r="U33" s="331">
        <v>7.096591962046421E-2</v>
      </c>
      <c r="V33" s="331">
        <v>6.7940151872539239E-2</v>
      </c>
      <c r="W33" s="331">
        <v>6.7360497742476613E-2</v>
      </c>
      <c r="DA33" s="72" t="s">
        <v>2256</v>
      </c>
    </row>
    <row r="34" spans="1:105" ht="12" customHeight="1" x14ac:dyDescent="0.25">
      <c r="A34" s="57" t="s">
        <v>2173</v>
      </c>
      <c r="B34" s="263">
        <v>52.46426699722322</v>
      </c>
      <c r="C34" s="263">
        <v>57.78849102625562</v>
      </c>
      <c r="D34" s="263">
        <v>61.398642614107601</v>
      </c>
      <c r="E34" s="263">
        <v>58.671451329654133</v>
      </c>
      <c r="F34" s="263">
        <v>61.360930881640734</v>
      </c>
      <c r="G34" s="263">
        <v>65.912755898590078</v>
      </c>
      <c r="H34" s="263">
        <v>67.425544785989473</v>
      </c>
      <c r="I34" s="263">
        <v>62.031259023496837</v>
      </c>
      <c r="J34" s="263">
        <v>75.96469623502702</v>
      </c>
      <c r="K34" s="263">
        <v>59.391094704141608</v>
      </c>
      <c r="L34" s="263">
        <v>61.115018548740863</v>
      </c>
      <c r="M34" s="263">
        <v>59.385686649136161</v>
      </c>
      <c r="N34" s="263">
        <v>53.2312072347558</v>
      </c>
      <c r="O34" s="263">
        <v>48.108077539203968</v>
      </c>
      <c r="P34" s="263">
        <v>50.396550784293062</v>
      </c>
      <c r="Q34" s="263">
        <v>45.760626549665638</v>
      </c>
      <c r="R34" s="263">
        <v>47.505885582024078</v>
      </c>
      <c r="S34" s="263">
        <v>44.979343076591363</v>
      </c>
      <c r="T34" s="263">
        <v>45.261870237188873</v>
      </c>
      <c r="U34" s="263">
        <v>46.316052726836617</v>
      </c>
      <c r="V34" s="263">
        <v>42.185797385534357</v>
      </c>
      <c r="W34" s="263">
        <v>37.99825120830743</v>
      </c>
      <c r="DA34" s="70" t="s">
        <v>2257</v>
      </c>
    </row>
    <row r="35" spans="1:105" ht="12" customHeight="1" x14ac:dyDescent="0.25">
      <c r="A35" s="64" t="s">
        <v>30</v>
      </c>
      <c r="B35" s="231">
        <v>3.9016693272327818</v>
      </c>
      <c r="C35" s="231">
        <v>6.4237100274248977</v>
      </c>
      <c r="D35" s="231">
        <v>6.0112578046289693</v>
      </c>
      <c r="E35" s="231">
        <v>4.9639389979863031</v>
      </c>
      <c r="F35" s="231">
        <v>6.5639262029830983</v>
      </c>
      <c r="G35" s="231">
        <v>6.3134303625718449</v>
      </c>
      <c r="H35" s="231">
        <v>6.4001055480211422</v>
      </c>
      <c r="I35" s="231">
        <v>6.1278157572281007</v>
      </c>
      <c r="J35" s="231">
        <v>6.8398464039074947</v>
      </c>
      <c r="K35" s="231">
        <v>5.2755300623024253</v>
      </c>
      <c r="L35" s="231">
        <v>4.7957486715708804</v>
      </c>
      <c r="M35" s="231">
        <v>5.1036795732197886</v>
      </c>
      <c r="N35" s="231">
        <v>4.863775969151674</v>
      </c>
      <c r="O35" s="231">
        <v>3.8907529265525378</v>
      </c>
      <c r="P35" s="231">
        <v>4.0708037594506523</v>
      </c>
      <c r="Q35" s="231">
        <v>3.8212718606136038</v>
      </c>
      <c r="R35" s="231">
        <v>4.7089809547289736</v>
      </c>
      <c r="S35" s="231">
        <v>4.5413035738840311</v>
      </c>
      <c r="T35" s="231">
        <v>3.3555766344807991</v>
      </c>
      <c r="U35" s="231">
        <v>2.5486055999914972</v>
      </c>
      <c r="V35" s="231">
        <v>1.8116050172950779</v>
      </c>
      <c r="W35" s="231">
        <v>0.39654765696494282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0.38120540566356881</v>
      </c>
      <c r="C37" s="231">
        <v>0.38068109138312728</v>
      </c>
      <c r="D37" s="231">
        <v>0.22806486817090679</v>
      </c>
      <c r="E37" s="231">
        <v>0.38183993761606272</v>
      </c>
      <c r="F37" s="231">
        <v>0.42194321502326909</v>
      </c>
      <c r="G37" s="231">
        <v>0.76377206804582798</v>
      </c>
      <c r="H37" s="231">
        <v>1.146744232150662</v>
      </c>
      <c r="I37" s="231">
        <v>0.38311820960309911</v>
      </c>
      <c r="J37" s="231">
        <v>0.76455662743051578</v>
      </c>
      <c r="K37" s="231">
        <v>1.153713890630568</v>
      </c>
      <c r="L37" s="231">
        <v>0.38471236919251672</v>
      </c>
      <c r="M37" s="231">
        <v>0.76998707068403416</v>
      </c>
      <c r="N37" s="231">
        <v>0.38659661699339609</v>
      </c>
      <c r="O37" s="231">
        <v>0.38905413903217001</v>
      </c>
      <c r="P37" s="231">
        <v>0.77707209753612516</v>
      </c>
      <c r="Q37" s="231">
        <v>0.78174303288610869</v>
      </c>
      <c r="R37" s="231">
        <v>0.39031253761311557</v>
      </c>
      <c r="S37" s="231">
        <v>0.46766380266142521</v>
      </c>
      <c r="T37" s="231">
        <v>0.42681211169827488</v>
      </c>
      <c r="U37" s="231">
        <v>0.34921510224698732</v>
      </c>
      <c r="V37" s="231">
        <v>0.38934016141495048</v>
      </c>
      <c r="W37" s="231">
        <v>0.46967925344394462</v>
      </c>
      <c r="DA37" s="73" t="s">
        <v>2260</v>
      </c>
    </row>
    <row r="38" spans="1:105" ht="12" customHeight="1" x14ac:dyDescent="0.25">
      <c r="A38" s="64" t="s">
        <v>160</v>
      </c>
      <c r="B38" s="231">
        <v>5.2246307182583509</v>
      </c>
      <c r="C38" s="231">
        <v>4.5665883455787712</v>
      </c>
      <c r="D38" s="231">
        <v>4.8827331339645674</v>
      </c>
      <c r="E38" s="231">
        <v>4.5956911475141782</v>
      </c>
      <c r="F38" s="231">
        <v>4.3037274581363087</v>
      </c>
      <c r="G38" s="231">
        <v>4.2732409988718381</v>
      </c>
      <c r="H38" s="231">
        <v>2.9692511700490178</v>
      </c>
      <c r="I38" s="231">
        <v>4.2949271698969662</v>
      </c>
      <c r="J38" s="231">
        <v>4.6174041685050966</v>
      </c>
      <c r="K38" s="231">
        <v>2.9947249504642151</v>
      </c>
      <c r="L38" s="231">
        <v>3.3319015814659352</v>
      </c>
      <c r="M38" s="231">
        <v>3.3323508531944519</v>
      </c>
      <c r="N38" s="231">
        <v>3.32182161163235</v>
      </c>
      <c r="O38" s="231">
        <v>3.0479714154188251</v>
      </c>
      <c r="P38" s="231">
        <v>3.0441830192228689</v>
      </c>
      <c r="Q38" s="231">
        <v>3.066898849750082</v>
      </c>
      <c r="R38" s="231">
        <v>2.385065598551162</v>
      </c>
      <c r="S38" s="231">
        <v>2.2025174760674888</v>
      </c>
      <c r="T38" s="231">
        <v>2.1535950191752851</v>
      </c>
      <c r="U38" s="231">
        <v>2.187213619921399</v>
      </c>
      <c r="V38" s="231">
        <v>1.8901915663932991</v>
      </c>
      <c r="W38" s="231">
        <v>2.1062452950432502</v>
      </c>
      <c r="DA38" s="73" t="s">
        <v>2261</v>
      </c>
    </row>
    <row r="39" spans="1:105" ht="12" customHeight="1" x14ac:dyDescent="0.25">
      <c r="A39" s="64" t="s">
        <v>70</v>
      </c>
      <c r="B39" s="231">
        <v>11.710053907568369</v>
      </c>
      <c r="C39" s="231">
        <v>10.3946202358423</v>
      </c>
      <c r="D39" s="231">
        <v>12.39712031772924</v>
      </c>
      <c r="E39" s="231">
        <v>10.42626290677018</v>
      </c>
      <c r="F39" s="231">
        <v>5.5567832159941544</v>
      </c>
      <c r="G39" s="231">
        <v>9.4426886296978907</v>
      </c>
      <c r="H39" s="231">
        <v>9.1037443262591609</v>
      </c>
      <c r="I39" s="231">
        <v>9.0082296168827511</v>
      </c>
      <c r="J39" s="231">
        <v>8.4085650258898355</v>
      </c>
      <c r="K39" s="231">
        <v>7.9923115931298012</v>
      </c>
      <c r="L39" s="231">
        <v>7.0031217189803172</v>
      </c>
      <c r="M39" s="231">
        <v>7.3002705313749967</v>
      </c>
      <c r="N39" s="231">
        <v>4.1051648201943829</v>
      </c>
      <c r="O39" s="231">
        <v>2.950896658866863</v>
      </c>
      <c r="P39" s="231">
        <v>2.3575841435787179</v>
      </c>
      <c r="Q39" s="231">
        <v>2.964681097564827</v>
      </c>
      <c r="R39" s="231">
        <v>3.907781535534125</v>
      </c>
      <c r="S39" s="231">
        <v>2.8377048377218519</v>
      </c>
      <c r="T39" s="231">
        <v>3.3254603779672598</v>
      </c>
      <c r="U39" s="231">
        <v>3.296060777771344</v>
      </c>
      <c r="V39" s="231">
        <v>2.7463656647632622</v>
      </c>
      <c r="W39" s="231">
        <v>2.5988623801018229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29.313755730153069</v>
      </c>
      <c r="C41" s="231">
        <v>33.802486382130198</v>
      </c>
      <c r="D41" s="231">
        <v>35.128162780203418</v>
      </c>
      <c r="E41" s="231">
        <v>35.258019616010273</v>
      </c>
      <c r="F41" s="231">
        <v>42.223316109730767</v>
      </c>
      <c r="G41" s="231">
        <v>43.097617533889313</v>
      </c>
      <c r="H41" s="231">
        <v>45.600614102463346</v>
      </c>
      <c r="I41" s="231">
        <v>39.556124428129152</v>
      </c>
      <c r="J41" s="231">
        <v>52.537851399732112</v>
      </c>
      <c r="K41" s="231">
        <v>39.148636525427527</v>
      </c>
      <c r="L41" s="231">
        <v>42.518606168486357</v>
      </c>
      <c r="M41" s="231">
        <v>39.631587498572607</v>
      </c>
      <c r="N41" s="231">
        <v>37.082322064585178</v>
      </c>
      <c r="O41" s="231">
        <v>34.21431247879152</v>
      </c>
      <c r="P41" s="231">
        <v>36.265076971202468</v>
      </c>
      <c r="Q41" s="231">
        <v>31.166577634387991</v>
      </c>
      <c r="R41" s="231">
        <v>32.372840375202649</v>
      </c>
      <c r="S41" s="231">
        <v>30.353062896138031</v>
      </c>
      <c r="T41" s="231">
        <v>30.81611471633229</v>
      </c>
      <c r="U41" s="231">
        <v>32.970625760875919</v>
      </c>
      <c r="V41" s="231">
        <v>30.565513549449982</v>
      </c>
      <c r="W41" s="231">
        <v>27.010134638700318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0.35919182057553301</v>
      </c>
      <c r="E42" s="231">
        <v>0.23025116703563461</v>
      </c>
      <c r="F42" s="231">
        <v>1.8420093362866308E-2</v>
      </c>
      <c r="G42" s="231">
        <v>2.763014004429953E-2</v>
      </c>
      <c r="H42" s="231">
        <v>5.5260280088479448E-2</v>
      </c>
      <c r="I42" s="231">
        <v>9.2100466814325471E-3</v>
      </c>
      <c r="J42" s="231">
        <v>9.210046681417533E-3</v>
      </c>
      <c r="K42" s="231">
        <v>9.210046681427388E-3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1.7888284013487799E-2</v>
      </c>
      <c r="I43" s="231">
        <v>1.788828401352531E-2</v>
      </c>
      <c r="J43" s="231">
        <v>2.6800252847558069E-2</v>
      </c>
      <c r="K43" s="231">
        <v>3.5744394854344379E-2</v>
      </c>
      <c r="L43" s="231">
        <v>3.5744394854355779E-2</v>
      </c>
      <c r="M43" s="231">
        <v>5.3632678867736608E-2</v>
      </c>
      <c r="N43" s="231">
        <v>0.11617732656946921</v>
      </c>
      <c r="O43" s="231">
        <v>0.42005294259036863</v>
      </c>
      <c r="P43" s="231">
        <v>0.84901785401423024</v>
      </c>
      <c r="Q43" s="231">
        <v>1.0813725071520499</v>
      </c>
      <c r="R43" s="231">
        <v>0.87581810686294292</v>
      </c>
      <c r="S43" s="231">
        <v>1.552355582105031</v>
      </c>
      <c r="T43" s="231">
        <v>2.1538008722923419</v>
      </c>
      <c r="U43" s="231">
        <v>2.4371178309746</v>
      </c>
      <c r="V43" s="231">
        <v>2.717732243168689</v>
      </c>
      <c r="W43" s="231">
        <v>3.36476691908527</v>
      </c>
      <c r="DA43" s="73" t="s">
        <v>2266</v>
      </c>
    </row>
    <row r="44" spans="1:105" ht="12" customHeight="1" x14ac:dyDescent="0.25">
      <c r="A44" s="64" t="s">
        <v>79</v>
      </c>
      <c r="B44" s="231">
        <v>1.9329519083470801</v>
      </c>
      <c r="C44" s="231">
        <v>2.2204049438963209</v>
      </c>
      <c r="D44" s="231">
        <v>2.3921118888349699</v>
      </c>
      <c r="E44" s="231">
        <v>2.81544755672151</v>
      </c>
      <c r="F44" s="231">
        <v>2.272814586410278</v>
      </c>
      <c r="G44" s="231">
        <v>1.9943761654690659</v>
      </c>
      <c r="H44" s="231">
        <v>2.1319368429441692</v>
      </c>
      <c r="I44" s="231">
        <v>2.633945511061822</v>
      </c>
      <c r="J44" s="231">
        <v>2.7604623100329841</v>
      </c>
      <c r="K44" s="231">
        <v>2.781223240651304</v>
      </c>
      <c r="L44" s="231">
        <v>3.0451836441904949</v>
      </c>
      <c r="M44" s="231">
        <v>3.1941784432225471</v>
      </c>
      <c r="N44" s="231">
        <v>3.3553488256293451</v>
      </c>
      <c r="O44" s="231">
        <v>3.1950369779516898</v>
      </c>
      <c r="P44" s="231">
        <v>3.0328129392880032</v>
      </c>
      <c r="Q44" s="231">
        <v>2.8780815673109892</v>
      </c>
      <c r="R44" s="231">
        <v>2.8650864735311079</v>
      </c>
      <c r="S44" s="231">
        <v>3.0247349080134929</v>
      </c>
      <c r="T44" s="231">
        <v>3.03051050524261</v>
      </c>
      <c r="U44" s="231">
        <v>2.527214035054866</v>
      </c>
      <c r="V44" s="231">
        <v>2.0650491830491</v>
      </c>
      <c r="W44" s="231">
        <v>2.0520150649678741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8.2745821153827688</v>
      </c>
      <c r="C45" s="263">
        <f t="shared" si="2"/>
        <v>9.0781057716332345</v>
      </c>
      <c r="D45" s="263">
        <f t="shared" si="2"/>
        <v>9.6277992832204156</v>
      </c>
      <c r="E45" s="263">
        <f t="shared" si="2"/>
        <v>9.3598773939408737</v>
      </c>
      <c r="F45" s="263">
        <f t="shared" si="2"/>
        <v>9.8538812877814745</v>
      </c>
      <c r="G45" s="263">
        <f t="shared" si="2"/>
        <v>10.423531194986049</v>
      </c>
      <c r="H45" s="263">
        <f t="shared" si="2"/>
        <v>10.705637688501975</v>
      </c>
      <c r="I45" s="263">
        <f t="shared" si="2"/>
        <v>9.9557349573776737</v>
      </c>
      <c r="J45" s="263">
        <f t="shared" si="2"/>
        <v>12.077778335676172</v>
      </c>
      <c r="K45" s="263">
        <f t="shared" si="2"/>
        <v>9.64126713954421</v>
      </c>
      <c r="L45" s="263">
        <f t="shared" si="2"/>
        <v>9.9325940118226832</v>
      </c>
      <c r="M45" s="263">
        <f t="shared" si="2"/>
        <v>9.6835850107014689</v>
      </c>
      <c r="N45" s="263">
        <f t="shared" si="2"/>
        <v>8.7805976851945005</v>
      </c>
      <c r="O45" s="263">
        <f t="shared" si="2"/>
        <v>8.0595933263291641</v>
      </c>
      <c r="P45" s="263">
        <f t="shared" si="2"/>
        <v>8.4329586930020977</v>
      </c>
      <c r="Q45" s="263">
        <f t="shared" si="2"/>
        <v>7.7686463922941336</v>
      </c>
      <c r="R45" s="263">
        <f t="shared" si="2"/>
        <v>8.0326613331114487</v>
      </c>
      <c r="S45" s="263">
        <f t="shared" si="2"/>
        <v>7.6300637336049961</v>
      </c>
      <c r="T45" s="263">
        <f t="shared" si="2"/>
        <v>7.646294843027003</v>
      </c>
      <c r="U45" s="263">
        <f t="shared" si="2"/>
        <v>7.8177670565127979</v>
      </c>
      <c r="V45" s="263">
        <f t="shared" si="2"/>
        <v>7.1832759568648976</v>
      </c>
      <c r="W45" s="263">
        <f t="shared" si="2"/>
        <v>6.5788438379680105</v>
      </c>
      <c r="DA45" s="70"/>
    </row>
    <row r="46" spans="1:105" ht="12" customHeight="1" x14ac:dyDescent="0.25">
      <c r="A46" s="165" t="s">
        <v>2186</v>
      </c>
      <c r="B46" s="348">
        <v>3.8489473676238668</v>
      </c>
      <c r="C46" s="348">
        <v>4.2395372448528583</v>
      </c>
      <c r="D46" s="348">
        <v>4.5002892068294749</v>
      </c>
      <c r="E46" s="348">
        <v>4.2941834946238924</v>
      </c>
      <c r="F46" s="348">
        <v>4.5020419706644974</v>
      </c>
      <c r="G46" s="348">
        <v>4.843391242035552</v>
      </c>
      <c r="H46" s="348">
        <v>4.9551650133936844</v>
      </c>
      <c r="I46" s="348">
        <v>4.5479489847852248</v>
      </c>
      <c r="J46" s="348">
        <v>5.5756434621541402</v>
      </c>
      <c r="K46" s="348">
        <v>4.3527835831403081</v>
      </c>
      <c r="L46" s="348">
        <v>4.4763517706281792</v>
      </c>
      <c r="M46" s="348">
        <v>4.346481832475857</v>
      </c>
      <c r="N46" s="348">
        <v>3.889202865093639</v>
      </c>
      <c r="O46" s="348">
        <v>3.513815729829787</v>
      </c>
      <c r="P46" s="348">
        <v>3.685264012869331</v>
      </c>
      <c r="Q46" s="348">
        <v>3.344934192722933</v>
      </c>
      <c r="R46" s="348">
        <v>3.4748863563663912</v>
      </c>
      <c r="S46" s="348">
        <v>3.286561296632756</v>
      </c>
      <c r="T46" s="348">
        <v>3.3080627872909232</v>
      </c>
      <c r="U46" s="348">
        <v>3.3934618765347588</v>
      </c>
      <c r="V46" s="348">
        <v>3.095740637333551</v>
      </c>
      <c r="W46" s="348">
        <v>2.7892284351595542</v>
      </c>
      <c r="DA46" s="167" t="s">
        <v>2268</v>
      </c>
    </row>
    <row r="47" spans="1:105" ht="12" customHeight="1" x14ac:dyDescent="0.25">
      <c r="A47" s="59" t="s">
        <v>30</v>
      </c>
      <c r="B47" s="232">
        <v>0.29923129653446051</v>
      </c>
      <c r="C47" s="232">
        <v>0.49331502190908277</v>
      </c>
      <c r="D47" s="232">
        <v>0.46424689406425462</v>
      </c>
      <c r="E47" s="232">
        <v>0.38580265444852457</v>
      </c>
      <c r="F47" s="232">
        <v>0.50394073988073007</v>
      </c>
      <c r="G47" s="232">
        <v>0.48184806321541113</v>
      </c>
      <c r="H47" s="232">
        <v>0.48937616132563921</v>
      </c>
      <c r="I47" s="232">
        <v>0.47260545612183341</v>
      </c>
      <c r="J47" s="232">
        <v>0.5248960335167383</v>
      </c>
      <c r="K47" s="232">
        <v>0.40864542528443543</v>
      </c>
      <c r="L47" s="232">
        <v>0.37248345736055433</v>
      </c>
      <c r="M47" s="232">
        <v>0.39786253552664402</v>
      </c>
      <c r="N47" s="232">
        <v>0.38297072376446301</v>
      </c>
      <c r="O47" s="232">
        <v>0.30963471206481952</v>
      </c>
      <c r="P47" s="232">
        <v>0.32503765618322811</v>
      </c>
      <c r="Q47" s="232">
        <v>0.30814692381068032</v>
      </c>
      <c r="R47" s="232">
        <v>0.37651125271049002</v>
      </c>
      <c r="S47" s="232">
        <v>0.3720678463994479</v>
      </c>
      <c r="T47" s="232">
        <v>0.2789823225852236</v>
      </c>
      <c r="U47" s="232">
        <v>0.21070038383755721</v>
      </c>
      <c r="V47" s="232">
        <v>0.15107244706550019</v>
      </c>
      <c r="W47" s="232">
        <v>3.4221373387378878E-2</v>
      </c>
      <c r="DA47" s="71" t="s">
        <v>2269</v>
      </c>
    </row>
    <row r="48" spans="1:105" ht="12" customHeight="1" x14ac:dyDescent="0.25">
      <c r="A48" s="59" t="s">
        <v>33</v>
      </c>
      <c r="B48" s="232">
        <v>2.894730643711043E-2</v>
      </c>
      <c r="C48" s="232">
        <v>2.8946247494590249E-2</v>
      </c>
      <c r="D48" s="232">
        <v>1.743952277610426E-2</v>
      </c>
      <c r="E48" s="232">
        <v>2.9384119344522421E-2</v>
      </c>
      <c r="F48" s="232">
        <v>3.2074680608487872E-2</v>
      </c>
      <c r="G48" s="232">
        <v>5.7716641006974101E-2</v>
      </c>
      <c r="H48" s="232">
        <v>8.6819002432573594E-2</v>
      </c>
      <c r="I48" s="232">
        <v>2.9256231228749058E-2</v>
      </c>
      <c r="J48" s="232">
        <v>5.8093715316344517E-2</v>
      </c>
      <c r="K48" s="232">
        <v>8.8485317594914417E-2</v>
      </c>
      <c r="L48" s="232">
        <v>2.958552482089679E-2</v>
      </c>
      <c r="M48" s="232">
        <v>5.9432723458605813E-2</v>
      </c>
      <c r="N48" s="232">
        <v>3.0139956102458069E-2</v>
      </c>
      <c r="O48" s="232">
        <v>3.0656218472368241E-2</v>
      </c>
      <c r="P48" s="232">
        <v>6.1433799916393639E-2</v>
      </c>
      <c r="Q48" s="232">
        <v>6.2417514805661281E-2</v>
      </c>
      <c r="R48" s="232">
        <v>3.0899829393505059E-2</v>
      </c>
      <c r="S48" s="232">
        <v>3.793743078878168E-2</v>
      </c>
      <c r="T48" s="232">
        <v>3.5134907302899851E-2</v>
      </c>
      <c r="U48" s="232">
        <v>2.8585662642319681E-2</v>
      </c>
      <c r="V48" s="232">
        <v>3.2147226265068218E-2</v>
      </c>
      <c r="W48" s="232">
        <v>4.0132478064196377E-2</v>
      </c>
      <c r="DA48" s="71" t="s">
        <v>2270</v>
      </c>
    </row>
    <row r="49" spans="1:105" ht="12" customHeight="1" x14ac:dyDescent="0.25">
      <c r="A49" s="59" t="s">
        <v>160</v>
      </c>
      <c r="B49" s="232">
        <v>0.38933490798943787</v>
      </c>
      <c r="C49" s="232">
        <v>0.34075439516590272</v>
      </c>
      <c r="D49" s="232">
        <v>0.36640199665787898</v>
      </c>
      <c r="E49" s="232">
        <v>0.34705699337705748</v>
      </c>
      <c r="F49" s="232">
        <v>0.32104930248396268</v>
      </c>
      <c r="G49" s="232">
        <v>0.31689347708747662</v>
      </c>
      <c r="H49" s="232">
        <v>0.22060421200849109</v>
      </c>
      <c r="I49" s="232">
        <v>0.32185482643125862</v>
      </c>
      <c r="J49" s="232">
        <v>0.34429920705742628</v>
      </c>
      <c r="K49" s="232">
        <v>0.22539727972230439</v>
      </c>
      <c r="L49" s="232">
        <v>0.25145132552761418</v>
      </c>
      <c r="M49" s="232">
        <v>0.25241290598564547</v>
      </c>
      <c r="N49" s="232">
        <v>0.25414379417950311</v>
      </c>
      <c r="O49" s="232">
        <v>0.23568832454307431</v>
      </c>
      <c r="P49" s="232">
        <v>0.236175835276622</v>
      </c>
      <c r="Q49" s="232">
        <v>0.24030374723232181</v>
      </c>
      <c r="R49" s="232">
        <v>0.18529450697013169</v>
      </c>
      <c r="S49" s="232">
        <v>0.17533642988424991</v>
      </c>
      <c r="T49" s="232">
        <v>0.17397416155412551</v>
      </c>
      <c r="U49" s="232">
        <v>0.17569729915227869</v>
      </c>
      <c r="V49" s="232">
        <v>0.15315767340016531</v>
      </c>
      <c r="W49" s="232">
        <v>0.17661280369716781</v>
      </c>
      <c r="DA49" s="71" t="s">
        <v>2271</v>
      </c>
    </row>
    <row r="50" spans="1:105" ht="12" customHeight="1" x14ac:dyDescent="0.25">
      <c r="A50" s="59" t="s">
        <v>70</v>
      </c>
      <c r="B50" s="232">
        <v>0.90009686610479167</v>
      </c>
      <c r="C50" s="232">
        <v>0.80005683467123279</v>
      </c>
      <c r="D50" s="232">
        <v>0.95957355234725061</v>
      </c>
      <c r="E50" s="232">
        <v>0.81215934869533413</v>
      </c>
      <c r="F50" s="232">
        <v>0.42757571844493542</v>
      </c>
      <c r="G50" s="232">
        <v>0.72229430840021513</v>
      </c>
      <c r="H50" s="232">
        <v>0.69766916116167532</v>
      </c>
      <c r="I50" s="232">
        <v>0.69631584866854146</v>
      </c>
      <c r="J50" s="232">
        <v>0.6467294370590031</v>
      </c>
      <c r="K50" s="232">
        <v>0.62047851334470061</v>
      </c>
      <c r="L50" s="232">
        <v>0.54515004175786386</v>
      </c>
      <c r="M50" s="232">
        <v>0.57037752021008559</v>
      </c>
      <c r="N50" s="232">
        <v>0.32396374577499332</v>
      </c>
      <c r="O50" s="232">
        <v>0.23536603445192131</v>
      </c>
      <c r="P50" s="232">
        <v>0.18866637845756809</v>
      </c>
      <c r="Q50" s="232">
        <v>0.23960820466807031</v>
      </c>
      <c r="R50" s="232">
        <v>0.31315193767399269</v>
      </c>
      <c r="S50" s="232">
        <v>0.23301432834467981</v>
      </c>
      <c r="T50" s="232">
        <v>0.27709909152799372</v>
      </c>
      <c r="U50" s="232">
        <v>0.27310629173284451</v>
      </c>
      <c r="V50" s="232">
        <v>0.2295376390919818</v>
      </c>
      <c r="W50" s="232">
        <v>0.22478075706630779</v>
      </c>
      <c r="DA50" s="71" t="s">
        <v>2272</v>
      </c>
    </row>
    <row r="51" spans="1:105" ht="12" customHeight="1" x14ac:dyDescent="0.25">
      <c r="A51" s="59" t="s">
        <v>162</v>
      </c>
      <c r="B51" s="232">
        <v>2.2313369905580669</v>
      </c>
      <c r="C51" s="232">
        <v>2.57646474561205</v>
      </c>
      <c r="D51" s="232">
        <v>2.692627240983986</v>
      </c>
      <c r="E51" s="232">
        <v>2.719780378758454</v>
      </c>
      <c r="F51" s="232">
        <v>3.2174015292463811</v>
      </c>
      <c r="G51" s="232">
        <v>3.264638752325475</v>
      </c>
      <c r="H51" s="232">
        <v>3.4606964764653041</v>
      </c>
      <c r="I51" s="232">
        <v>3.027916622334843</v>
      </c>
      <c r="J51" s="232">
        <v>4.0016250692046276</v>
      </c>
      <c r="K51" s="232">
        <v>3.0097770471939529</v>
      </c>
      <c r="L51" s="232">
        <v>3.2776814211612502</v>
      </c>
      <c r="M51" s="232">
        <v>3.066396147294876</v>
      </c>
      <c r="N51" s="232">
        <v>2.897984645272222</v>
      </c>
      <c r="O51" s="232">
        <v>2.7024704402976041</v>
      </c>
      <c r="P51" s="232">
        <v>2.8739503430355202</v>
      </c>
      <c r="Q51" s="232">
        <v>2.4944578022061989</v>
      </c>
      <c r="R51" s="232">
        <v>2.5690288296182722</v>
      </c>
      <c r="S51" s="232">
        <v>2.468205261215596</v>
      </c>
      <c r="T51" s="232">
        <v>2.5428723043206798</v>
      </c>
      <c r="U51" s="232">
        <v>2.7053722391697592</v>
      </c>
      <c r="V51" s="232">
        <v>2.5298256515108362</v>
      </c>
      <c r="W51" s="232">
        <v>2.3134810229445031</v>
      </c>
      <c r="DA51" s="71" t="s">
        <v>2273</v>
      </c>
    </row>
    <row r="52" spans="1:105" ht="12" customHeight="1" x14ac:dyDescent="0.25">
      <c r="A52" s="165" t="s">
        <v>2193</v>
      </c>
      <c r="B52" s="348">
        <v>3.6055010280535771</v>
      </c>
      <c r="C52" s="348">
        <v>3.971397595545505</v>
      </c>
      <c r="D52" s="348">
        <v>4.2194979885638322</v>
      </c>
      <c r="E52" s="348">
        <v>4.0320772631333934</v>
      </c>
      <c r="F52" s="348">
        <v>4.2169063257433788</v>
      </c>
      <c r="G52" s="348">
        <v>4.5297213275997734</v>
      </c>
      <c r="H52" s="348">
        <v>4.6336846954485091</v>
      </c>
      <c r="I52" s="348">
        <v>4.2629732765067114</v>
      </c>
      <c r="J52" s="348">
        <v>5.2205206714441266</v>
      </c>
      <c r="K52" s="348">
        <v>4.0815333038836421</v>
      </c>
      <c r="L52" s="348">
        <v>4.2000064962055248</v>
      </c>
      <c r="M52" s="348">
        <v>4.0811616462012248</v>
      </c>
      <c r="N52" s="348">
        <v>3.6582074504081632</v>
      </c>
      <c r="O52" s="348">
        <v>3.306130685757251</v>
      </c>
      <c r="P52" s="348">
        <v>3.4634013979979952</v>
      </c>
      <c r="Q52" s="348">
        <v>3.1448068468759471</v>
      </c>
      <c r="R52" s="348">
        <v>3.2647462569838051</v>
      </c>
      <c r="S52" s="348">
        <v>3.0911147145619728</v>
      </c>
      <c r="T52" s="348">
        <v>3.1105308243503962</v>
      </c>
      <c r="U52" s="348">
        <v>3.1829773916565269</v>
      </c>
      <c r="V52" s="348">
        <v>2.8991339162492129</v>
      </c>
      <c r="W52" s="348">
        <v>2.6113532435903788</v>
      </c>
      <c r="DA52" s="167" t="s">
        <v>2274</v>
      </c>
    </row>
    <row r="53" spans="1:105" ht="12" customHeight="1" x14ac:dyDescent="0.25">
      <c r="A53" s="64" t="s">
        <v>30</v>
      </c>
      <c r="B53" s="231">
        <v>0.26813436221661979</v>
      </c>
      <c r="C53" s="231">
        <v>0.44145652714493061</v>
      </c>
      <c r="D53" s="231">
        <v>0.41311157927036263</v>
      </c>
      <c r="E53" s="231">
        <v>0.34113670474767371</v>
      </c>
      <c r="F53" s="231">
        <v>0.4510926012589857</v>
      </c>
      <c r="G53" s="231">
        <v>0.43387777940368888</v>
      </c>
      <c r="H53" s="231">
        <v>0.43983435686355737</v>
      </c>
      <c r="I53" s="231">
        <v>0.42112178968550512</v>
      </c>
      <c r="J53" s="231">
        <v>0.47005466105763533</v>
      </c>
      <c r="K53" s="231">
        <v>0.36255017275216439</v>
      </c>
      <c r="L53" s="231">
        <v>0.32957816348697971</v>
      </c>
      <c r="M53" s="231">
        <v>0.35074009418780078</v>
      </c>
      <c r="N53" s="231">
        <v>0.33425320243065237</v>
      </c>
      <c r="O53" s="231">
        <v>0.26738415457763109</v>
      </c>
      <c r="P53" s="231">
        <v>0.279757785246109</v>
      </c>
      <c r="Q53" s="231">
        <v>0.26260920833305001</v>
      </c>
      <c r="R53" s="231">
        <v>0.32361522699361539</v>
      </c>
      <c r="S53" s="231">
        <v>0.31209193688361042</v>
      </c>
      <c r="T53" s="231">
        <v>0.23060524234472621</v>
      </c>
      <c r="U53" s="231">
        <v>0.17514778413579651</v>
      </c>
      <c r="V53" s="231">
        <v>0.1244989042280935</v>
      </c>
      <c r="W53" s="231">
        <v>2.725193863730168E-2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2.6197573332956751E-2</v>
      </c>
      <c r="C55" s="231">
        <v>2.6161540890584992E-2</v>
      </c>
      <c r="D55" s="231">
        <v>1.5673298488981639E-2</v>
      </c>
      <c r="E55" s="231">
        <v>2.6241180262739468E-2</v>
      </c>
      <c r="F55" s="231">
        <v>2.8997197189987368E-2</v>
      </c>
      <c r="G55" s="231">
        <v>5.2488696290821889E-2</v>
      </c>
      <c r="H55" s="231">
        <v>7.8807686537439928E-2</v>
      </c>
      <c r="I55" s="231">
        <v>2.6329026929188391E-2</v>
      </c>
      <c r="J55" s="231">
        <v>5.2542613553560193E-2</v>
      </c>
      <c r="K55" s="231">
        <v>7.9286662271834812E-2</v>
      </c>
      <c r="L55" s="231">
        <v>2.6438582334562321E-2</v>
      </c>
      <c r="M55" s="231">
        <v>5.2915809823211368E-2</v>
      </c>
      <c r="N55" s="231">
        <v>2.6568073467708959E-2</v>
      </c>
      <c r="O55" s="231">
        <v>2.673696171764357E-2</v>
      </c>
      <c r="P55" s="231">
        <v>5.3402714016504552E-2</v>
      </c>
      <c r="Q55" s="231">
        <v>5.3723714635978158E-2</v>
      </c>
      <c r="R55" s="231">
        <v>2.6823442624306019E-2</v>
      </c>
      <c r="S55" s="231">
        <v>3.2139252443352702E-2</v>
      </c>
      <c r="T55" s="231">
        <v>2.933180230260906E-2</v>
      </c>
      <c r="U55" s="231">
        <v>2.399910419467002E-2</v>
      </c>
      <c r="V55" s="231">
        <v>2.675661802953325E-2</v>
      </c>
      <c r="W55" s="231">
        <v>3.2277760237023938E-2</v>
      </c>
      <c r="DA55" s="73" t="s">
        <v>2277</v>
      </c>
    </row>
    <row r="56" spans="1:105" ht="12" customHeight="1" x14ac:dyDescent="0.25">
      <c r="A56" s="64" t="s">
        <v>160</v>
      </c>
      <c r="B56" s="231">
        <v>0.35905221790057201</v>
      </c>
      <c r="C56" s="231">
        <v>0.31382958186670529</v>
      </c>
      <c r="D56" s="231">
        <v>0.33555599538162378</v>
      </c>
      <c r="E56" s="231">
        <v>0.31582961328433468</v>
      </c>
      <c r="F56" s="231">
        <v>0.29576499707113302</v>
      </c>
      <c r="G56" s="231">
        <v>0.29366987659178689</v>
      </c>
      <c r="H56" s="231">
        <v>0.2040558032904117</v>
      </c>
      <c r="I56" s="231">
        <v>0.29516021499544348</v>
      </c>
      <c r="J56" s="231">
        <v>0.31732179689778461</v>
      </c>
      <c r="K56" s="231">
        <v>0.20580643751694669</v>
      </c>
      <c r="L56" s="231">
        <v>0.22897822203414361</v>
      </c>
      <c r="M56" s="231">
        <v>0.22900909732835351</v>
      </c>
      <c r="N56" s="231">
        <v>0.22828549641959031</v>
      </c>
      <c r="O56" s="231">
        <v>0.20946569352340569</v>
      </c>
      <c r="P56" s="231">
        <v>0.20920534362887819</v>
      </c>
      <c r="Q56" s="231">
        <v>0.210766443306937</v>
      </c>
      <c r="R56" s="231">
        <v>0.16390882708809359</v>
      </c>
      <c r="S56" s="231">
        <v>0.15136357522516439</v>
      </c>
      <c r="T56" s="231">
        <v>0.14800147795943699</v>
      </c>
      <c r="U56" s="231">
        <v>0.15031184855049581</v>
      </c>
      <c r="V56" s="231">
        <v>0.12989960645423559</v>
      </c>
      <c r="W56" s="231">
        <v>0.14474746358342111</v>
      </c>
      <c r="DA56" s="73" t="s">
        <v>2278</v>
      </c>
    </row>
    <row r="57" spans="1:105" ht="12" customHeight="1" x14ac:dyDescent="0.25">
      <c r="A57" s="64" t="s">
        <v>70</v>
      </c>
      <c r="B57" s="231">
        <v>0.804749857737175</v>
      </c>
      <c r="C57" s="231">
        <v>0.71434932939289031</v>
      </c>
      <c r="D57" s="231">
        <v>0.85196711226028188</v>
      </c>
      <c r="E57" s="231">
        <v>0.71652390818890854</v>
      </c>
      <c r="F57" s="231">
        <v>0.38187872898325609</v>
      </c>
      <c r="G57" s="231">
        <v>0.64892974800863035</v>
      </c>
      <c r="H57" s="231">
        <v>0.62563648376525638</v>
      </c>
      <c r="I57" s="231">
        <v>0.6190724278361206</v>
      </c>
      <c r="J57" s="231">
        <v>0.57786168721094977</v>
      </c>
      <c r="K57" s="231">
        <v>0.54925550884145957</v>
      </c>
      <c r="L57" s="231">
        <v>0.48127542806810342</v>
      </c>
      <c r="M57" s="231">
        <v>0.5016963814120361</v>
      </c>
      <c r="N57" s="231">
        <v>0.28211917990436441</v>
      </c>
      <c r="O57" s="231">
        <v>0.2027944264957986</v>
      </c>
      <c r="P57" s="231">
        <v>0.16202021947329931</v>
      </c>
      <c r="Q57" s="231">
        <v>0.20374173426813991</v>
      </c>
      <c r="R57" s="231">
        <v>0.26855441141535041</v>
      </c>
      <c r="S57" s="231">
        <v>0.19501554668171139</v>
      </c>
      <c r="T57" s="231">
        <v>0.22853556330343819</v>
      </c>
      <c r="U57" s="231">
        <v>0.2265151350234369</v>
      </c>
      <c r="V57" s="231">
        <v>0.18873844607872009</v>
      </c>
      <c r="W57" s="231">
        <v>0.17860158007587959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2.014528792078087</v>
      </c>
      <c r="C59" s="231">
        <v>2.3230077608439301</v>
      </c>
      <c r="D59" s="231">
        <v>2.4141121999161892</v>
      </c>
      <c r="E59" s="231">
        <v>2.4230363492810532</v>
      </c>
      <c r="F59" s="231">
        <v>2.9017123149652102</v>
      </c>
      <c r="G59" s="231">
        <v>2.9617969185259372</v>
      </c>
      <c r="H59" s="231">
        <v>3.1338103138848381</v>
      </c>
      <c r="I59" s="231">
        <v>2.718414941334895</v>
      </c>
      <c r="J59" s="231">
        <v>3.6105579678352502</v>
      </c>
      <c r="K59" s="231">
        <v>2.6904111563551529</v>
      </c>
      <c r="L59" s="231">
        <v>2.922005529210892</v>
      </c>
      <c r="M59" s="231">
        <v>2.7236009887846468</v>
      </c>
      <c r="N59" s="231">
        <v>2.548407858887118</v>
      </c>
      <c r="O59" s="231">
        <v>2.351309679461608</v>
      </c>
      <c r="P59" s="231">
        <v>2.4922443366841098</v>
      </c>
      <c r="Q59" s="231">
        <v>2.141860243804512</v>
      </c>
      <c r="R59" s="231">
        <v>2.2247582199134741</v>
      </c>
      <c r="S59" s="231">
        <v>2.0859530827409229</v>
      </c>
      <c r="T59" s="231">
        <v>2.117775385982875</v>
      </c>
      <c r="U59" s="231">
        <v>2.2658398159398598</v>
      </c>
      <c r="V59" s="231">
        <v>2.1005533257781011</v>
      </c>
      <c r="W59" s="231">
        <v>1.8562170746205959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2.4684734057602759E-2</v>
      </c>
      <c r="E60" s="231">
        <v>1.582354747282479E-2</v>
      </c>
      <c r="F60" s="231">
        <v>1.265883797827052E-3</v>
      </c>
      <c r="G60" s="231">
        <v>1.8988256967405811E-3</v>
      </c>
      <c r="H60" s="231">
        <v>3.797651393472943E-3</v>
      </c>
      <c r="I60" s="231">
        <v>6.3294189891348383E-4</v>
      </c>
      <c r="J60" s="231">
        <v>6.3294189891245211E-4</v>
      </c>
      <c r="K60" s="231">
        <v>6.3294189891312973E-4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1.229336271945975E-3</v>
      </c>
      <c r="I61" s="231">
        <v>1.229336271948553E-3</v>
      </c>
      <c r="J61" s="231">
        <v>1.8417933714594871E-3</v>
      </c>
      <c r="K61" s="231">
        <v>2.4564615074353902E-3</v>
      </c>
      <c r="L61" s="231">
        <v>2.456461507436173E-3</v>
      </c>
      <c r="M61" s="231">
        <v>3.685797779374798E-3</v>
      </c>
      <c r="N61" s="231">
        <v>7.9840526582579969E-3</v>
      </c>
      <c r="O61" s="231">
        <v>2.886729202614538E-2</v>
      </c>
      <c r="P61" s="231">
        <v>5.8347041151764631E-2</v>
      </c>
      <c r="Q61" s="231">
        <v>7.4315146468203752E-2</v>
      </c>
      <c r="R61" s="231">
        <v>6.0188834523303467E-2</v>
      </c>
      <c r="S61" s="231">
        <v>0.106682509211091</v>
      </c>
      <c r="T61" s="231">
        <v>0.14801562480008981</v>
      </c>
      <c r="U61" s="231">
        <v>0.1674860118703593</v>
      </c>
      <c r="V61" s="231">
        <v>0.18677067187916069</v>
      </c>
      <c r="W61" s="231">
        <v>0.23123682613472341</v>
      </c>
      <c r="DA61" s="73" t="s">
        <v>2283</v>
      </c>
    </row>
    <row r="62" spans="1:105" ht="12" customHeight="1" x14ac:dyDescent="0.25">
      <c r="A62" s="64" t="s">
        <v>79</v>
      </c>
      <c r="B62" s="231">
        <v>0.1328382247881664</v>
      </c>
      <c r="C62" s="231">
        <v>0.15259285540646461</v>
      </c>
      <c r="D62" s="231">
        <v>0.16439306918878999</v>
      </c>
      <c r="E62" s="231">
        <v>0.1934859598958584</v>
      </c>
      <c r="F62" s="231">
        <v>0.15619460247698</v>
      </c>
      <c r="G62" s="231">
        <v>0.13705948308216809</v>
      </c>
      <c r="H62" s="231">
        <v>0.14651306344158649</v>
      </c>
      <c r="I62" s="231">
        <v>0.1810125975546964</v>
      </c>
      <c r="J62" s="231">
        <v>0.1897072096185744</v>
      </c>
      <c r="K62" s="231">
        <v>0.19113396273973521</v>
      </c>
      <c r="L62" s="231">
        <v>0.20927410956340781</v>
      </c>
      <c r="M62" s="231">
        <v>0.21951347688580139</v>
      </c>
      <c r="N62" s="231">
        <v>0.2305895866404703</v>
      </c>
      <c r="O62" s="231">
        <v>0.21957247795501869</v>
      </c>
      <c r="P62" s="231">
        <v>0.20842395779732961</v>
      </c>
      <c r="Q62" s="231">
        <v>0.19779035605912579</v>
      </c>
      <c r="R62" s="231">
        <v>0.19689729442566209</v>
      </c>
      <c r="S62" s="231">
        <v>0.20786881137612009</v>
      </c>
      <c r="T62" s="231">
        <v>0.2082657276572206</v>
      </c>
      <c r="U62" s="231">
        <v>0.1736776919419081</v>
      </c>
      <c r="V62" s="231">
        <v>0.14191634380136861</v>
      </c>
      <c r="W62" s="231">
        <v>0.1410206003014334</v>
      </c>
      <c r="DA62" s="73" t="s">
        <v>2284</v>
      </c>
    </row>
    <row r="63" spans="1:105" ht="12" customHeight="1" x14ac:dyDescent="0.25">
      <c r="A63" s="166" t="s">
        <v>2205</v>
      </c>
      <c r="B63" s="349">
        <v>0.32099674772137388</v>
      </c>
      <c r="C63" s="349">
        <v>0.33940690640658339</v>
      </c>
      <c r="D63" s="349">
        <v>0.35539195631283338</v>
      </c>
      <c r="E63" s="349">
        <v>0.40455302670014598</v>
      </c>
      <c r="F63" s="349">
        <v>0.44420780460473158</v>
      </c>
      <c r="G63" s="349">
        <v>0.4111292517087195</v>
      </c>
      <c r="H63" s="349">
        <v>0.43710592645052759</v>
      </c>
      <c r="I63" s="349">
        <v>0.4480746777802237</v>
      </c>
      <c r="J63" s="349">
        <v>0.50161818837097161</v>
      </c>
      <c r="K63" s="349">
        <v>0.47239504535881971</v>
      </c>
      <c r="L63" s="349">
        <v>0.491685171361673</v>
      </c>
      <c r="M63" s="349">
        <v>0.49157001769526232</v>
      </c>
      <c r="N63" s="349">
        <v>0.4826641381659823</v>
      </c>
      <c r="O63" s="349">
        <v>0.48519237425580392</v>
      </c>
      <c r="P63" s="349">
        <v>0.50266676857743853</v>
      </c>
      <c r="Q63" s="349">
        <v>0.50055795658070834</v>
      </c>
      <c r="R63" s="349">
        <v>0.50608578062468279</v>
      </c>
      <c r="S63" s="349">
        <v>0.49017907216925322</v>
      </c>
      <c r="T63" s="349">
        <v>0.48051688764842709</v>
      </c>
      <c r="U63" s="349">
        <v>0.48585026238226042</v>
      </c>
      <c r="V63" s="349">
        <v>0.4651351069654171</v>
      </c>
      <c r="W63" s="349">
        <v>0.46116665122373057</v>
      </c>
      <c r="DA63" s="168" t="s">
        <v>2285</v>
      </c>
    </row>
    <row r="64" spans="1:105" ht="12" customHeight="1" x14ac:dyDescent="0.25">
      <c r="A64" s="60" t="s">
        <v>2207</v>
      </c>
      <c r="B64" s="264">
        <v>0.37293408148798429</v>
      </c>
      <c r="C64" s="264">
        <v>0.39432300728880332</v>
      </c>
      <c r="D64" s="264">
        <v>0.41289444125704189</v>
      </c>
      <c r="E64" s="264">
        <v>0.47000978201984739</v>
      </c>
      <c r="F64" s="264">
        <v>0.51608071039976122</v>
      </c>
      <c r="G64" s="264">
        <v>0.47765004146372042</v>
      </c>
      <c r="H64" s="264">
        <v>0.50782974703306516</v>
      </c>
      <c r="I64" s="264">
        <v>0.52057324437765806</v>
      </c>
      <c r="J64" s="264">
        <v>0.58278010498777</v>
      </c>
      <c r="K64" s="264">
        <v>0.54882865197526565</v>
      </c>
      <c r="L64" s="264">
        <v>0.57123992397016443</v>
      </c>
      <c r="M64" s="264">
        <v>0.57110613841900937</v>
      </c>
      <c r="N64" s="264">
        <v>0.5607592859176328</v>
      </c>
      <c r="O64" s="264">
        <v>0.56369659107924397</v>
      </c>
      <c r="P64" s="264">
        <v>0.58399834566759345</v>
      </c>
      <c r="Q64" s="264">
        <v>0.58154832749571439</v>
      </c>
      <c r="R64" s="264">
        <v>0.58797055450299929</v>
      </c>
      <c r="S64" s="264">
        <v>0.56949013764696332</v>
      </c>
      <c r="T64" s="264">
        <v>0.55826460986507642</v>
      </c>
      <c r="U64" s="264">
        <v>0.56446092562750205</v>
      </c>
      <c r="V64" s="264">
        <v>0.54039405419313169</v>
      </c>
      <c r="W64" s="264">
        <v>0.5357835015708472</v>
      </c>
      <c r="DA64" s="72" t="s">
        <v>2286</v>
      </c>
    </row>
    <row r="65" spans="1:105" ht="12" customHeight="1" x14ac:dyDescent="0.25">
      <c r="A65" s="101" t="s">
        <v>2209</v>
      </c>
      <c r="B65" s="280">
        <v>0.12620289049596681</v>
      </c>
      <c r="C65" s="280">
        <v>0.1334410175394832</v>
      </c>
      <c r="D65" s="280">
        <v>0.1397256902572333</v>
      </c>
      <c r="E65" s="280">
        <v>0.15905382746359481</v>
      </c>
      <c r="F65" s="280">
        <v>0.17464447636910421</v>
      </c>
      <c r="G65" s="280">
        <v>0.16163933217828499</v>
      </c>
      <c r="H65" s="280">
        <v>0.17185230617618791</v>
      </c>
      <c r="I65" s="280">
        <v>0.17616477392785701</v>
      </c>
      <c r="J65" s="280">
        <v>0.19721590871916411</v>
      </c>
      <c r="K65" s="280">
        <v>0.1857265551861749</v>
      </c>
      <c r="L65" s="280">
        <v>0.19331064965714009</v>
      </c>
      <c r="M65" s="280">
        <v>0.19326537591011489</v>
      </c>
      <c r="N65" s="280">
        <v>0.18976394560908411</v>
      </c>
      <c r="O65" s="280">
        <v>0.1907579454070778</v>
      </c>
      <c r="P65" s="280">
        <v>0.19762816788973939</v>
      </c>
      <c r="Q65" s="280">
        <v>0.1967990686188304</v>
      </c>
      <c r="R65" s="280">
        <v>0.19897238463357159</v>
      </c>
      <c r="S65" s="280">
        <v>0.19271851259405071</v>
      </c>
      <c r="T65" s="280">
        <v>0.18891973387218</v>
      </c>
      <c r="U65" s="280">
        <v>0.19101660031174961</v>
      </c>
      <c r="V65" s="280">
        <v>0.18287224212358469</v>
      </c>
      <c r="W65" s="280">
        <v>0.18131200642349951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8.2657798220911936</v>
      </c>
      <c r="C66" s="263">
        <f t="shared" si="3"/>
        <v>8.8502050013034452</v>
      </c>
      <c r="D66" s="263">
        <f t="shared" si="3"/>
        <v>9.3087246355936522</v>
      </c>
      <c r="E66" s="263">
        <f t="shared" si="3"/>
        <v>10.049987567892714</v>
      </c>
      <c r="F66" s="263">
        <f t="shared" si="3"/>
        <v>10.880181030433807</v>
      </c>
      <c r="G66" s="263">
        <f t="shared" si="3"/>
        <v>10.513613395994879</v>
      </c>
      <c r="H66" s="263">
        <f t="shared" si="3"/>
        <v>11.047160177827973</v>
      </c>
      <c r="I66" s="263">
        <f t="shared" si="3"/>
        <v>10.990235373743261</v>
      </c>
      <c r="J66" s="263">
        <f t="shared" si="3"/>
        <v>12.601235158348057</v>
      </c>
      <c r="K66" s="263">
        <f t="shared" si="3"/>
        <v>11.293157779611496</v>
      </c>
      <c r="L66" s="263">
        <f t="shared" si="3"/>
        <v>11.712640398091422</v>
      </c>
      <c r="M66" s="263">
        <f t="shared" si="3"/>
        <v>11.6319668118759</v>
      </c>
      <c r="N66" s="263">
        <f t="shared" si="3"/>
        <v>11.170872215971418</v>
      </c>
      <c r="O66" s="263">
        <f t="shared" si="3"/>
        <v>10.968891643960076</v>
      </c>
      <c r="P66" s="263">
        <f t="shared" si="3"/>
        <v>11.388572064408997</v>
      </c>
      <c r="Q66" s="263">
        <f t="shared" si="3"/>
        <v>11.137668228587469</v>
      </c>
      <c r="R66" s="263">
        <f t="shared" si="3"/>
        <v>11.325975389729848</v>
      </c>
      <c r="S66" s="263">
        <f t="shared" si="3"/>
        <v>10.917153681056888</v>
      </c>
      <c r="T66" s="263">
        <f t="shared" si="3"/>
        <v>10.752770200864841</v>
      </c>
      <c r="U66" s="263">
        <f t="shared" si="3"/>
        <v>10.895928600139044</v>
      </c>
      <c r="V66" s="263">
        <f t="shared" si="3"/>
        <v>10.328081730454379</v>
      </c>
      <c r="W66" s="263">
        <f t="shared" si="3"/>
        <v>10.055137351057871</v>
      </c>
      <c r="DA66" s="70"/>
    </row>
    <row r="67" spans="1:105" ht="12" customHeight="1" x14ac:dyDescent="0.25">
      <c r="A67" s="165" t="s">
        <v>2212</v>
      </c>
      <c r="B67" s="348">
        <v>1.8260914593193991</v>
      </c>
      <c r="C67" s="348">
        <v>2.0112097047466628</v>
      </c>
      <c r="D67" s="348">
        <v>2.1361316178898462</v>
      </c>
      <c r="E67" s="348">
        <v>2.0304646073043791</v>
      </c>
      <c r="F67" s="348">
        <v>2.1142068512633458</v>
      </c>
      <c r="G67" s="348">
        <v>2.282335924617938</v>
      </c>
      <c r="H67" s="348">
        <v>2.330127986113705</v>
      </c>
      <c r="I67" s="348">
        <v>2.1461897225738471</v>
      </c>
      <c r="J67" s="348">
        <v>2.6159406076013201</v>
      </c>
      <c r="K67" s="348">
        <v>2.0468413118891888</v>
      </c>
      <c r="L67" s="348">
        <v>2.0978313651152298</v>
      </c>
      <c r="M67" s="348">
        <v>2.0416105883679831</v>
      </c>
      <c r="N67" s="348">
        <v>1.820008956308546</v>
      </c>
      <c r="O67" s="348">
        <v>1.6389763940634521</v>
      </c>
      <c r="P67" s="348">
        <v>1.715440843660923</v>
      </c>
      <c r="Q67" s="348">
        <v>1.562393546122967</v>
      </c>
      <c r="R67" s="348">
        <v>1.6289071487098721</v>
      </c>
      <c r="S67" s="348">
        <v>1.5382498895161301</v>
      </c>
      <c r="T67" s="348">
        <v>1.5436044827507169</v>
      </c>
      <c r="U67" s="348">
        <v>1.5774048875337401</v>
      </c>
      <c r="V67" s="348">
        <v>1.434773923153664</v>
      </c>
      <c r="W67" s="348">
        <v>1.287254556333985</v>
      </c>
      <c r="DA67" s="167" t="s">
        <v>2288</v>
      </c>
    </row>
    <row r="68" spans="1:105" ht="12" customHeight="1" x14ac:dyDescent="0.25">
      <c r="A68" s="165" t="s">
        <v>2214</v>
      </c>
      <c r="B68" s="348">
        <v>0.67915254822061832</v>
      </c>
      <c r="C68" s="348">
        <v>0.74807489334375143</v>
      </c>
      <c r="D68" s="348">
        <v>0.79480848538044457</v>
      </c>
      <c r="E68" s="348">
        <v>0.75950485842955862</v>
      </c>
      <c r="F68" s="348">
        <v>0.79432030512617668</v>
      </c>
      <c r="G68" s="348">
        <v>0.85324390658389093</v>
      </c>
      <c r="H68" s="348">
        <v>0.87282703404570261</v>
      </c>
      <c r="I68" s="348">
        <v>0.80299773629489291</v>
      </c>
      <c r="J68" s="348">
        <v>0.98336677467645606</v>
      </c>
      <c r="K68" s="348">
        <v>0.76882067773985518</v>
      </c>
      <c r="L68" s="348">
        <v>0.79113695773400428</v>
      </c>
      <c r="M68" s="348">
        <v>0.76875067019856869</v>
      </c>
      <c r="N68" s="348">
        <v>0.68908062777771484</v>
      </c>
      <c r="O68" s="348">
        <v>0.62276145881300049</v>
      </c>
      <c r="P68" s="348">
        <v>0.65238585890266898</v>
      </c>
      <c r="Q68" s="348">
        <v>0.59237358888521996</v>
      </c>
      <c r="R68" s="348">
        <v>0.61496605394708792</v>
      </c>
      <c r="S68" s="348">
        <v>0.58225983542995585</v>
      </c>
      <c r="T68" s="348">
        <v>0.58591716358954815</v>
      </c>
      <c r="U68" s="348">
        <v>0.59956360840067524</v>
      </c>
      <c r="V68" s="348">
        <v>0.54609724738212306</v>
      </c>
      <c r="W68" s="348">
        <v>0.49188925364029301</v>
      </c>
      <c r="DA68" s="167" t="s">
        <v>2289</v>
      </c>
    </row>
    <row r="69" spans="1:105" ht="12" customHeight="1" x14ac:dyDescent="0.25">
      <c r="A69" s="64" t="s">
        <v>30</v>
      </c>
      <c r="B69" s="231">
        <v>5.0507303686233088E-2</v>
      </c>
      <c r="C69" s="231">
        <v>8.3155246110402412E-2</v>
      </c>
      <c r="D69" s="231">
        <v>7.7816031552312023E-2</v>
      </c>
      <c r="E69" s="231">
        <v>6.4258437459395593E-2</v>
      </c>
      <c r="F69" s="231">
        <v>8.4970351483687062E-2</v>
      </c>
      <c r="G69" s="231">
        <v>8.1727670358589605E-2</v>
      </c>
      <c r="H69" s="231">
        <v>8.284968494936816E-2</v>
      </c>
      <c r="I69" s="231">
        <v>7.9324880051563296E-2</v>
      </c>
      <c r="J69" s="231">
        <v>8.8542152221382855E-2</v>
      </c>
      <c r="K69" s="231">
        <v>6.8291999299576661E-2</v>
      </c>
      <c r="L69" s="231">
        <v>6.2081205310566788E-2</v>
      </c>
      <c r="M69" s="231">
        <v>6.6067386162799016E-2</v>
      </c>
      <c r="N69" s="231">
        <v>6.2961822064499615E-2</v>
      </c>
      <c r="O69" s="231">
        <v>5.0365990335952682E-2</v>
      </c>
      <c r="P69" s="231">
        <v>5.2696757331677023E-2</v>
      </c>
      <c r="Q69" s="231">
        <v>4.946655447824766E-2</v>
      </c>
      <c r="R69" s="231">
        <v>6.0957992896304297E-2</v>
      </c>
      <c r="S69" s="231">
        <v>5.8787400853422427E-2</v>
      </c>
      <c r="T69" s="231">
        <v>4.3438106591250358E-2</v>
      </c>
      <c r="U69" s="231">
        <v>3.2991826374609873E-2</v>
      </c>
      <c r="V69" s="231">
        <v>2.3451317139917889E-2</v>
      </c>
      <c r="W69" s="231">
        <v>5.1333291615969917E-3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4.934722954684374E-3</v>
      </c>
      <c r="C71" s="231">
        <v>4.9279356802209937E-3</v>
      </c>
      <c r="D71" s="231">
        <v>2.9523110727167619E-3</v>
      </c>
      <c r="E71" s="231">
        <v>4.9429370023996791E-3</v>
      </c>
      <c r="F71" s="231">
        <v>5.462075924983773E-3</v>
      </c>
      <c r="G71" s="231">
        <v>9.8870674453625726E-3</v>
      </c>
      <c r="H71" s="231">
        <v>1.4844661176027471E-2</v>
      </c>
      <c r="I71" s="231">
        <v>4.9594842969108311E-3</v>
      </c>
      <c r="J71" s="231">
        <v>9.8972236056567662E-3</v>
      </c>
      <c r="K71" s="231">
        <v>1.4934883752035361E-2</v>
      </c>
      <c r="L71" s="231">
        <v>4.9801207721613221E-3</v>
      </c>
      <c r="M71" s="231">
        <v>9.9675209639290118E-3</v>
      </c>
      <c r="N71" s="231">
        <v>5.0045124537512701E-3</v>
      </c>
      <c r="O71" s="231">
        <v>5.03632519889131E-3</v>
      </c>
      <c r="P71" s="231">
        <v>1.0059236989258469E-2</v>
      </c>
      <c r="Q71" s="231">
        <v>1.011970247990724E-2</v>
      </c>
      <c r="R71" s="231">
        <v>5.0526152311712192E-3</v>
      </c>
      <c r="S71" s="231">
        <v>6.0539312081661564E-3</v>
      </c>
      <c r="T71" s="231">
        <v>5.5251040348404884E-3</v>
      </c>
      <c r="U71" s="231">
        <v>4.5206068843145729E-3</v>
      </c>
      <c r="V71" s="231">
        <v>5.040027772876072E-3</v>
      </c>
      <c r="W71" s="231">
        <v>6.0800213188853978E-3</v>
      </c>
      <c r="DA71" s="73" t="s">
        <v>2292</v>
      </c>
    </row>
    <row r="72" spans="1:105" ht="12" customHeight="1" x14ac:dyDescent="0.25">
      <c r="A72" s="64" t="s">
        <v>160</v>
      </c>
      <c r="B72" s="231">
        <v>6.7633104756894463E-2</v>
      </c>
      <c r="C72" s="231">
        <v>5.9114713481817058E-2</v>
      </c>
      <c r="D72" s="231">
        <v>6.3207223506787841E-2</v>
      </c>
      <c r="E72" s="231">
        <v>5.9491450701758333E-2</v>
      </c>
      <c r="F72" s="231">
        <v>5.5711966207304842E-2</v>
      </c>
      <c r="G72" s="231">
        <v>5.5317317474353228E-2</v>
      </c>
      <c r="H72" s="231">
        <v>3.843710422090859E-2</v>
      </c>
      <c r="I72" s="231">
        <v>5.5598046037922851E-2</v>
      </c>
      <c r="J72" s="231">
        <v>5.977252683947188E-2</v>
      </c>
      <c r="K72" s="231">
        <v>3.8766863576599378E-2</v>
      </c>
      <c r="L72" s="231">
        <v>4.3131631851306813E-2</v>
      </c>
      <c r="M72" s="231">
        <v>4.3137447696199538E-2</v>
      </c>
      <c r="N72" s="231">
        <v>4.3001146139978227E-2</v>
      </c>
      <c r="O72" s="231">
        <v>3.9456141716320198E-2</v>
      </c>
      <c r="P72" s="231">
        <v>3.9407100738957659E-2</v>
      </c>
      <c r="Q72" s="231">
        <v>3.9701158296043537E-2</v>
      </c>
      <c r="R72" s="231">
        <v>3.0874792914100741E-2</v>
      </c>
      <c r="S72" s="231">
        <v>2.8511698380363371E-2</v>
      </c>
      <c r="T72" s="231">
        <v>2.787839474028176E-2</v>
      </c>
      <c r="U72" s="231">
        <v>2.8313589200647409E-2</v>
      </c>
      <c r="V72" s="231">
        <v>2.4468623930437739E-2</v>
      </c>
      <c r="W72" s="231">
        <v>2.7265450204079309E-2</v>
      </c>
      <c r="DA72" s="73" t="s">
        <v>2293</v>
      </c>
    </row>
    <row r="73" spans="1:105" ht="12" customHeight="1" x14ac:dyDescent="0.25">
      <c r="A73" s="64" t="s">
        <v>70</v>
      </c>
      <c r="B73" s="231">
        <v>0.15158723082029879</v>
      </c>
      <c r="C73" s="231">
        <v>0.1345588764507383</v>
      </c>
      <c r="D73" s="231">
        <v>0.1604813397055378</v>
      </c>
      <c r="E73" s="231">
        <v>0.13496849240123479</v>
      </c>
      <c r="F73" s="231">
        <v>7.1932835376347412E-2</v>
      </c>
      <c r="G73" s="231">
        <v>0.1222360744171381</v>
      </c>
      <c r="H73" s="231">
        <v>0.1178484235347297</v>
      </c>
      <c r="I73" s="231">
        <v>0.1166119808666377</v>
      </c>
      <c r="J73" s="231">
        <v>0.108849292881841</v>
      </c>
      <c r="K73" s="231">
        <v>0.1034608714715215</v>
      </c>
      <c r="L73" s="231">
        <v>9.0655759303687036E-2</v>
      </c>
      <c r="M73" s="231">
        <v>9.450236547373532E-2</v>
      </c>
      <c r="N73" s="231">
        <v>5.3141562973675283E-2</v>
      </c>
      <c r="O73" s="231">
        <v>3.8199504159873429E-2</v>
      </c>
      <c r="P73" s="231">
        <v>3.0519044111313991E-2</v>
      </c>
      <c r="Q73" s="231">
        <v>3.8377944405078968E-2</v>
      </c>
      <c r="R73" s="231">
        <v>5.0586426526991232E-2</v>
      </c>
      <c r="S73" s="231">
        <v>3.6734230399879143E-2</v>
      </c>
      <c r="T73" s="231">
        <v>4.3048250151340138E-2</v>
      </c>
      <c r="U73" s="231">
        <v>4.266767086314046E-2</v>
      </c>
      <c r="V73" s="231">
        <v>3.5551840258595473E-2</v>
      </c>
      <c r="W73" s="231">
        <v>3.3642402895179543E-2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0.37946802731664792</v>
      </c>
      <c r="C75" s="231">
        <v>0.43757486907863469</v>
      </c>
      <c r="D75" s="231">
        <v>0.45473581605069491</v>
      </c>
      <c r="E75" s="231">
        <v>0.45641681925515681</v>
      </c>
      <c r="F75" s="231">
        <v>0.54658292913472106</v>
      </c>
      <c r="G75" s="231">
        <v>0.55790080459768343</v>
      </c>
      <c r="H75" s="231">
        <v>0.5903022197899418</v>
      </c>
      <c r="I75" s="231">
        <v>0.51205600002984164</v>
      </c>
      <c r="J75" s="231">
        <v>0.68010510197450702</v>
      </c>
      <c r="K75" s="231">
        <v>0.50678104884252195</v>
      </c>
      <c r="L75" s="231">
        <v>0.5504054736463726</v>
      </c>
      <c r="M75" s="231">
        <v>0.51303287323367319</v>
      </c>
      <c r="N75" s="231">
        <v>0.4800325052751358</v>
      </c>
      <c r="O75" s="231">
        <v>0.44290597840274082</v>
      </c>
      <c r="P75" s="231">
        <v>0.46945322685462421</v>
      </c>
      <c r="Q75" s="231">
        <v>0.40345289910999133</v>
      </c>
      <c r="R75" s="231">
        <v>0.41906803034381218</v>
      </c>
      <c r="S75" s="231">
        <v>0.39292191032238982</v>
      </c>
      <c r="T75" s="231">
        <v>0.39891613918791002</v>
      </c>
      <c r="U75" s="231">
        <v>0.42680639192218972</v>
      </c>
      <c r="V75" s="231">
        <v>0.39567209460640118</v>
      </c>
      <c r="W75" s="231">
        <v>0.34964753760166339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4.6497559997700482E-3</v>
      </c>
      <c r="E76" s="231">
        <v>2.9806128203658882E-3</v>
      </c>
      <c r="F76" s="231">
        <v>2.384490256294724E-4</v>
      </c>
      <c r="G76" s="231">
        <v>3.5767353844420928E-4</v>
      </c>
      <c r="H76" s="231">
        <v>7.153470768868701E-4</v>
      </c>
      <c r="I76" s="231">
        <v>1.192245128147283E-4</v>
      </c>
      <c r="J76" s="231">
        <v>1.192245128145339E-4</v>
      </c>
      <c r="K76" s="231">
        <v>1.192245128146615E-4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2.3156472712555759E-4</v>
      </c>
      <c r="I77" s="231">
        <v>2.3156472712604321E-4</v>
      </c>
      <c r="J77" s="231">
        <v>3.4693060736632988E-4</v>
      </c>
      <c r="K77" s="231">
        <v>4.6271297092965791E-4</v>
      </c>
      <c r="L77" s="231">
        <v>4.6271297092980519E-4</v>
      </c>
      <c r="M77" s="231">
        <v>6.9427769805397842E-4</v>
      </c>
      <c r="N77" s="231">
        <v>1.503921276347767E-3</v>
      </c>
      <c r="O77" s="231">
        <v>5.4376062542323723E-3</v>
      </c>
      <c r="P77" s="231">
        <v>1.099057838869804E-2</v>
      </c>
      <c r="Q77" s="231">
        <v>1.3998420941379101E-2</v>
      </c>
      <c r="R77" s="231">
        <v>1.1337508996079319E-2</v>
      </c>
      <c r="S77" s="231">
        <v>2.009532029460993E-2</v>
      </c>
      <c r="T77" s="231">
        <v>2.7881059519130488E-2</v>
      </c>
      <c r="U77" s="231">
        <v>3.1548611654250498E-2</v>
      </c>
      <c r="V77" s="231">
        <v>3.5181179190534428E-2</v>
      </c>
      <c r="W77" s="231">
        <v>4.3557075282995003E-2</v>
      </c>
      <c r="DA77" s="73" t="s">
        <v>2298</v>
      </c>
    </row>
    <row r="78" spans="1:105" ht="12" customHeight="1" x14ac:dyDescent="0.25">
      <c r="A78" s="64" t="s">
        <v>79</v>
      </c>
      <c r="B78" s="231">
        <v>2.5022158685859601E-2</v>
      </c>
      <c r="C78" s="231">
        <v>2.8743252541937919E-2</v>
      </c>
      <c r="D78" s="231">
        <v>3.0966007492625271E-2</v>
      </c>
      <c r="E78" s="231">
        <v>3.6446108789247561E-2</v>
      </c>
      <c r="F78" s="231">
        <v>2.9421697973503171E-2</v>
      </c>
      <c r="G78" s="231">
        <v>2.5817298752319761E-2</v>
      </c>
      <c r="H78" s="231">
        <v>2.7598028570714361E-2</v>
      </c>
      <c r="I78" s="231">
        <v>3.4096555772075758E-2</v>
      </c>
      <c r="J78" s="231">
        <v>3.5734322033415679E-2</v>
      </c>
      <c r="K78" s="231">
        <v>3.6003073313855938E-2</v>
      </c>
      <c r="L78" s="231">
        <v>3.9420053878979851E-2</v>
      </c>
      <c r="M78" s="231">
        <v>4.1348798970178638E-2</v>
      </c>
      <c r="N78" s="231">
        <v>4.3435157594326812E-2</v>
      </c>
      <c r="O78" s="231">
        <v>4.1359912744989687E-2</v>
      </c>
      <c r="P78" s="231">
        <v>3.9259914488139633E-2</v>
      </c>
      <c r="Q78" s="231">
        <v>3.725690917457216E-2</v>
      </c>
      <c r="R78" s="231">
        <v>3.708868703862888E-2</v>
      </c>
      <c r="S78" s="231">
        <v>3.915534397112512E-2</v>
      </c>
      <c r="T78" s="231">
        <v>3.9230109364795013E-2</v>
      </c>
      <c r="U78" s="231">
        <v>3.2714911501522857E-2</v>
      </c>
      <c r="V78" s="231">
        <v>2.6732164483360299E-2</v>
      </c>
      <c r="W78" s="231">
        <v>2.6563437175893271E-2</v>
      </c>
      <c r="DA78" s="73" t="s">
        <v>2299</v>
      </c>
    </row>
    <row r="79" spans="1:105" ht="12" customHeight="1" x14ac:dyDescent="0.25">
      <c r="A79" s="165" t="s">
        <v>2226</v>
      </c>
      <c r="B79" s="348">
        <v>5.7605358145511758</v>
      </c>
      <c r="C79" s="348">
        <v>6.0909204032130306</v>
      </c>
      <c r="D79" s="348">
        <v>6.3777845323233624</v>
      </c>
      <c r="E79" s="348">
        <v>7.2600181021587771</v>
      </c>
      <c r="F79" s="348">
        <v>7.9716538740442848</v>
      </c>
      <c r="G79" s="348">
        <v>7.3780335647930499</v>
      </c>
      <c r="H79" s="348">
        <v>7.844205157668565</v>
      </c>
      <c r="I79" s="348">
        <v>8.04104791487452</v>
      </c>
      <c r="J79" s="348">
        <v>9.0019277760702803</v>
      </c>
      <c r="K79" s="348">
        <v>8.4774957899824521</v>
      </c>
      <c r="L79" s="348">
        <v>8.8236720752421878</v>
      </c>
      <c r="M79" s="348">
        <v>8.8216055533093485</v>
      </c>
      <c r="N79" s="348">
        <v>8.6617826318851563</v>
      </c>
      <c r="O79" s="348">
        <v>8.7071537910836234</v>
      </c>
      <c r="P79" s="348">
        <v>9.020745361845405</v>
      </c>
      <c r="Q79" s="348">
        <v>8.9829010935792812</v>
      </c>
      <c r="R79" s="348">
        <v>9.0821021870728877</v>
      </c>
      <c r="S79" s="348">
        <v>8.7966439561108025</v>
      </c>
      <c r="T79" s="348">
        <v>8.6232485545245758</v>
      </c>
      <c r="U79" s="348">
        <v>8.7189601042046281</v>
      </c>
      <c r="V79" s="348">
        <v>8.347210559918592</v>
      </c>
      <c r="W79" s="348">
        <v>8.2759935410835936</v>
      </c>
      <c r="DA79" s="167" t="s">
        <v>2300</v>
      </c>
    </row>
    <row r="80" spans="1:105" ht="12" customHeight="1" x14ac:dyDescent="0.25">
      <c r="A80" s="132" t="s">
        <v>2228</v>
      </c>
      <c r="B80" s="318">
        <v>5.596111554110748</v>
      </c>
      <c r="C80" s="318">
        <v>5.9170659016630136</v>
      </c>
      <c r="D80" s="318">
        <v>6.1957420038615592</v>
      </c>
      <c r="E80" s="318">
        <v>7.0527937838555692</v>
      </c>
      <c r="F80" s="318">
        <v>7.7441171769516499</v>
      </c>
      <c r="G80" s="318">
        <v>7.1674407047796844</v>
      </c>
      <c r="H80" s="318">
        <v>7.6203062577546632</v>
      </c>
      <c r="I80" s="318">
        <v>7.8115304881744656</v>
      </c>
      <c r="J80" s="318">
        <v>8.7449837408679159</v>
      </c>
      <c r="K80" s="318">
        <v>8.2355207340972587</v>
      </c>
      <c r="L80" s="318">
        <v>8.5718160323241399</v>
      </c>
      <c r="M80" s="318">
        <v>8.5698084955884131</v>
      </c>
      <c r="N80" s="318">
        <v>8.4145474355088226</v>
      </c>
      <c r="O80" s="318">
        <v>8.4586235555760876</v>
      </c>
      <c r="P80" s="318">
        <v>8.7632642120891244</v>
      </c>
      <c r="Q80" s="318">
        <v>8.7265001412250989</v>
      </c>
      <c r="R80" s="318">
        <v>8.8228697157493521</v>
      </c>
      <c r="S80" s="318">
        <v>8.5455593828341829</v>
      </c>
      <c r="T80" s="318">
        <v>8.3771132449254022</v>
      </c>
      <c r="U80" s="318">
        <v>8.4700928784645946</v>
      </c>
      <c r="V80" s="318">
        <v>8.1089542644558961</v>
      </c>
      <c r="W80" s="318">
        <v>8.0397700088966957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0.99999999999999944</v>
      </c>
      <c r="D84" s="234">
        <f t="shared" si="4"/>
        <v>0.99999999999999956</v>
      </c>
      <c r="E84" s="234">
        <f t="shared" si="4"/>
        <v>0.99999999999999978</v>
      </c>
      <c r="F84" s="234">
        <f t="shared" si="4"/>
        <v>0.99999999999999978</v>
      </c>
      <c r="G84" s="234">
        <f t="shared" si="4"/>
        <v>1.0000000000000004</v>
      </c>
      <c r="H84" s="234">
        <f t="shared" si="4"/>
        <v>1.0000000000000002</v>
      </c>
      <c r="I84" s="234">
        <f t="shared" si="4"/>
        <v>1.0000000000000002</v>
      </c>
      <c r="J84" s="234">
        <f t="shared" si="4"/>
        <v>0.99999999999999989</v>
      </c>
      <c r="K84" s="234">
        <f t="shared" si="4"/>
        <v>1.0000000000000002</v>
      </c>
      <c r="L84" s="234">
        <f t="shared" si="4"/>
        <v>1.0000000000000002</v>
      </c>
      <c r="M84" s="234">
        <f t="shared" si="4"/>
        <v>1.0000000000000002</v>
      </c>
      <c r="N84" s="234">
        <f t="shared" si="4"/>
        <v>1.0000000000000004</v>
      </c>
      <c r="O84" s="234">
        <f t="shared" si="4"/>
        <v>1</v>
      </c>
      <c r="P84" s="234">
        <f t="shared" si="4"/>
        <v>1.0000000000000002</v>
      </c>
      <c r="Q84" s="234">
        <f t="shared" si="4"/>
        <v>0.99999999999999978</v>
      </c>
      <c r="R84" s="234">
        <f t="shared" si="4"/>
        <v>0.99999999999999989</v>
      </c>
      <c r="S84" s="234">
        <f t="shared" si="4"/>
        <v>1.0000000000000002</v>
      </c>
      <c r="T84" s="234">
        <f t="shared" si="4"/>
        <v>1</v>
      </c>
      <c r="U84" s="234">
        <f t="shared" si="4"/>
        <v>1</v>
      </c>
      <c r="V84" s="234">
        <f t="shared" si="4"/>
        <v>0.99999999999999989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9.714959084703826E-3</v>
      </c>
      <c r="C85" s="301">
        <f t="shared" si="5"/>
        <v>9.4031136679476792E-3</v>
      </c>
      <c r="D85" s="301">
        <f t="shared" si="5"/>
        <v>9.2956985507749463E-3</v>
      </c>
      <c r="E85" s="301">
        <f t="shared" si="5"/>
        <v>1.0668615931676336E-2</v>
      </c>
      <c r="F85" s="301">
        <f t="shared" si="5"/>
        <v>1.1067303608420606E-2</v>
      </c>
      <c r="G85" s="301">
        <f t="shared" si="5"/>
        <v>9.8617973780592109E-3</v>
      </c>
      <c r="H85" s="301">
        <f t="shared" si="5"/>
        <v>1.0164871611317074E-2</v>
      </c>
      <c r="I85" s="301">
        <f t="shared" si="5"/>
        <v>1.1048992296448575E-2</v>
      </c>
      <c r="J85" s="301">
        <f t="shared" si="5"/>
        <v>1.0314968598299388E-2</v>
      </c>
      <c r="K85" s="301">
        <f t="shared" si="5"/>
        <v>1.1869897161043294E-2</v>
      </c>
      <c r="L85" s="301">
        <f t="shared" si="5"/>
        <v>1.1971275903676403E-2</v>
      </c>
      <c r="M85" s="301">
        <f t="shared" si="5"/>
        <v>1.2220657778843734E-2</v>
      </c>
      <c r="N85" s="301">
        <f t="shared" si="5"/>
        <v>1.3035747253680259E-2</v>
      </c>
      <c r="O85" s="301">
        <f t="shared" si="5"/>
        <v>1.4005138577584354E-2</v>
      </c>
      <c r="P85" s="301">
        <f t="shared" si="5"/>
        <v>1.3901896951740513E-2</v>
      </c>
      <c r="Q85" s="301">
        <f t="shared" si="5"/>
        <v>1.4750041648114788E-2</v>
      </c>
      <c r="R85" s="301">
        <f t="shared" si="5"/>
        <v>1.4503482332142398E-2</v>
      </c>
      <c r="S85" s="301">
        <f t="shared" si="5"/>
        <v>1.4713199734743415E-2</v>
      </c>
      <c r="T85" s="301">
        <f t="shared" si="5"/>
        <v>1.4471481616896591E-2</v>
      </c>
      <c r="U85" s="301">
        <f t="shared" si="5"/>
        <v>1.4359089272474175E-2</v>
      </c>
      <c r="V85" s="301">
        <f t="shared" si="5"/>
        <v>1.4815799417461651E-2</v>
      </c>
      <c r="W85" s="301">
        <f t="shared" si="5"/>
        <v>1.5697246148560037E-2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2.9373086494898096E-3</v>
      </c>
      <c r="C86" s="235">
        <f t="shared" si="6"/>
        <v>2.8430224840046868E-3</v>
      </c>
      <c r="D86" s="235">
        <f t="shared" si="6"/>
        <v>2.8105456253780547E-3</v>
      </c>
      <c r="E86" s="235">
        <f t="shared" si="6"/>
        <v>3.2256458911430461E-3</v>
      </c>
      <c r="F86" s="235">
        <f t="shared" si="6"/>
        <v>3.3461887314304314E-3</v>
      </c>
      <c r="G86" s="235">
        <f t="shared" si="6"/>
        <v>2.9817050679809762E-3</v>
      </c>
      <c r="H86" s="235">
        <f t="shared" si="6"/>
        <v>3.073339274468523E-3</v>
      </c>
      <c r="I86" s="235">
        <f t="shared" si="6"/>
        <v>3.3406523236524889E-3</v>
      </c>
      <c r="J86" s="235">
        <f t="shared" si="6"/>
        <v>3.1187209558818482E-3</v>
      </c>
      <c r="K86" s="235">
        <f t="shared" si="6"/>
        <v>3.5888521295558231E-3</v>
      </c>
      <c r="L86" s="235">
        <f t="shared" si="6"/>
        <v>3.6195038960753008E-3</v>
      </c>
      <c r="M86" s="235">
        <f t="shared" si="6"/>
        <v>3.6949042691050045E-3</v>
      </c>
      <c r="N86" s="235">
        <f t="shared" si="6"/>
        <v>3.9413457974399064E-3</v>
      </c>
      <c r="O86" s="235">
        <f t="shared" si="6"/>
        <v>4.2344403432447468E-3</v>
      </c>
      <c r="P86" s="235">
        <f t="shared" si="6"/>
        <v>4.2032253357563495E-3</v>
      </c>
      <c r="Q86" s="235">
        <f t="shared" si="6"/>
        <v>4.459661078918823E-3</v>
      </c>
      <c r="R86" s="235">
        <f t="shared" si="6"/>
        <v>4.3851141039801178E-3</v>
      </c>
      <c r="S86" s="235">
        <f t="shared" si="6"/>
        <v>4.4485219614129306E-3</v>
      </c>
      <c r="T86" s="235">
        <f t="shared" si="6"/>
        <v>4.3754387181280654E-3</v>
      </c>
      <c r="U86" s="235">
        <f t="shared" si="6"/>
        <v>4.341456999571146E-3</v>
      </c>
      <c r="V86" s="235">
        <f t="shared" si="6"/>
        <v>4.4795428780071804E-3</v>
      </c>
      <c r="W86" s="235">
        <f t="shared" si="6"/>
        <v>4.7460474597296439E-3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3.6690090863855253E-2</v>
      </c>
      <c r="C87" s="235">
        <f t="shared" si="7"/>
        <v>3.5512356961272522E-2</v>
      </c>
      <c r="D87" s="235">
        <f t="shared" si="7"/>
        <v>3.5106686656862875E-2</v>
      </c>
      <c r="E87" s="235">
        <f t="shared" si="7"/>
        <v>4.0291727892203671E-2</v>
      </c>
      <c r="F87" s="235">
        <f t="shared" si="7"/>
        <v>4.1797435426173431E-2</v>
      </c>
      <c r="G87" s="235">
        <f t="shared" si="7"/>
        <v>3.7244649074397271E-2</v>
      </c>
      <c r="H87" s="235">
        <f t="shared" si="7"/>
        <v>3.8389257204989667E-2</v>
      </c>
      <c r="I87" s="235">
        <f t="shared" si="7"/>
        <v>4.1728279838977193E-2</v>
      </c>
      <c r="J87" s="235">
        <f t="shared" si="7"/>
        <v>3.8956122391220122E-2</v>
      </c>
      <c r="K87" s="235">
        <f t="shared" si="7"/>
        <v>4.4828557854556639E-2</v>
      </c>
      <c r="L87" s="235">
        <f t="shared" si="7"/>
        <v>4.5211430828744313E-2</v>
      </c>
      <c r="M87" s="235">
        <f t="shared" si="7"/>
        <v>4.6153261214226242E-2</v>
      </c>
      <c r="N87" s="235">
        <f t="shared" si="7"/>
        <v>4.9231576483820205E-2</v>
      </c>
      <c r="O87" s="235">
        <f t="shared" si="7"/>
        <v>5.2892637271268576E-2</v>
      </c>
      <c r="P87" s="235">
        <f t="shared" si="7"/>
        <v>5.2502728821823129E-2</v>
      </c>
      <c r="Q87" s="235">
        <f t="shared" si="7"/>
        <v>5.5705882402229304E-2</v>
      </c>
      <c r="R87" s="235">
        <f t="shared" si="7"/>
        <v>5.4774711861264321E-2</v>
      </c>
      <c r="S87" s="235">
        <f t="shared" si="7"/>
        <v>5.5566743046375329E-2</v>
      </c>
      <c r="T87" s="235">
        <f t="shared" si="7"/>
        <v>5.465385606147756E-2</v>
      </c>
      <c r="U87" s="235">
        <f t="shared" si="7"/>
        <v>5.4229388465339902E-2</v>
      </c>
      <c r="V87" s="235">
        <f t="shared" si="7"/>
        <v>5.5954227095326325E-2</v>
      </c>
      <c r="W87" s="235">
        <f t="shared" si="7"/>
        <v>5.9283151115867842E-2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1.9446807842471082E-2</v>
      </c>
      <c r="C88" s="235">
        <f t="shared" si="8"/>
        <v>1.8822574858745965E-2</v>
      </c>
      <c r="D88" s="235">
        <f t="shared" si="8"/>
        <v>1.8607557880823373E-2</v>
      </c>
      <c r="E88" s="235">
        <f t="shared" si="8"/>
        <v>2.1355779490116127E-2</v>
      </c>
      <c r="F88" s="235">
        <f t="shared" si="8"/>
        <v>2.2153847971023523E-2</v>
      </c>
      <c r="G88" s="235">
        <f t="shared" si="8"/>
        <v>1.9740739710830103E-2</v>
      </c>
      <c r="H88" s="235">
        <f t="shared" si="8"/>
        <v>2.0347415078660509E-2</v>
      </c>
      <c r="I88" s="235">
        <f t="shared" si="8"/>
        <v>2.2117193512455165E-2</v>
      </c>
      <c r="J88" s="235">
        <f t="shared" si="8"/>
        <v>2.0647869999584956E-2</v>
      </c>
      <c r="K88" s="235">
        <f t="shared" si="8"/>
        <v>2.3760430403062187E-2</v>
      </c>
      <c r="L88" s="235">
        <f t="shared" si="8"/>
        <v>2.3963364137533749E-2</v>
      </c>
      <c r="M88" s="235">
        <f t="shared" si="8"/>
        <v>2.4462561443820904E-2</v>
      </c>
      <c r="N88" s="235">
        <f t="shared" si="8"/>
        <v>2.6094157444726755E-2</v>
      </c>
      <c r="O88" s="235">
        <f t="shared" si="8"/>
        <v>2.8034625400974081E-2</v>
      </c>
      <c r="P88" s="235">
        <f t="shared" si="8"/>
        <v>2.782796266141702E-2</v>
      </c>
      <c r="Q88" s="235">
        <f t="shared" si="8"/>
        <v>2.95257265726383E-2</v>
      </c>
      <c r="R88" s="235">
        <f t="shared" si="8"/>
        <v>2.9032179291823158E-2</v>
      </c>
      <c r="S88" s="235">
        <f t="shared" si="8"/>
        <v>2.9451978695407409E-2</v>
      </c>
      <c r="T88" s="235">
        <f t="shared" si="8"/>
        <v>2.8968122227374285E-2</v>
      </c>
      <c r="U88" s="235">
        <f t="shared" si="8"/>
        <v>2.874314214193175E-2</v>
      </c>
      <c r="V88" s="235">
        <f t="shared" si="8"/>
        <v>2.9657356432680793E-2</v>
      </c>
      <c r="W88" s="235">
        <f t="shared" si="8"/>
        <v>3.1421782309680492E-2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3.0169789137777164E-2</v>
      </c>
      <c r="C89" s="302">
        <f t="shared" si="9"/>
        <v>3.0419283990080523E-2</v>
      </c>
      <c r="D89" s="302">
        <f t="shared" si="9"/>
        <v>3.0445469505177777E-2</v>
      </c>
      <c r="E89" s="302">
        <f t="shared" si="9"/>
        <v>2.972815978477375E-2</v>
      </c>
      <c r="F89" s="302">
        <f t="shared" si="9"/>
        <v>2.9630717165224658E-2</v>
      </c>
      <c r="G89" s="302">
        <f t="shared" si="9"/>
        <v>3.0202172011453553E-2</v>
      </c>
      <c r="H89" s="302">
        <f t="shared" si="9"/>
        <v>3.0064155418770562E-2</v>
      </c>
      <c r="I89" s="302">
        <f t="shared" si="9"/>
        <v>2.9659566417603637E-2</v>
      </c>
      <c r="J89" s="302">
        <f t="shared" si="9"/>
        <v>2.9929123324903106E-2</v>
      </c>
      <c r="K89" s="302">
        <f t="shared" si="9"/>
        <v>2.9450251953610913E-2</v>
      </c>
      <c r="L89" s="302">
        <f t="shared" si="9"/>
        <v>2.9379507432266042E-2</v>
      </c>
      <c r="M89" s="302">
        <f t="shared" si="9"/>
        <v>2.936903241104007E-2</v>
      </c>
      <c r="N89" s="302">
        <f t="shared" si="9"/>
        <v>2.9289963608707229E-2</v>
      </c>
      <c r="O89" s="302">
        <f t="shared" si="9"/>
        <v>2.9461906716092175E-2</v>
      </c>
      <c r="P89" s="302">
        <f t="shared" si="9"/>
        <v>2.9406066929384578E-2</v>
      </c>
      <c r="Q89" s="302">
        <f t="shared" si="9"/>
        <v>2.9904619008361034E-2</v>
      </c>
      <c r="R89" s="302">
        <f t="shared" si="9"/>
        <v>2.9885546789033345E-2</v>
      </c>
      <c r="S89" s="302">
        <f t="shared" si="9"/>
        <v>2.9989007203589112E-2</v>
      </c>
      <c r="T89" s="302">
        <f t="shared" si="9"/>
        <v>2.9791984260342477E-2</v>
      </c>
      <c r="U89" s="302">
        <f t="shared" si="9"/>
        <v>2.9654989410412377E-2</v>
      </c>
      <c r="V89" s="302">
        <f t="shared" si="9"/>
        <v>2.9875939925136197E-2</v>
      </c>
      <c r="W89" s="302">
        <f t="shared" si="9"/>
        <v>3.0495149180119276E-2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7.2186457700417109E-2</v>
      </c>
      <c r="C90" s="303">
        <f t="shared" si="10"/>
        <v>7.2602334782955746E-2</v>
      </c>
      <c r="D90" s="303">
        <f t="shared" si="10"/>
        <v>7.269769204794746E-2</v>
      </c>
      <c r="E90" s="303">
        <f t="shared" si="10"/>
        <v>7.0922916706589317E-2</v>
      </c>
      <c r="F90" s="303">
        <f t="shared" si="10"/>
        <v>7.0694575097173223E-2</v>
      </c>
      <c r="G90" s="303">
        <f t="shared" si="10"/>
        <v>7.2076354817227295E-2</v>
      </c>
      <c r="H90" s="303">
        <f t="shared" si="10"/>
        <v>7.1703378435197321E-2</v>
      </c>
      <c r="I90" s="303">
        <f t="shared" si="10"/>
        <v>7.0659841204680551E-2</v>
      </c>
      <c r="J90" s="303">
        <f t="shared" si="10"/>
        <v>7.1464207998964052E-2</v>
      </c>
      <c r="K90" s="303">
        <f t="shared" si="10"/>
        <v>7.0071500325588967E-2</v>
      </c>
      <c r="L90" s="303">
        <f t="shared" si="10"/>
        <v>7.0008663741892296E-2</v>
      </c>
      <c r="M90" s="303">
        <f t="shared" si="10"/>
        <v>6.9864225415954773E-2</v>
      </c>
      <c r="N90" s="303">
        <f t="shared" si="10"/>
        <v>6.9719825901253266E-2</v>
      </c>
      <c r="O90" s="303">
        <f t="shared" si="10"/>
        <v>7.0143955797688798E-2</v>
      </c>
      <c r="P90" s="303">
        <f t="shared" si="10"/>
        <v>7.0135573626594935E-2</v>
      </c>
      <c r="Q90" s="303">
        <f t="shared" si="10"/>
        <v>7.0907453829187048E-2</v>
      </c>
      <c r="R90" s="303">
        <f t="shared" si="10"/>
        <v>7.0578841019076993E-2</v>
      </c>
      <c r="S90" s="303">
        <f t="shared" si="10"/>
        <v>7.087964882709101E-2</v>
      </c>
      <c r="T90" s="303">
        <f t="shared" si="10"/>
        <v>7.0684424422296707E-2</v>
      </c>
      <c r="U90" s="303">
        <f t="shared" si="10"/>
        <v>7.0665899017069156E-2</v>
      </c>
      <c r="V90" s="303">
        <f t="shared" si="10"/>
        <v>7.1308309980736465E-2</v>
      </c>
      <c r="W90" s="303">
        <f t="shared" si="10"/>
        <v>7.303194738921065E-2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6.5365128152676436E-2</v>
      </c>
      <c r="C91" s="304">
        <f t="shared" si="11"/>
        <v>6.6405603176438288E-2</v>
      </c>
      <c r="D91" s="304">
        <f t="shared" si="11"/>
        <v>6.6695591235914578E-2</v>
      </c>
      <c r="E91" s="304">
        <f t="shared" si="11"/>
        <v>6.1611956402601815E-2</v>
      </c>
      <c r="F91" s="304">
        <f t="shared" si="11"/>
        <v>6.0167428463892163E-2</v>
      </c>
      <c r="G91" s="304">
        <f t="shared" si="11"/>
        <v>6.484433687467929E-2</v>
      </c>
      <c r="H91" s="304">
        <f t="shared" si="11"/>
        <v>6.3719150737104616E-2</v>
      </c>
      <c r="I91" s="304">
        <f t="shared" si="11"/>
        <v>6.0264403929069142E-2</v>
      </c>
      <c r="J91" s="304">
        <f t="shared" si="11"/>
        <v>6.3032544108763022E-2</v>
      </c>
      <c r="K91" s="304">
        <f t="shared" si="11"/>
        <v>5.6823745983444911E-2</v>
      </c>
      <c r="L91" s="304">
        <f t="shared" si="11"/>
        <v>5.6246928726301458E-2</v>
      </c>
      <c r="M91" s="304">
        <f t="shared" si="11"/>
        <v>5.5164109300706164E-2</v>
      </c>
      <c r="N91" s="304">
        <f t="shared" si="11"/>
        <v>5.1203665943343413E-2</v>
      </c>
      <c r="O91" s="304">
        <f t="shared" si="11"/>
        <v>4.6293709818233303E-2</v>
      </c>
      <c r="P91" s="304">
        <f t="shared" si="11"/>
        <v>4.6777028517724209E-2</v>
      </c>
      <c r="Q91" s="304">
        <f t="shared" si="11"/>
        <v>4.2422041119632957E-2</v>
      </c>
      <c r="R91" s="304">
        <f t="shared" si="11"/>
        <v>4.3955484479689375E-2</v>
      </c>
      <c r="S91" s="304">
        <f t="shared" si="11"/>
        <v>4.2433809231431405E-2</v>
      </c>
      <c r="T91" s="304">
        <f t="shared" si="11"/>
        <v>4.3415351325331024E-2</v>
      </c>
      <c r="U91" s="304">
        <f t="shared" si="11"/>
        <v>4.4090592116169433E-2</v>
      </c>
      <c r="V91" s="304">
        <f t="shared" si="11"/>
        <v>4.1577244677428821E-2</v>
      </c>
      <c r="W91" s="304">
        <f t="shared" si="11"/>
        <v>3.620326054040833E-2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5.7206424996940237E-3</v>
      </c>
      <c r="C92" s="304">
        <f t="shared" si="12"/>
        <v>5.1313760722963963E-3</v>
      </c>
      <c r="D92" s="304">
        <f t="shared" si="12"/>
        <v>4.9489152135990411E-3</v>
      </c>
      <c r="E92" s="304">
        <f t="shared" si="12"/>
        <v>8.1022256840888578E-3</v>
      </c>
      <c r="F92" s="304">
        <f t="shared" si="12"/>
        <v>9.2732414307601062E-3</v>
      </c>
      <c r="G92" s="304">
        <f t="shared" si="12"/>
        <v>6.1146943851507381E-3</v>
      </c>
      <c r="H92" s="304">
        <f t="shared" si="12"/>
        <v>6.8325663858747332E-3</v>
      </c>
      <c r="I92" s="304">
        <f t="shared" si="12"/>
        <v>9.1436067111557717E-3</v>
      </c>
      <c r="J92" s="304">
        <f t="shared" si="12"/>
        <v>7.2629968646206518E-3</v>
      </c>
      <c r="K92" s="304">
        <f t="shared" si="12"/>
        <v>1.1902916761986154E-2</v>
      </c>
      <c r="L92" s="304">
        <f t="shared" si="12"/>
        <v>1.240541140981094E-2</v>
      </c>
      <c r="M92" s="304">
        <f t="shared" si="12"/>
        <v>1.3315538000353348E-2</v>
      </c>
      <c r="N92" s="304">
        <f t="shared" si="12"/>
        <v>1.7039233700307094E-2</v>
      </c>
      <c r="O92" s="304">
        <f t="shared" si="12"/>
        <v>2.2263489462619846E-2</v>
      </c>
      <c r="P92" s="304">
        <f t="shared" si="12"/>
        <v>2.1783485678908501E-2</v>
      </c>
      <c r="Q92" s="304">
        <f t="shared" si="12"/>
        <v>2.6814260040904068E-2</v>
      </c>
      <c r="R92" s="304">
        <f t="shared" si="12"/>
        <v>2.4980138589072467E-2</v>
      </c>
      <c r="S92" s="304">
        <f t="shared" si="12"/>
        <v>2.6778861048230226E-2</v>
      </c>
      <c r="T92" s="304">
        <f t="shared" si="12"/>
        <v>2.562948076900181E-2</v>
      </c>
      <c r="U92" s="304">
        <f t="shared" si="12"/>
        <v>2.4948448419442746E-2</v>
      </c>
      <c r="V92" s="304">
        <f t="shared" si="12"/>
        <v>2.8052462399983703E-2</v>
      </c>
      <c r="W92" s="304">
        <f t="shared" si="12"/>
        <v>3.50502176473289E-2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1.1006870480466495E-3</v>
      </c>
      <c r="C93" s="304">
        <f t="shared" si="13"/>
        <v>1.0653555342210656E-3</v>
      </c>
      <c r="D93" s="304">
        <f t="shared" si="13"/>
        <v>1.0531855984338321E-3</v>
      </c>
      <c r="E93" s="304">
        <f t="shared" si="13"/>
        <v>1.2087346198986363E-3</v>
      </c>
      <c r="F93" s="304">
        <f t="shared" si="13"/>
        <v>1.2539052025209723E-3</v>
      </c>
      <c r="G93" s="304">
        <f t="shared" si="13"/>
        <v>1.1173235573972667E-3</v>
      </c>
      <c r="H93" s="304">
        <f t="shared" si="13"/>
        <v>1.1516613122179577E-3</v>
      </c>
      <c r="I93" s="304">
        <f t="shared" si="13"/>
        <v>1.2518305644556318E-3</v>
      </c>
      <c r="J93" s="304">
        <f t="shared" si="13"/>
        <v>1.1686670255803937E-3</v>
      </c>
      <c r="K93" s="304">
        <f t="shared" si="13"/>
        <v>1.3448375801578944E-3</v>
      </c>
      <c r="L93" s="304">
        <f t="shared" si="13"/>
        <v>1.3563236057798874E-3</v>
      </c>
      <c r="M93" s="304">
        <f t="shared" si="13"/>
        <v>1.3845781148952626E-3</v>
      </c>
      <c r="N93" s="304">
        <f t="shared" si="13"/>
        <v>1.4769262576027589E-3</v>
      </c>
      <c r="O93" s="304">
        <f t="shared" si="13"/>
        <v>1.5867565168356588E-3</v>
      </c>
      <c r="P93" s="304">
        <f t="shared" si="13"/>
        <v>1.5750594299622292E-3</v>
      </c>
      <c r="Q93" s="304">
        <f t="shared" si="13"/>
        <v>1.6711526686500242E-3</v>
      </c>
      <c r="R93" s="304">
        <f t="shared" si="13"/>
        <v>1.6432179503151497E-3</v>
      </c>
      <c r="S93" s="304">
        <f t="shared" si="13"/>
        <v>1.6669785474293841E-3</v>
      </c>
      <c r="T93" s="304">
        <f t="shared" si="13"/>
        <v>1.6395923279638664E-3</v>
      </c>
      <c r="U93" s="304">
        <f t="shared" si="13"/>
        <v>1.6268584814569758E-3</v>
      </c>
      <c r="V93" s="304">
        <f t="shared" si="13"/>
        <v>1.6786029033239401E-3</v>
      </c>
      <c r="W93" s="304">
        <f t="shared" si="13"/>
        <v>1.7784692014734243E-3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3.2812026227462307E-2</v>
      </c>
      <c r="C94" s="303">
        <f t="shared" si="14"/>
        <v>3.3001061264979877E-2</v>
      </c>
      <c r="D94" s="303">
        <f t="shared" si="14"/>
        <v>3.3044405476339751E-2</v>
      </c>
      <c r="E94" s="303">
        <f t="shared" si="14"/>
        <v>3.2237689412086053E-2</v>
      </c>
      <c r="F94" s="303">
        <f t="shared" si="14"/>
        <v>3.2133897771442384E-2</v>
      </c>
      <c r="G94" s="303">
        <f t="shared" si="14"/>
        <v>3.2761979462376044E-2</v>
      </c>
      <c r="H94" s="303">
        <f t="shared" si="14"/>
        <v>3.2592444743271505E-2</v>
      </c>
      <c r="I94" s="303">
        <f t="shared" si="14"/>
        <v>3.2118109638491148E-2</v>
      </c>
      <c r="J94" s="303">
        <f t="shared" si="14"/>
        <v>3.2483730908620036E-2</v>
      </c>
      <c r="K94" s="303">
        <f t="shared" si="14"/>
        <v>3.1850681966176797E-2</v>
      </c>
      <c r="L94" s="303">
        <f t="shared" si="14"/>
        <v>3.1822119882678308E-2</v>
      </c>
      <c r="M94" s="303">
        <f t="shared" si="14"/>
        <v>3.1756466098161254E-2</v>
      </c>
      <c r="N94" s="303">
        <f t="shared" si="14"/>
        <v>3.169082995511513E-2</v>
      </c>
      <c r="O94" s="303">
        <f t="shared" si="14"/>
        <v>3.1883616271676733E-2</v>
      </c>
      <c r="P94" s="303">
        <f t="shared" si="14"/>
        <v>3.1879806193906797E-2</v>
      </c>
      <c r="Q94" s="303">
        <f t="shared" si="14"/>
        <v>3.2230660831448668E-2</v>
      </c>
      <c r="R94" s="303">
        <f t="shared" si="14"/>
        <v>3.2081291372307731E-2</v>
      </c>
      <c r="S94" s="303">
        <f t="shared" si="14"/>
        <v>3.2218022194132279E-2</v>
      </c>
      <c r="T94" s="303">
        <f t="shared" si="14"/>
        <v>3.2129283828316674E-2</v>
      </c>
      <c r="U94" s="303">
        <f t="shared" si="14"/>
        <v>3.2120863189576888E-2</v>
      </c>
      <c r="V94" s="303">
        <f t="shared" si="14"/>
        <v>3.2412868173062034E-2</v>
      </c>
      <c r="W94" s="303">
        <f t="shared" si="14"/>
        <v>3.3196339722368469E-2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2.9711421887580185E-2</v>
      </c>
      <c r="C95" s="304">
        <f t="shared" si="15"/>
        <v>3.018436508019921E-2</v>
      </c>
      <c r="D95" s="304">
        <f t="shared" si="15"/>
        <v>3.0316177834506627E-2</v>
      </c>
      <c r="E95" s="304">
        <f t="shared" si="15"/>
        <v>2.8005434728455375E-2</v>
      </c>
      <c r="F95" s="304">
        <f t="shared" si="15"/>
        <v>2.734883111995098E-2</v>
      </c>
      <c r="G95" s="304">
        <f t="shared" si="15"/>
        <v>2.9474698579399675E-2</v>
      </c>
      <c r="H95" s="304">
        <f t="shared" si="15"/>
        <v>2.8963250335047555E-2</v>
      </c>
      <c r="I95" s="304">
        <f t="shared" si="15"/>
        <v>2.7392910876849599E-2</v>
      </c>
      <c r="J95" s="304">
        <f t="shared" si="15"/>
        <v>2.8651156413074103E-2</v>
      </c>
      <c r="K95" s="304">
        <f t="shared" si="15"/>
        <v>2.5828975447020411E-2</v>
      </c>
      <c r="L95" s="304">
        <f t="shared" si="15"/>
        <v>2.556678578468248E-2</v>
      </c>
      <c r="M95" s="304">
        <f t="shared" si="15"/>
        <v>2.5074595136684613E-2</v>
      </c>
      <c r="N95" s="304">
        <f t="shared" si="15"/>
        <v>2.327439361061065E-2</v>
      </c>
      <c r="O95" s="304">
        <f t="shared" si="15"/>
        <v>2.1042595371924228E-2</v>
      </c>
      <c r="P95" s="304">
        <f t="shared" si="15"/>
        <v>2.1262285689874639E-2</v>
      </c>
      <c r="Q95" s="304">
        <f t="shared" si="15"/>
        <v>1.928274596346953E-2</v>
      </c>
      <c r="R95" s="304">
        <f t="shared" si="15"/>
        <v>1.9979765672586084E-2</v>
      </c>
      <c r="S95" s="304">
        <f t="shared" si="15"/>
        <v>1.9288095105196093E-2</v>
      </c>
      <c r="T95" s="304">
        <f t="shared" si="15"/>
        <v>1.9734250602423186E-2</v>
      </c>
      <c r="U95" s="304">
        <f t="shared" si="15"/>
        <v>2.0041178234622471E-2</v>
      </c>
      <c r="V95" s="304">
        <f t="shared" si="15"/>
        <v>1.889874758064947E-2</v>
      </c>
      <c r="W95" s="304">
        <f t="shared" si="15"/>
        <v>1.645602751836741E-2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2.6002920453154646E-3</v>
      </c>
      <c r="C96" s="304">
        <f t="shared" si="16"/>
        <v>2.3324436692256346E-3</v>
      </c>
      <c r="D96" s="304">
        <f t="shared" si="16"/>
        <v>2.2495069152722908E-3</v>
      </c>
      <c r="E96" s="304">
        <f t="shared" si="16"/>
        <v>3.6828298564040261E-3</v>
      </c>
      <c r="F96" s="304">
        <f t="shared" si="16"/>
        <v>4.2151097412545958E-3</v>
      </c>
      <c r="G96" s="304">
        <f t="shared" si="16"/>
        <v>2.7794065387048805E-3</v>
      </c>
      <c r="H96" s="304">
        <f t="shared" si="16"/>
        <v>3.1057119935794255E-3</v>
      </c>
      <c r="I96" s="304">
        <f t="shared" si="16"/>
        <v>4.1561848687071681E-3</v>
      </c>
      <c r="J96" s="304">
        <f t="shared" si="16"/>
        <v>3.3013622111912073E-3</v>
      </c>
      <c r="K96" s="304">
        <f t="shared" si="16"/>
        <v>5.4104167099937091E-3</v>
      </c>
      <c r="L96" s="304">
        <f t="shared" si="16"/>
        <v>5.6388233680958804E-3</v>
      </c>
      <c r="M96" s="304">
        <f t="shared" si="16"/>
        <v>6.0525172728878845E-3</v>
      </c>
      <c r="N96" s="304">
        <f t="shared" si="16"/>
        <v>7.7451062274123163E-3</v>
      </c>
      <c r="O96" s="304">
        <f t="shared" si="16"/>
        <v>1.0119767937554477E-2</v>
      </c>
      <c r="P96" s="304">
        <f t="shared" si="16"/>
        <v>9.9015843995038742E-3</v>
      </c>
      <c r="Q96" s="304">
        <f t="shared" si="16"/>
        <v>1.2188300018592762E-2</v>
      </c>
      <c r="R96" s="304">
        <f t="shared" si="16"/>
        <v>1.1354608449578399E-2</v>
      </c>
      <c r="S96" s="304">
        <f t="shared" si="16"/>
        <v>1.2172209567377378E-2</v>
      </c>
      <c r="T96" s="304">
        <f t="shared" si="16"/>
        <v>1.1649763985909915E-2</v>
      </c>
      <c r="U96" s="304">
        <f t="shared" si="16"/>
        <v>1.134020382701943E-2</v>
      </c>
      <c r="V96" s="304">
        <f t="shared" si="16"/>
        <v>1.2751119272719868E-2</v>
      </c>
      <c r="W96" s="304">
        <f t="shared" si="16"/>
        <v>1.5931917112422232E-2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5.0031229456665898E-4</v>
      </c>
      <c r="C97" s="304">
        <f t="shared" si="17"/>
        <v>4.8425251555502972E-4</v>
      </c>
      <c r="D97" s="304">
        <f t="shared" si="17"/>
        <v>4.7872072656083295E-4</v>
      </c>
      <c r="E97" s="304">
        <f t="shared" si="17"/>
        <v>5.4942482722665292E-4</v>
      </c>
      <c r="F97" s="304">
        <f t="shared" si="17"/>
        <v>5.6995691023680589E-4</v>
      </c>
      <c r="G97" s="304">
        <f t="shared" si="17"/>
        <v>5.0787434427148508E-4</v>
      </c>
      <c r="H97" s="304">
        <f t="shared" si="17"/>
        <v>5.234824146445261E-4</v>
      </c>
      <c r="I97" s="304">
        <f t="shared" si="17"/>
        <v>5.6901389293437807E-4</v>
      </c>
      <c r="J97" s="304">
        <f t="shared" si="17"/>
        <v>5.312122843547241E-4</v>
      </c>
      <c r="K97" s="304">
        <f t="shared" si="17"/>
        <v>6.1128980916267956E-4</v>
      </c>
      <c r="L97" s="304">
        <f t="shared" si="17"/>
        <v>6.1651072989994888E-4</v>
      </c>
      <c r="M97" s="304">
        <f t="shared" si="17"/>
        <v>6.2935368858875571E-4</v>
      </c>
      <c r="N97" s="304">
        <f t="shared" si="17"/>
        <v>6.7133011709216337E-4</v>
      </c>
      <c r="O97" s="304">
        <f t="shared" si="17"/>
        <v>7.2125296219802647E-4</v>
      </c>
      <c r="P97" s="304">
        <f t="shared" si="17"/>
        <v>7.1593610452828579E-4</v>
      </c>
      <c r="Q97" s="304">
        <f t="shared" si="17"/>
        <v>7.5961484938637486E-4</v>
      </c>
      <c r="R97" s="304">
        <f t="shared" si="17"/>
        <v>7.4691725014324969E-4</v>
      </c>
      <c r="S97" s="304">
        <f t="shared" si="17"/>
        <v>7.577175215588111E-4</v>
      </c>
      <c r="T97" s="304">
        <f t="shared" si="17"/>
        <v>7.4526923998357577E-4</v>
      </c>
      <c r="U97" s="304">
        <f t="shared" si="17"/>
        <v>7.3948112793498872E-4</v>
      </c>
      <c r="V97" s="304">
        <f t="shared" si="17"/>
        <v>7.6300131969270029E-4</v>
      </c>
      <c r="W97" s="304">
        <f t="shared" si="17"/>
        <v>8.0839509157882889E-4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0.55983076255344755</v>
      </c>
      <c r="C98" s="303">
        <f t="shared" si="18"/>
        <v>0.5644755963462933</v>
      </c>
      <c r="D98" s="303">
        <f t="shared" si="18"/>
        <v>0.56622105352709062</v>
      </c>
      <c r="E98" s="303">
        <f t="shared" si="18"/>
        <v>0.54552199221105835</v>
      </c>
      <c r="F98" s="303">
        <f t="shared" si="18"/>
        <v>0.53901442129908783</v>
      </c>
      <c r="G98" s="303">
        <f t="shared" si="18"/>
        <v>0.55744236800177749</v>
      </c>
      <c r="H98" s="303">
        <f t="shared" si="18"/>
        <v>0.55283110792944468</v>
      </c>
      <c r="I98" s="303">
        <f t="shared" si="18"/>
        <v>0.53930652101672072</v>
      </c>
      <c r="J98" s="303">
        <f t="shared" si="18"/>
        <v>0.55075601175915057</v>
      </c>
      <c r="K98" s="303">
        <f t="shared" si="18"/>
        <v>0.5261574919617017</v>
      </c>
      <c r="L98" s="303">
        <f t="shared" si="18"/>
        <v>0.52463116222220563</v>
      </c>
      <c r="M98" s="303">
        <f t="shared" si="18"/>
        <v>0.52052762716465184</v>
      </c>
      <c r="N98" s="303">
        <f t="shared" si="18"/>
        <v>0.50688567877432933</v>
      </c>
      <c r="O98" s="303">
        <f t="shared" si="18"/>
        <v>0.48960320517854222</v>
      </c>
      <c r="P98" s="303">
        <f t="shared" si="18"/>
        <v>0.49141398276899995</v>
      </c>
      <c r="Q98" s="303">
        <f t="shared" si="18"/>
        <v>0.47542678493190144</v>
      </c>
      <c r="R98" s="303">
        <f t="shared" si="18"/>
        <v>0.48000789377693254</v>
      </c>
      <c r="S98" s="303">
        <f t="shared" si="18"/>
        <v>0.4760124146544194</v>
      </c>
      <c r="T98" s="303">
        <f t="shared" si="18"/>
        <v>0.48060650316874087</v>
      </c>
      <c r="U98" s="303">
        <f t="shared" si="18"/>
        <v>0.48262387206578294</v>
      </c>
      <c r="V98" s="303">
        <f t="shared" si="18"/>
        <v>0.47376725235819772</v>
      </c>
      <c r="W98" s="303">
        <f t="shared" si="18"/>
        <v>0.4560180045404405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8.8295632067270327E-2</v>
      </c>
      <c r="C99" s="303">
        <f t="shared" si="19"/>
        <v>8.8674562670431931E-2</v>
      </c>
      <c r="D99" s="303">
        <f t="shared" si="19"/>
        <v>8.8787999558150588E-2</v>
      </c>
      <c r="E99" s="303">
        <f t="shared" si="19"/>
        <v>8.7027316472963315E-2</v>
      </c>
      <c r="F99" s="303">
        <f t="shared" si="19"/>
        <v>8.6559705721032582E-2</v>
      </c>
      <c r="G99" s="303">
        <f t="shared" si="19"/>
        <v>8.8154680123118806E-2</v>
      </c>
      <c r="H99" s="303">
        <f t="shared" si="19"/>
        <v>8.7776962918296911E-2</v>
      </c>
      <c r="I99" s="303">
        <f t="shared" si="19"/>
        <v>8.6556243876883196E-2</v>
      </c>
      <c r="J99" s="303">
        <f t="shared" si="19"/>
        <v>8.7565795122615267E-2</v>
      </c>
      <c r="K99" s="303">
        <f t="shared" si="19"/>
        <v>8.5413898543978184E-2</v>
      </c>
      <c r="L99" s="303">
        <f t="shared" si="19"/>
        <v>8.5264611940647342E-2</v>
      </c>
      <c r="M99" s="303">
        <f t="shared" si="19"/>
        <v>8.4878593015998177E-2</v>
      </c>
      <c r="N99" s="303">
        <f t="shared" si="19"/>
        <v>8.3611840664739298E-2</v>
      </c>
      <c r="O99" s="303">
        <f t="shared" si="19"/>
        <v>8.2023704268595912E-2</v>
      </c>
      <c r="P99" s="303">
        <f t="shared" si="19"/>
        <v>8.2229314374947099E-2</v>
      </c>
      <c r="Q99" s="303">
        <f t="shared" si="19"/>
        <v>8.0711800865589378E-2</v>
      </c>
      <c r="R99" s="303">
        <f t="shared" si="19"/>
        <v>8.1163434818468494E-2</v>
      </c>
      <c r="S99" s="303">
        <f t="shared" si="19"/>
        <v>8.0748290512287102E-2</v>
      </c>
      <c r="T99" s="303">
        <f t="shared" si="19"/>
        <v>8.1191055682117624E-2</v>
      </c>
      <c r="U99" s="303">
        <f t="shared" si="19"/>
        <v>8.1462922368950835E-2</v>
      </c>
      <c r="V99" s="303">
        <f t="shared" si="19"/>
        <v>8.0671721857308185E-2</v>
      </c>
      <c r="W99" s="303">
        <f t="shared" si="19"/>
        <v>7.895287661337029E-2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4.1070985323382082E-2</v>
      </c>
      <c r="C100" s="304">
        <f t="shared" si="20"/>
        <v>4.1411624910457523E-2</v>
      </c>
      <c r="D100" s="304">
        <f t="shared" si="20"/>
        <v>4.1501870194148041E-2</v>
      </c>
      <c r="E100" s="304">
        <f t="shared" si="20"/>
        <v>3.9926940306027024E-2</v>
      </c>
      <c r="F100" s="304">
        <f t="shared" si="20"/>
        <v>3.9547404392588678E-2</v>
      </c>
      <c r="G100" s="304">
        <f t="shared" si="20"/>
        <v>4.0961896469225337E-2</v>
      </c>
      <c r="H100" s="304">
        <f t="shared" si="20"/>
        <v>4.0628064230292617E-2</v>
      </c>
      <c r="I100" s="304">
        <f t="shared" si="20"/>
        <v>3.9540363735273747E-2</v>
      </c>
      <c r="J100" s="304">
        <f t="shared" si="20"/>
        <v>4.0424293236244836E-2</v>
      </c>
      <c r="K100" s="304">
        <f t="shared" si="20"/>
        <v>3.8562173412800625E-2</v>
      </c>
      <c r="L100" s="304">
        <f t="shared" si="20"/>
        <v>3.8426456993826331E-2</v>
      </c>
      <c r="M100" s="304">
        <f t="shared" si="20"/>
        <v>3.8097797675390455E-2</v>
      </c>
      <c r="N100" s="304">
        <f t="shared" si="20"/>
        <v>3.7034313827789697E-2</v>
      </c>
      <c r="O100" s="304">
        <f t="shared" si="20"/>
        <v>3.5760635879275852E-2</v>
      </c>
      <c r="P100" s="304">
        <f t="shared" si="20"/>
        <v>3.5934805813809999E-2</v>
      </c>
      <c r="Q100" s="304">
        <f t="shared" si="20"/>
        <v>3.4751956626491359E-2</v>
      </c>
      <c r="R100" s="304">
        <f t="shared" si="20"/>
        <v>3.5110868066098762E-2</v>
      </c>
      <c r="S100" s="304">
        <f t="shared" si="20"/>
        <v>3.4781387893014888E-2</v>
      </c>
      <c r="T100" s="304">
        <f t="shared" si="20"/>
        <v>3.5126177511688984E-2</v>
      </c>
      <c r="U100" s="304">
        <f t="shared" si="20"/>
        <v>3.5360649583418904E-2</v>
      </c>
      <c r="V100" s="304">
        <f t="shared" si="20"/>
        <v>3.4766689897061297E-2</v>
      </c>
      <c r="W100" s="304">
        <f t="shared" si="20"/>
        <v>3.3473603251794798E-2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3.8473241035261292E-2</v>
      </c>
      <c r="C101" s="304">
        <f t="shared" si="21"/>
        <v>3.8792447877818173E-2</v>
      </c>
      <c r="D101" s="304">
        <f t="shared" si="21"/>
        <v>3.8912400905278192E-2</v>
      </c>
      <c r="E101" s="304">
        <f t="shared" si="21"/>
        <v>3.7489899627243584E-2</v>
      </c>
      <c r="F101" s="304">
        <f t="shared" si="21"/>
        <v>3.7042679929797262E-2</v>
      </c>
      <c r="G101" s="304">
        <f t="shared" si="21"/>
        <v>3.8309103432578304E-2</v>
      </c>
      <c r="H101" s="304">
        <f t="shared" si="21"/>
        <v>3.799220387630893E-2</v>
      </c>
      <c r="I101" s="304">
        <f t="shared" si="21"/>
        <v>3.7062753894278176E-2</v>
      </c>
      <c r="J101" s="304">
        <f t="shared" si="21"/>
        <v>3.7849597073554953E-2</v>
      </c>
      <c r="K101" s="304">
        <f t="shared" si="21"/>
        <v>3.6159113369227357E-2</v>
      </c>
      <c r="L101" s="304">
        <f t="shared" si="21"/>
        <v>3.6054219433604595E-2</v>
      </c>
      <c r="M101" s="304">
        <f t="shared" si="21"/>
        <v>3.5772212255853558E-2</v>
      </c>
      <c r="N101" s="304">
        <f t="shared" si="21"/>
        <v>3.4834696842771261E-2</v>
      </c>
      <c r="O101" s="304">
        <f t="shared" si="21"/>
        <v>3.3646993671006417E-2</v>
      </c>
      <c r="P101" s="304">
        <f t="shared" si="21"/>
        <v>3.3771435711992474E-2</v>
      </c>
      <c r="Q101" s="304">
        <f t="shared" si="21"/>
        <v>3.2672747756618874E-2</v>
      </c>
      <c r="R101" s="304">
        <f t="shared" si="21"/>
        <v>3.2987575230550015E-2</v>
      </c>
      <c r="S101" s="304">
        <f t="shared" si="21"/>
        <v>3.2712993979189919E-2</v>
      </c>
      <c r="T101" s="304">
        <f t="shared" si="21"/>
        <v>3.3028713454737541E-2</v>
      </c>
      <c r="U101" s="304">
        <f t="shared" si="21"/>
        <v>3.3167353066964181E-2</v>
      </c>
      <c r="V101" s="304">
        <f t="shared" si="21"/>
        <v>3.2558699724633711E-2</v>
      </c>
      <c r="W101" s="304">
        <f t="shared" si="21"/>
        <v>3.1338918435065914E-2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3.4252618846946736E-3</v>
      </c>
      <c r="C102" s="304">
        <f t="shared" si="22"/>
        <v>3.3153126599353689E-3</v>
      </c>
      <c r="D102" s="304">
        <f t="shared" si="22"/>
        <v>3.2774406623815077E-3</v>
      </c>
      <c r="E102" s="304">
        <f t="shared" si="22"/>
        <v>3.7614984473536132E-3</v>
      </c>
      <c r="F102" s="304">
        <f t="shared" si="22"/>
        <v>3.9020661729758203E-3</v>
      </c>
      <c r="G102" s="304">
        <f t="shared" si="22"/>
        <v>3.4770335499233734E-3</v>
      </c>
      <c r="H102" s="304">
        <f t="shared" si="22"/>
        <v>3.5838902654648434E-3</v>
      </c>
      <c r="I102" s="304">
        <f t="shared" si="22"/>
        <v>3.895610042959245E-3</v>
      </c>
      <c r="J102" s="304">
        <f t="shared" si="22"/>
        <v>3.6368108680155556E-3</v>
      </c>
      <c r="K102" s="304">
        <f t="shared" si="22"/>
        <v>4.1850414362508467E-3</v>
      </c>
      <c r="L102" s="304">
        <f t="shared" si="22"/>
        <v>4.2207851527227159E-3</v>
      </c>
      <c r="M102" s="304">
        <f t="shared" si="22"/>
        <v>4.3087112288180103E-3</v>
      </c>
      <c r="N102" s="304">
        <f t="shared" si="22"/>
        <v>4.5960922549686187E-3</v>
      </c>
      <c r="O102" s="304">
        <f t="shared" si="22"/>
        <v>4.9378764173281312E-3</v>
      </c>
      <c r="P102" s="304">
        <f t="shared" si="22"/>
        <v>4.9014758928551403E-3</v>
      </c>
      <c r="Q102" s="304">
        <f t="shared" si="22"/>
        <v>5.2005113983953381E-3</v>
      </c>
      <c r="R102" s="304">
        <f t="shared" si="22"/>
        <v>5.113580489067444E-3</v>
      </c>
      <c r="S102" s="304">
        <f t="shared" si="22"/>
        <v>5.1875218221624489E-3</v>
      </c>
      <c r="T102" s="304">
        <f t="shared" si="22"/>
        <v>5.1022978033393009E-3</v>
      </c>
      <c r="U102" s="304">
        <f t="shared" si="22"/>
        <v>5.0626709546696359E-3</v>
      </c>
      <c r="V102" s="304">
        <f t="shared" si="22"/>
        <v>5.2236960128648931E-3</v>
      </c>
      <c r="W102" s="304">
        <f t="shared" si="22"/>
        <v>5.5344730182126291E-3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3.9794698977236812E-3</v>
      </c>
      <c r="C103" s="304">
        <f t="shared" si="23"/>
        <v>3.8517308678518952E-3</v>
      </c>
      <c r="D103" s="304">
        <f t="shared" si="23"/>
        <v>3.8077311740166014E-3</v>
      </c>
      <c r="E103" s="304">
        <f t="shared" si="23"/>
        <v>4.3701095990540222E-3</v>
      </c>
      <c r="F103" s="304">
        <f t="shared" si="23"/>
        <v>4.5334212089500709E-3</v>
      </c>
      <c r="G103" s="304">
        <f t="shared" si="23"/>
        <v>4.0396182280610579E-3</v>
      </c>
      <c r="H103" s="304">
        <f t="shared" si="23"/>
        <v>4.1637643801456618E-3</v>
      </c>
      <c r="I103" s="304">
        <f t="shared" si="23"/>
        <v>4.5259204758903429E-3</v>
      </c>
      <c r="J103" s="304">
        <f t="shared" si="23"/>
        <v>4.2252475460784556E-3</v>
      </c>
      <c r="K103" s="304">
        <f t="shared" si="23"/>
        <v>4.862181922703138E-3</v>
      </c>
      <c r="L103" s="304">
        <f t="shared" si="23"/>
        <v>4.9037089791796546E-3</v>
      </c>
      <c r="M103" s="304">
        <f t="shared" si="23"/>
        <v>5.0058615108180852E-3</v>
      </c>
      <c r="N103" s="304">
        <f t="shared" si="23"/>
        <v>5.3397408407033185E-3</v>
      </c>
      <c r="O103" s="304">
        <f t="shared" si="23"/>
        <v>5.7368257444024772E-3</v>
      </c>
      <c r="P103" s="304">
        <f t="shared" si="23"/>
        <v>5.6945356082675194E-3</v>
      </c>
      <c r="Q103" s="304">
        <f t="shared" si="23"/>
        <v>6.0419551144854722E-3</v>
      </c>
      <c r="R103" s="304">
        <f t="shared" si="23"/>
        <v>5.9409587677833765E-3</v>
      </c>
      <c r="S103" s="304">
        <f t="shared" si="23"/>
        <v>6.0268638223907132E-3</v>
      </c>
      <c r="T103" s="304">
        <f t="shared" si="23"/>
        <v>5.9278505413960045E-3</v>
      </c>
      <c r="U103" s="304">
        <f t="shared" si="23"/>
        <v>5.8818120612064385E-3</v>
      </c>
      <c r="V103" s="304">
        <f t="shared" si="23"/>
        <v>6.0688910039087569E-3</v>
      </c>
      <c r="W103" s="304">
        <f t="shared" si="23"/>
        <v>6.4299517867972651E-3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1.3466739262085899E-3</v>
      </c>
      <c r="C104" s="304">
        <f t="shared" si="24"/>
        <v>1.3034463543689552E-3</v>
      </c>
      <c r="D104" s="304">
        <f t="shared" si="24"/>
        <v>1.2885566223262424E-3</v>
      </c>
      <c r="E104" s="304">
        <f t="shared" si="24"/>
        <v>1.4788684932850744E-3</v>
      </c>
      <c r="F104" s="304">
        <f t="shared" si="24"/>
        <v>1.5341340167207356E-3</v>
      </c>
      <c r="G104" s="304">
        <f t="shared" si="24"/>
        <v>1.3670284433307468E-3</v>
      </c>
      <c r="H104" s="304">
        <f t="shared" si="24"/>
        <v>1.4090401660848499E-3</v>
      </c>
      <c r="I104" s="304">
        <f t="shared" si="24"/>
        <v>1.5315957284817001E-3</v>
      </c>
      <c r="J104" s="304">
        <f t="shared" si="24"/>
        <v>1.4298463987214662E-3</v>
      </c>
      <c r="K104" s="304">
        <f t="shared" si="24"/>
        <v>1.6453884029962122E-3</v>
      </c>
      <c r="L104" s="304">
        <f t="shared" si="24"/>
        <v>1.6594413813140285E-3</v>
      </c>
      <c r="M104" s="304">
        <f t="shared" si="24"/>
        <v>1.6940103451180675E-3</v>
      </c>
      <c r="N104" s="304">
        <f t="shared" si="24"/>
        <v>1.8069968985064064E-3</v>
      </c>
      <c r="O104" s="304">
        <f t="shared" si="24"/>
        <v>1.9413725565830221E-3</v>
      </c>
      <c r="P104" s="304">
        <f t="shared" si="24"/>
        <v>1.9270613480219692E-3</v>
      </c>
      <c r="Q104" s="304">
        <f t="shared" si="24"/>
        <v>2.0446299695983257E-3</v>
      </c>
      <c r="R104" s="304">
        <f t="shared" si="24"/>
        <v>2.0104522649689142E-3</v>
      </c>
      <c r="S104" s="304">
        <f t="shared" si="24"/>
        <v>2.0395229955291337E-3</v>
      </c>
      <c r="T104" s="304">
        <f t="shared" si="24"/>
        <v>2.0060163709557915E-3</v>
      </c>
      <c r="U104" s="304">
        <f t="shared" si="24"/>
        <v>1.9904367026916791E-3</v>
      </c>
      <c r="V104" s="304">
        <f t="shared" si="24"/>
        <v>2.0537452188395169E-3</v>
      </c>
      <c r="W104" s="304">
        <f t="shared" si="24"/>
        <v>2.1759301214996805E-3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8.8201705384450144E-2</v>
      </c>
      <c r="C105" s="303">
        <f t="shared" si="25"/>
        <v>8.6448437347636437E-2</v>
      </c>
      <c r="D105" s="303">
        <f t="shared" si="25"/>
        <v>8.5845478755720031E-2</v>
      </c>
      <c r="E105" s="303">
        <f t="shared" si="25"/>
        <v>9.3443900150501386E-2</v>
      </c>
      <c r="F105" s="303">
        <f t="shared" si="25"/>
        <v>9.5575057247107048E-2</v>
      </c>
      <c r="G105" s="303">
        <f t="shared" si="25"/>
        <v>8.8916530158981863E-2</v>
      </c>
      <c r="H105" s="303">
        <f t="shared" si="25"/>
        <v>9.0577151730358907E-2</v>
      </c>
      <c r="I105" s="303">
        <f t="shared" si="25"/>
        <v>9.5550303151565041E-2</v>
      </c>
      <c r="J105" s="303">
        <f t="shared" si="25"/>
        <v>9.1360939528786822E-2</v>
      </c>
      <c r="K105" s="303">
        <f t="shared" si="25"/>
        <v>0.10004832548125778</v>
      </c>
      <c r="L105" s="303">
        <f t="shared" si="25"/>
        <v>0.1005451080709532</v>
      </c>
      <c r="M105" s="303">
        <f t="shared" si="25"/>
        <v>0.10195655595626284</v>
      </c>
      <c r="N105" s="303">
        <f t="shared" si="25"/>
        <v>0.10637284855709407</v>
      </c>
      <c r="O105" s="303">
        <f t="shared" si="25"/>
        <v>0.11163207471266259</v>
      </c>
      <c r="P105" s="303">
        <f t="shared" si="25"/>
        <v>0.11104933709009392</v>
      </c>
      <c r="Q105" s="303">
        <f t="shared" si="25"/>
        <v>0.1157140143570481</v>
      </c>
      <c r="R105" s="303">
        <f t="shared" si="25"/>
        <v>0.11443966416343906</v>
      </c>
      <c r="S105" s="303">
        <f t="shared" si="25"/>
        <v>0.11553527307022401</v>
      </c>
      <c r="T105" s="303">
        <f t="shared" si="25"/>
        <v>0.11417670676296067</v>
      </c>
      <c r="U105" s="303">
        <f t="shared" si="25"/>
        <v>0.11353807030503775</v>
      </c>
      <c r="V105" s="303">
        <f t="shared" si="25"/>
        <v>0.11598943736562232</v>
      </c>
      <c r="W105" s="303">
        <f t="shared" si="25"/>
        <v>0.12067196579844146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1.9485684879905488E-2</v>
      </c>
      <c r="C106" s="304">
        <f t="shared" si="26"/>
        <v>1.9645413425806921E-2</v>
      </c>
      <c r="D106" s="304">
        <f t="shared" si="26"/>
        <v>1.9699502198379293E-2</v>
      </c>
      <c r="E106" s="304">
        <f t="shared" si="26"/>
        <v>1.8879081266750364E-2</v>
      </c>
      <c r="F106" s="304">
        <f t="shared" si="26"/>
        <v>1.8571882239505681E-2</v>
      </c>
      <c r="G106" s="304">
        <f t="shared" si="26"/>
        <v>1.9302344820052719E-2</v>
      </c>
      <c r="H106" s="304">
        <f t="shared" si="26"/>
        <v>1.9105032673734014E-2</v>
      </c>
      <c r="I106" s="304">
        <f t="shared" si="26"/>
        <v>1.8659207163354691E-2</v>
      </c>
      <c r="J106" s="304">
        <f t="shared" si="26"/>
        <v>1.8965981402516163E-2</v>
      </c>
      <c r="K106" s="304">
        <f t="shared" si="26"/>
        <v>1.8133373302380188E-2</v>
      </c>
      <c r="L106" s="304">
        <f t="shared" si="26"/>
        <v>1.8008465568064107E-2</v>
      </c>
      <c r="M106" s="304">
        <f t="shared" si="26"/>
        <v>1.7895132230029934E-2</v>
      </c>
      <c r="N106" s="304">
        <f t="shared" si="26"/>
        <v>1.7330744935491003E-2</v>
      </c>
      <c r="O106" s="304">
        <f t="shared" si="26"/>
        <v>1.66801114655124E-2</v>
      </c>
      <c r="P106" s="304">
        <f t="shared" si="26"/>
        <v>1.6727168904796558E-2</v>
      </c>
      <c r="Q106" s="304">
        <f t="shared" si="26"/>
        <v>1.623237696768429E-2</v>
      </c>
      <c r="R106" s="304">
        <f t="shared" si="26"/>
        <v>1.6458766740815707E-2</v>
      </c>
      <c r="S106" s="304">
        <f t="shared" si="26"/>
        <v>1.6279162703724322E-2</v>
      </c>
      <c r="T106" s="304">
        <f t="shared" si="26"/>
        <v>1.6390536865639051E-2</v>
      </c>
      <c r="U106" s="304">
        <f t="shared" si="26"/>
        <v>1.6436920026993429E-2</v>
      </c>
      <c r="V106" s="304">
        <f t="shared" si="26"/>
        <v>1.6113216804117855E-2</v>
      </c>
      <c r="W106" s="304">
        <f t="shared" si="26"/>
        <v>1.5448375529100075E-2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7.2470370925145919E-3</v>
      </c>
      <c r="C107" s="304">
        <f t="shared" si="27"/>
        <v>7.3071646972067451E-3</v>
      </c>
      <c r="D107" s="304">
        <f t="shared" si="27"/>
        <v>7.3297597273100168E-3</v>
      </c>
      <c r="E107" s="304">
        <f t="shared" si="27"/>
        <v>7.061809348068041E-3</v>
      </c>
      <c r="F107" s="304">
        <f t="shared" si="27"/>
        <v>6.9775685186321719E-3</v>
      </c>
      <c r="G107" s="304">
        <f t="shared" si="27"/>
        <v>7.2161192061366338E-3</v>
      </c>
      <c r="H107" s="304">
        <f t="shared" si="27"/>
        <v>7.1564262149279977E-3</v>
      </c>
      <c r="I107" s="304">
        <f t="shared" si="27"/>
        <v>6.9813497640191565E-3</v>
      </c>
      <c r="J107" s="304">
        <f t="shared" si="27"/>
        <v>7.1295639916945626E-3</v>
      </c>
      <c r="K107" s="304">
        <f t="shared" si="27"/>
        <v>6.8111349282755154E-3</v>
      </c>
      <c r="L107" s="304">
        <f t="shared" si="27"/>
        <v>6.7913765138091723E-3</v>
      </c>
      <c r="M107" s="304">
        <f t="shared" si="27"/>
        <v>6.7382560481940232E-3</v>
      </c>
      <c r="N107" s="304">
        <f t="shared" si="27"/>
        <v>6.5616603471148069E-3</v>
      </c>
      <c r="O107" s="304">
        <f t="shared" si="27"/>
        <v>6.3379378660067525E-3</v>
      </c>
      <c r="P107" s="304">
        <f t="shared" si="27"/>
        <v>6.3613784720650598E-3</v>
      </c>
      <c r="Q107" s="304">
        <f t="shared" si="27"/>
        <v>6.1544234001387355E-3</v>
      </c>
      <c r="R107" s="304">
        <f t="shared" si="27"/>
        <v>6.2137260822088666E-3</v>
      </c>
      <c r="S107" s="304">
        <f t="shared" si="27"/>
        <v>6.1620044060523927E-3</v>
      </c>
      <c r="T107" s="304">
        <f t="shared" si="27"/>
        <v>6.2214751105876794E-3</v>
      </c>
      <c r="U107" s="304">
        <f t="shared" si="27"/>
        <v>6.2475900513949125E-3</v>
      </c>
      <c r="V107" s="304">
        <f t="shared" si="27"/>
        <v>6.1329406683520542E-3</v>
      </c>
      <c r="W107" s="304">
        <f t="shared" si="27"/>
        <v>5.9031757717021675E-3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6.1468983412030054E-2</v>
      </c>
      <c r="C108" s="304">
        <f t="shared" si="28"/>
        <v>5.949585922462277E-2</v>
      </c>
      <c r="D108" s="304">
        <f t="shared" si="28"/>
        <v>5.8816216830030722E-2</v>
      </c>
      <c r="E108" s="304">
        <f t="shared" si="28"/>
        <v>6.7503009535682987E-2</v>
      </c>
      <c r="F108" s="304">
        <f t="shared" si="28"/>
        <v>7.0025606488969203E-2</v>
      </c>
      <c r="G108" s="304">
        <f t="shared" si="28"/>
        <v>6.2398066132792508E-2</v>
      </c>
      <c r="H108" s="304">
        <f t="shared" si="28"/>
        <v>6.43156928416969E-2</v>
      </c>
      <c r="I108" s="304">
        <f t="shared" si="28"/>
        <v>6.9909746224191188E-2</v>
      </c>
      <c r="J108" s="304">
        <f t="shared" si="28"/>
        <v>6.5265394134576091E-2</v>
      </c>
      <c r="K108" s="304">
        <f t="shared" si="28"/>
        <v>7.510381725060207E-2</v>
      </c>
      <c r="L108" s="304">
        <f t="shared" si="28"/>
        <v>7.5745265989079921E-2</v>
      </c>
      <c r="M108" s="304">
        <f t="shared" si="28"/>
        <v>7.7323167678038887E-2</v>
      </c>
      <c r="N108" s="304">
        <f t="shared" si="28"/>
        <v>8.2480443274488252E-2</v>
      </c>
      <c r="O108" s="304">
        <f t="shared" si="28"/>
        <v>8.8614025381143449E-2</v>
      </c>
      <c r="P108" s="304">
        <f t="shared" si="28"/>
        <v>8.796078971323229E-2</v>
      </c>
      <c r="Q108" s="304">
        <f t="shared" si="28"/>
        <v>9.3327213989225069E-2</v>
      </c>
      <c r="R108" s="304">
        <f t="shared" si="28"/>
        <v>9.1767171340414483E-2</v>
      </c>
      <c r="S108" s="304">
        <f t="shared" si="28"/>
        <v>9.3094105960447301E-2</v>
      </c>
      <c r="T108" s="304">
        <f t="shared" si="28"/>
        <v>9.156469478673393E-2</v>
      </c>
      <c r="U108" s="304">
        <f t="shared" si="28"/>
        <v>9.0853560226649394E-2</v>
      </c>
      <c r="V108" s="304">
        <f t="shared" si="28"/>
        <v>9.3743279893152412E-2</v>
      </c>
      <c r="W108" s="304">
        <f t="shared" si="28"/>
        <v>9.9320414497639217E-2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5.9714460488655877E-2</v>
      </c>
      <c r="C109" s="237">
        <f t="shared" si="29"/>
        <v>5.7797655625651027E-2</v>
      </c>
      <c r="D109" s="237">
        <f t="shared" si="29"/>
        <v>5.7137412415734216E-2</v>
      </c>
      <c r="E109" s="237">
        <f t="shared" si="29"/>
        <v>6.5576256056888285E-2</v>
      </c>
      <c r="F109" s="237">
        <f t="shared" si="29"/>
        <v>6.8026849961884184E-2</v>
      </c>
      <c r="G109" s="237">
        <f t="shared" si="29"/>
        <v>6.0617024193797692E-2</v>
      </c>
      <c r="H109" s="237">
        <f t="shared" si="29"/>
        <v>6.2479915655224594E-2</v>
      </c>
      <c r="I109" s="237">
        <f t="shared" si="29"/>
        <v>6.7914296722522527E-2</v>
      </c>
      <c r="J109" s="237">
        <f t="shared" si="29"/>
        <v>6.3402509411973784E-2</v>
      </c>
      <c r="K109" s="237">
        <f t="shared" si="29"/>
        <v>7.2960112219467702E-2</v>
      </c>
      <c r="L109" s="237">
        <f t="shared" si="29"/>
        <v>7.3583251943327765E-2</v>
      </c>
      <c r="M109" s="237">
        <f t="shared" si="29"/>
        <v>7.511611523193526E-2</v>
      </c>
      <c r="N109" s="237">
        <f t="shared" si="29"/>
        <v>8.0126185559094967E-2</v>
      </c>
      <c r="O109" s="237">
        <f t="shared" si="29"/>
        <v>8.6084695461669775E-2</v>
      </c>
      <c r="P109" s="237">
        <f t="shared" si="29"/>
        <v>8.5450105245335931E-2</v>
      </c>
      <c r="Q109" s="237">
        <f t="shared" si="29"/>
        <v>9.066335447456296E-2</v>
      </c>
      <c r="R109" s="237">
        <f t="shared" si="29"/>
        <v>8.9147840471531903E-2</v>
      </c>
      <c r="S109" s="237">
        <f t="shared" si="29"/>
        <v>9.0436900100318143E-2</v>
      </c>
      <c r="T109" s="237">
        <f t="shared" si="29"/>
        <v>8.8951143251348661E-2</v>
      </c>
      <c r="U109" s="237">
        <f t="shared" si="29"/>
        <v>8.8260306763853116E-2</v>
      </c>
      <c r="V109" s="237">
        <f t="shared" si="29"/>
        <v>9.1067544516461138E-2</v>
      </c>
      <c r="W109" s="237">
        <f t="shared" si="29"/>
        <v>9.6485489722211326E-2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0.46811853181825325</v>
      </c>
      <c r="C113" s="324">
        <f>IF(C$5=0,0,C$5/FBT_fec!C$5)</f>
        <v>0.46778666853692641</v>
      </c>
      <c r="D113" s="324">
        <f>IF(D$5=0,0,D$5/FBT_fec!D$5)</f>
        <v>0.46711807150363999</v>
      </c>
      <c r="E113" s="324">
        <f>IF(E$5=0,0,E$5/FBT_fec!E$5)</f>
        <v>0.47298631597275531</v>
      </c>
      <c r="F113" s="324">
        <f>IF(F$5=0,0,F$5/FBT_fec!F$5)</f>
        <v>0.4777498706273941</v>
      </c>
      <c r="G113" s="324">
        <f>IF(G$5=0,0,G$5/FBT_fec!G$5)</f>
        <v>0.4724859724509039</v>
      </c>
      <c r="H113" s="324">
        <f>IF(H$5=0,0,H$5/FBT_fec!H$5)</f>
        <v>0.47420386821098215</v>
      </c>
      <c r="I113" s="324">
        <f>IF(I$5=0,0,I$5/FBT_fec!I$5)</f>
        <v>0.47509599445263317</v>
      </c>
      <c r="J113" s="324">
        <f>IF(J$5=0,0,J$5/FBT_fec!J$5)</f>
        <v>0.4760951441705632</v>
      </c>
      <c r="K113" s="324">
        <f>IF(K$5=0,0,K$5/FBT_fec!K$5)</f>
        <v>0.47891419893877474</v>
      </c>
      <c r="L113" s="324">
        <f>IF(L$5=0,0,L$5/FBT_fec!L$5)</f>
        <v>0.48116238776084197</v>
      </c>
      <c r="M113" s="324">
        <f>IF(M$5=0,0,M$5/FBT_fec!M$5)</f>
        <v>0.48072008285926354</v>
      </c>
      <c r="N113" s="324">
        <f>IF(N$5=0,0,N$5/FBT_fec!N$5)</f>
        <v>0.48519353802278792</v>
      </c>
      <c r="O113" s="324">
        <f>IF(O$5=0,0,O$5/FBT_fec!O$5)</f>
        <v>0.48938135936657651</v>
      </c>
      <c r="P113" s="324">
        <f>IF(P$5=0,0,P$5/FBT_fec!P$5)</f>
        <v>0.4894351233812369</v>
      </c>
      <c r="Q113" s="324">
        <f>IF(Q$5=0,0,Q$5/FBT_fec!Q$5)</f>
        <v>0.49049299322892448</v>
      </c>
      <c r="R113" s="324">
        <f>IF(R$5=0,0,R$5/FBT_fec!R$5)</f>
        <v>0.48837232883265924</v>
      </c>
      <c r="S113" s="324">
        <f>IF(S$5=0,0,S$5/FBT_fec!S$5)</f>
        <v>0.48929348411324658</v>
      </c>
      <c r="T113" s="324">
        <f>IF(T$5=0,0,T$5/FBT_fec!T$5)</f>
        <v>0.48913999251949447</v>
      </c>
      <c r="U113" s="324">
        <f>IF(U$5=0,0,U$5/FBT_fec!U$5)</f>
        <v>0.48987647985696986</v>
      </c>
      <c r="V113" s="324">
        <f>IF(V$5=0,0,V$5/FBT_fec!V$5)</f>
        <v>0.4919397558307137</v>
      </c>
      <c r="W113" s="324">
        <f>IF(W$5=0,0,W$5/FBT_fec!W$5)</f>
        <v>0.49558603573184867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0.48261463490706963</v>
      </c>
      <c r="C114" s="336">
        <f>IF(C$6=0,0,C$6/FBT_fec!C$6)</f>
        <v>0.48261463490706968</v>
      </c>
      <c r="D114" s="336">
        <f>IF(D$6=0,0,D$6/FBT_fec!D$6)</f>
        <v>0.48261463490706968</v>
      </c>
      <c r="E114" s="336">
        <f>IF(E$6=0,0,E$6/FBT_fec!E$6)</f>
        <v>0.48261463490706957</v>
      </c>
      <c r="F114" s="336">
        <f>IF(F$6=0,0,F$6/FBT_fec!F$6)</f>
        <v>0.48261463490706968</v>
      </c>
      <c r="G114" s="336">
        <f>IF(G$6=0,0,G$6/FBT_fec!G$6)</f>
        <v>0.48261463490706996</v>
      </c>
      <c r="H114" s="336">
        <f>IF(H$6=0,0,H$6/FBT_fec!H$6)</f>
        <v>0.48261463490706996</v>
      </c>
      <c r="I114" s="336">
        <f>IF(I$6=0,0,I$6/FBT_fec!I$6)</f>
        <v>0.48261463490706957</v>
      </c>
      <c r="J114" s="336">
        <f>IF(J$6=0,0,J$6/FBT_fec!J$6)</f>
        <v>0.48261463490706968</v>
      </c>
      <c r="K114" s="336">
        <f>IF(K$6=0,0,K$6/FBT_fec!K$6)</f>
        <v>0.48261463490706968</v>
      </c>
      <c r="L114" s="336">
        <f>IF(L$6=0,0,L$6/FBT_fec!L$6)</f>
        <v>0.48261463490706979</v>
      </c>
      <c r="M114" s="336">
        <f>IF(M$6=0,0,M$6/FBT_fec!M$6)</f>
        <v>0.48261463490706991</v>
      </c>
      <c r="N114" s="336">
        <f>IF(N$6=0,0,N$6/FBT_fec!N$6)</f>
        <v>0.48261463490706985</v>
      </c>
      <c r="O114" s="336">
        <f>IF(O$6=0,0,O$6/FBT_fec!O$6)</f>
        <v>0.48261463490706963</v>
      </c>
      <c r="P114" s="336">
        <f>IF(P$6=0,0,P$6/FBT_fec!P$6)</f>
        <v>0.48261463490706979</v>
      </c>
      <c r="Q114" s="336">
        <f>IF(Q$6=0,0,Q$6/FBT_fec!Q$6)</f>
        <v>0.48261463490706996</v>
      </c>
      <c r="R114" s="336">
        <f>IF(R$6=0,0,R$6/FBT_fec!R$6)</f>
        <v>0.48261463490706974</v>
      </c>
      <c r="S114" s="336">
        <f>IF(S$6=0,0,S$6/FBT_fec!S$6)</f>
        <v>0.48261463490706963</v>
      </c>
      <c r="T114" s="336">
        <f>IF(T$6=0,0,T$6/FBT_fec!T$6)</f>
        <v>0.48261463490706996</v>
      </c>
      <c r="U114" s="336">
        <f>IF(U$6=0,0,U$6/FBT_fec!U$6)</f>
        <v>0.48261463490706968</v>
      </c>
      <c r="V114" s="336">
        <f>IF(V$6=0,0,V$6/FBT_fec!V$6)</f>
        <v>0.48261463490706974</v>
      </c>
      <c r="W114" s="336">
        <f>IF(W$6=0,0,W$6/FBT_fec!W$6)</f>
        <v>0.48261463490706957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0.12507263687354286</v>
      </c>
      <c r="C115" s="337">
        <f>IF(C$7=0,0,C$7/FBT_fec!C$7)</f>
        <v>0.12507263687354284</v>
      </c>
      <c r="D115" s="337">
        <f>IF(D$7=0,0,D$7/FBT_fec!D$7)</f>
        <v>0.12507263687354281</v>
      </c>
      <c r="E115" s="337">
        <f>IF(E$7=0,0,E$7/FBT_fec!E$7)</f>
        <v>0.12507263687354284</v>
      </c>
      <c r="F115" s="337">
        <f>IF(F$7=0,0,F$7/FBT_fec!F$7)</f>
        <v>0.12507263687354286</v>
      </c>
      <c r="G115" s="337">
        <f>IF(G$7=0,0,G$7/FBT_fec!G$7)</f>
        <v>0.12507263687354281</v>
      </c>
      <c r="H115" s="337">
        <f>IF(H$7=0,0,H$7/FBT_fec!H$7)</f>
        <v>0.12507263687354281</v>
      </c>
      <c r="I115" s="337">
        <f>IF(I$7=0,0,I$7/FBT_fec!I$7)</f>
        <v>0.12507263687354284</v>
      </c>
      <c r="J115" s="337">
        <f>IF(J$7=0,0,J$7/FBT_fec!J$7)</f>
        <v>0.12507263687354281</v>
      </c>
      <c r="K115" s="337">
        <f>IF(K$7=0,0,K$7/FBT_fec!K$7)</f>
        <v>0.12507263687354286</v>
      </c>
      <c r="L115" s="337">
        <f>IF(L$7=0,0,L$7/FBT_fec!L$7)</f>
        <v>0.12507263687354284</v>
      </c>
      <c r="M115" s="337">
        <f>IF(M$7=0,0,M$7/FBT_fec!M$7)</f>
        <v>0.12507263687354284</v>
      </c>
      <c r="N115" s="337">
        <f>IF(N$7=0,0,N$7/FBT_fec!N$7)</f>
        <v>0.12507263687354281</v>
      </c>
      <c r="O115" s="337">
        <f>IF(O$7=0,0,O$7/FBT_fec!O$7)</f>
        <v>0.12507263687354284</v>
      </c>
      <c r="P115" s="337">
        <f>IF(P$7=0,0,P$7/FBT_fec!P$7)</f>
        <v>0.12507263687354284</v>
      </c>
      <c r="Q115" s="337">
        <f>IF(Q$7=0,0,Q$7/FBT_fec!Q$7)</f>
        <v>0.12507263687354286</v>
      </c>
      <c r="R115" s="337">
        <f>IF(R$7=0,0,R$7/FBT_fec!R$7)</f>
        <v>0.12507263687354284</v>
      </c>
      <c r="S115" s="337">
        <f>IF(S$7=0,0,S$7/FBT_fec!S$7)</f>
        <v>0.12507263687354281</v>
      </c>
      <c r="T115" s="337">
        <f>IF(T$7=0,0,T$7/FBT_fec!T$7)</f>
        <v>0.12507263687354281</v>
      </c>
      <c r="U115" s="337">
        <f>IF(U$7=0,0,U$7/FBT_fec!U$7)</f>
        <v>0.12507263687354284</v>
      </c>
      <c r="V115" s="337">
        <f>IF(V$7=0,0,V$7/FBT_fec!V$7)</f>
        <v>0.12507263687354284</v>
      </c>
      <c r="W115" s="337">
        <f>IF(W$7=0,0,W$7/FBT_fec!W$7)</f>
        <v>0.12507263687354284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0.68350164881985742</v>
      </c>
      <c r="C116" s="337">
        <f>IF(C$8=0,0,C$8/FBT_fec!C$8)</f>
        <v>0.68350164881985753</v>
      </c>
      <c r="D116" s="337">
        <f>IF(D$8=0,0,D$8/FBT_fec!D$8)</f>
        <v>0.68350164881985753</v>
      </c>
      <c r="E116" s="337">
        <f>IF(E$8=0,0,E$8/FBT_fec!E$8)</f>
        <v>0.68350164881985753</v>
      </c>
      <c r="F116" s="337">
        <f>IF(F$8=0,0,F$8/FBT_fec!F$8)</f>
        <v>0.68350164881985753</v>
      </c>
      <c r="G116" s="337">
        <f>IF(G$8=0,0,G$8/FBT_fec!G$8)</f>
        <v>0.68350164881985753</v>
      </c>
      <c r="H116" s="337">
        <f>IF(H$8=0,0,H$8/FBT_fec!H$8)</f>
        <v>0.68350164881985753</v>
      </c>
      <c r="I116" s="337">
        <f>IF(I$8=0,0,I$8/FBT_fec!I$8)</f>
        <v>0.68350164881985742</v>
      </c>
      <c r="J116" s="337">
        <f>IF(J$8=0,0,J$8/FBT_fec!J$8)</f>
        <v>0.68350164881985742</v>
      </c>
      <c r="K116" s="337">
        <f>IF(K$8=0,0,K$8/FBT_fec!K$8)</f>
        <v>0.68350164881985775</v>
      </c>
      <c r="L116" s="337">
        <f>IF(L$8=0,0,L$8/FBT_fec!L$8)</f>
        <v>0.68350164881985753</v>
      </c>
      <c r="M116" s="337">
        <f>IF(M$8=0,0,M$8/FBT_fec!M$8)</f>
        <v>0.68350164881985753</v>
      </c>
      <c r="N116" s="337">
        <f>IF(N$8=0,0,N$8/FBT_fec!N$8)</f>
        <v>0.68350164881985753</v>
      </c>
      <c r="O116" s="337">
        <f>IF(O$8=0,0,O$8/FBT_fec!O$8)</f>
        <v>0.68350164881985764</v>
      </c>
      <c r="P116" s="337">
        <f>IF(P$8=0,0,P$8/FBT_fec!P$8)</f>
        <v>0.68350164881985753</v>
      </c>
      <c r="Q116" s="337">
        <f>IF(Q$8=0,0,Q$8/FBT_fec!Q$8)</f>
        <v>0.68350164881985753</v>
      </c>
      <c r="R116" s="337">
        <f>IF(R$8=0,0,R$8/FBT_fec!R$8)</f>
        <v>0.68350164881985764</v>
      </c>
      <c r="S116" s="337">
        <f>IF(S$8=0,0,S$8/FBT_fec!S$8)</f>
        <v>0.68350164881985764</v>
      </c>
      <c r="T116" s="337">
        <f>IF(T$8=0,0,T$8/FBT_fec!T$8)</f>
        <v>0.68350164881985753</v>
      </c>
      <c r="U116" s="337">
        <f>IF(U$8=0,0,U$8/FBT_fec!U$8)</f>
        <v>0.68350164881985753</v>
      </c>
      <c r="V116" s="337">
        <f>IF(V$8=0,0,V$8/FBT_fec!V$8)</f>
        <v>0.68350164881985742</v>
      </c>
      <c r="W116" s="337">
        <f>IF(W$8=0,0,W$8/FBT_fec!W$8)</f>
        <v>0.68350164881985753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0.48303415306088471</v>
      </c>
      <c r="C117" s="337">
        <f>IF(C$9=0,0,C$9/FBT_fec!C$9)</f>
        <v>0.48303415306088476</v>
      </c>
      <c r="D117" s="337">
        <f>IF(D$9=0,0,D$9/FBT_fec!D$9)</f>
        <v>0.48303415306088476</v>
      </c>
      <c r="E117" s="337">
        <f>IF(E$9=0,0,E$9/FBT_fec!E$9)</f>
        <v>0.48303415306088471</v>
      </c>
      <c r="F117" s="337">
        <f>IF(F$9=0,0,F$9/FBT_fec!F$9)</f>
        <v>0.48303415306088482</v>
      </c>
      <c r="G117" s="337">
        <f>IF(G$9=0,0,G$9/FBT_fec!G$9)</f>
        <v>0.48303415306088476</v>
      </c>
      <c r="H117" s="337">
        <f>IF(H$9=0,0,H$9/FBT_fec!H$9)</f>
        <v>0.48303415306088487</v>
      </c>
      <c r="I117" s="337">
        <f>IF(I$9=0,0,I$9/FBT_fec!I$9)</f>
        <v>0.48303415306088487</v>
      </c>
      <c r="J117" s="337">
        <f>IF(J$9=0,0,J$9/FBT_fec!J$9)</f>
        <v>0.48303415306088471</v>
      </c>
      <c r="K117" s="337">
        <f>IF(K$9=0,0,K$9/FBT_fec!K$9)</f>
        <v>0.48303415306088476</v>
      </c>
      <c r="L117" s="337">
        <f>IF(L$9=0,0,L$9/FBT_fec!L$9)</f>
        <v>0.48303415306088476</v>
      </c>
      <c r="M117" s="337">
        <f>IF(M$9=0,0,M$9/FBT_fec!M$9)</f>
        <v>0.48303415306088471</v>
      </c>
      <c r="N117" s="337">
        <f>IF(N$9=0,0,N$9/FBT_fec!N$9)</f>
        <v>0.48303415306088487</v>
      </c>
      <c r="O117" s="337">
        <f>IF(O$9=0,0,O$9/FBT_fec!O$9)</f>
        <v>0.48303415306088482</v>
      </c>
      <c r="P117" s="337">
        <f>IF(P$9=0,0,P$9/FBT_fec!P$9)</f>
        <v>0.48303415306088471</v>
      </c>
      <c r="Q117" s="337">
        <f>IF(Q$9=0,0,Q$9/FBT_fec!Q$9)</f>
        <v>0.48303415306088471</v>
      </c>
      <c r="R117" s="337">
        <f>IF(R$9=0,0,R$9/FBT_fec!R$9)</f>
        <v>0.48303415306088482</v>
      </c>
      <c r="S117" s="337">
        <f>IF(S$9=0,0,S$9/FBT_fec!S$9)</f>
        <v>0.48303415306088476</v>
      </c>
      <c r="T117" s="337">
        <f>IF(T$9=0,0,T$9/FBT_fec!T$9)</f>
        <v>0.48303415306088482</v>
      </c>
      <c r="U117" s="337">
        <f>IF(U$9=0,0,U$9/FBT_fec!U$9)</f>
        <v>0.48303415306088482</v>
      </c>
      <c r="V117" s="337">
        <f>IF(V$9=0,0,V$9/FBT_fec!V$9)</f>
        <v>0.48303415306088487</v>
      </c>
      <c r="W117" s="337">
        <f>IF(W$9=0,0,W$9/FBT_fec!W$9)</f>
        <v>0.48303415306088471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0.68543445730048225</v>
      </c>
      <c r="C118" s="338">
        <f>IF(C$10=0,0,C$10/FBT_fec!C$10)</f>
        <v>0.68562520360011359</v>
      </c>
      <c r="D118" s="338">
        <f>IF(D$10=0,0,D$10/FBT_fec!D$10)</f>
        <v>0.68505650380196237</v>
      </c>
      <c r="E118" s="338">
        <f>IF(E$10=0,0,E$10/FBT_fec!E$10)</f>
        <v>0.69390957703837752</v>
      </c>
      <c r="F118" s="338">
        <f>IF(F$10=0,0,F$10/FBT_fec!F$10)</f>
        <v>0.69659331651942935</v>
      </c>
      <c r="G118" s="338">
        <f>IF(G$10=0,0,G$10/FBT_fec!G$10)</f>
        <v>0.68927018156097009</v>
      </c>
      <c r="H118" s="338">
        <f>IF(H$10=0,0,H$10/FBT_fec!H$10)</f>
        <v>0.6930414637419422</v>
      </c>
      <c r="I118" s="338">
        <f>IF(I$10=0,0,I$10/FBT_fec!I$10)</f>
        <v>0.69727631361446452</v>
      </c>
      <c r="J118" s="338">
        <f>IF(J$10=0,0,J$10/FBT_fec!J$10)</f>
        <v>0.69216266704901719</v>
      </c>
      <c r="K118" s="338">
        <f>IF(K$10=0,0,K$10/FBT_fec!K$10)</f>
        <v>0.70627083181078021</v>
      </c>
      <c r="L118" s="338">
        <f>IF(L$10=0,0,L$10/FBT_fec!L$10)</f>
        <v>0.70598327104867642</v>
      </c>
      <c r="M118" s="338">
        <f>IF(M$10=0,0,M$10/FBT_fec!M$10)</f>
        <v>0.70896996446068983</v>
      </c>
      <c r="N118" s="338">
        <f>IF(N$10=0,0,N$10/FBT_fec!N$10)</f>
        <v>0.71655393729685213</v>
      </c>
      <c r="O118" s="338">
        <f>IF(O$10=0,0,O$10/FBT_fec!O$10)</f>
        <v>0.72831760641284404</v>
      </c>
      <c r="P118" s="338">
        <f>IF(P$10=0,0,P$10/FBT_fec!P$10)</f>
        <v>0.72700866316644686</v>
      </c>
      <c r="Q118" s="338">
        <f>IF(Q$10=0,0,Q$10/FBT_fec!Q$10)</f>
        <v>0.73954649310567278</v>
      </c>
      <c r="R118" s="338">
        <f>IF(R$10=0,0,R$10/FBT_fec!R$10)</f>
        <v>0.73749289363162396</v>
      </c>
      <c r="S118" s="338">
        <f>IF(S$10=0,0,S$10/FBT_fec!S$10)</f>
        <v>0.7411714750833831</v>
      </c>
      <c r="T118" s="338">
        <f>IF(T$10=0,0,T$10/FBT_fec!T$10)</f>
        <v>0.7377518816246964</v>
      </c>
      <c r="U118" s="338">
        <f>IF(U$10=0,0,U$10/FBT_fec!U$10)</f>
        <v>0.73492548999794949</v>
      </c>
      <c r="V118" s="338">
        <f>IF(V$10=0,0,V$10/FBT_fec!V$10)</f>
        <v>0.74129491158887684</v>
      </c>
      <c r="W118" s="338">
        <f>IF(W$10=0,0,W$10/FBT_fec!W$10)</f>
        <v>0.75455388710254756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0.51930683145376599</v>
      </c>
      <c r="C119" s="351">
        <f>IF(C$16=0,0,C$16/FBT_fec!C$16)</f>
        <v>0.51870708426070455</v>
      </c>
      <c r="D119" s="351">
        <f>IF(D$16=0,0,D$16/FBT_fec!D$16)</f>
        <v>0.51776280221157267</v>
      </c>
      <c r="E119" s="351">
        <f>IF(E$16=0,0,E$16/FBT_fec!E$16)</f>
        <v>0.52698365786035917</v>
      </c>
      <c r="F119" s="351">
        <f>IF(F$16=0,0,F$16/FBT_fec!F$16)</f>
        <v>0.53442988501675159</v>
      </c>
      <c r="G119" s="351">
        <f>IF(G$16=0,0,G$16/FBT_fec!G$16)</f>
        <v>0.52559166047535832</v>
      </c>
      <c r="H119" s="351">
        <f>IF(H$16=0,0,H$16/FBT_fec!H$16)</f>
        <v>0.52837089283894889</v>
      </c>
      <c r="I119" s="351">
        <f>IF(I$16=0,0,I$16/FBT_fec!I$16)</f>
        <v>0.53074295517928394</v>
      </c>
      <c r="J119" s="351">
        <f>IF(J$16=0,0,J$16/FBT_fec!J$16)</f>
        <v>0.53093440563328975</v>
      </c>
      <c r="K119" s="351">
        <f>IF(K$16=0,0,K$16/FBT_fec!K$16)</f>
        <v>0.53830097038808244</v>
      </c>
      <c r="L119" s="351">
        <f>IF(L$16=0,0,L$16/FBT_fec!L$16)</f>
        <v>0.54172886306014556</v>
      </c>
      <c r="M119" s="351">
        <f>IF(M$16=0,0,M$16/FBT_fec!M$16)</f>
        <v>0.54195826330939789</v>
      </c>
      <c r="N119" s="351">
        <f>IF(N$16=0,0,N$16/FBT_fec!N$16)</f>
        <v>0.55172722376258887</v>
      </c>
      <c r="O119" s="351">
        <f>IF(O$16=0,0,O$16/FBT_fec!O$16)</f>
        <v>0.56349767753759261</v>
      </c>
      <c r="P119" s="351">
        <f>IF(P$16=0,0,P$16/FBT_fec!P$16)</f>
        <v>0.56354010998483739</v>
      </c>
      <c r="Q119" s="351">
        <f>IF(Q$16=0,0,Q$16/FBT_fec!Q$16)</f>
        <v>0.5711205949953736</v>
      </c>
      <c r="R119" s="351">
        <f>IF(R$16=0,0,R$16/FBT_fec!R$16)</f>
        <v>0.56608115810544613</v>
      </c>
      <c r="S119" s="351">
        <f>IF(S$16=0,0,S$16/FBT_fec!S$16)</f>
        <v>0.57021516208522105</v>
      </c>
      <c r="T119" s="351">
        <f>IF(T$16=0,0,T$16/FBT_fec!T$16)</f>
        <v>0.56944313431259896</v>
      </c>
      <c r="U119" s="351">
        <f>IF(U$16=0,0,U$16/FBT_fec!U$16)</f>
        <v>0.57003472910079656</v>
      </c>
      <c r="V119" s="351">
        <f>IF(V$16=0,0,V$16/FBT_fec!V$16)</f>
        <v>0.5770020315376958</v>
      </c>
      <c r="W119" s="351">
        <f>IF(W$16=0,0,W$16/FBT_fec!W$16)</f>
        <v>0.59078444053544954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0.2832582717020542</v>
      </c>
      <c r="C120" s="351">
        <f>IF(C$25=0,0,C$25/FBT_fec!C$25)</f>
        <v>0.28293113686947519</v>
      </c>
      <c r="D120" s="351">
        <f>IF(D$25=0,0,D$25/FBT_fec!D$25)</f>
        <v>0.28241607393358487</v>
      </c>
      <c r="E120" s="351">
        <f>IF(E$25=0,0,E$25/FBT_fec!E$25)</f>
        <v>0.28744563156019576</v>
      </c>
      <c r="F120" s="351">
        <f>IF(F$25=0,0,F$25/FBT_fec!F$25)</f>
        <v>0.29150721000913726</v>
      </c>
      <c r="G120" s="351">
        <f>IF(G$25=0,0,G$25/FBT_fec!G$25)</f>
        <v>0.28668636025928618</v>
      </c>
      <c r="H120" s="351">
        <f>IF(H$25=0,0,H$25/FBT_fec!H$25)</f>
        <v>0.28820230518488127</v>
      </c>
      <c r="I120" s="351">
        <f>IF(I$25=0,0,I$25/FBT_fec!I$25)</f>
        <v>0.28949615737051831</v>
      </c>
      <c r="J120" s="351">
        <f>IF(J$25=0,0,J$25/FBT_fec!J$25)</f>
        <v>0.28960058489088519</v>
      </c>
      <c r="K120" s="351">
        <f>IF(K$25=0,0,K$25/FBT_fec!K$25)</f>
        <v>0.29361871112077215</v>
      </c>
      <c r="L120" s="351">
        <f>IF(L$25=0,0,L$25/FBT_fec!L$25)</f>
        <v>0.29548847076007928</v>
      </c>
      <c r="M120" s="351">
        <f>IF(M$25=0,0,M$25/FBT_fec!M$25)</f>
        <v>0.29561359816876248</v>
      </c>
      <c r="N120" s="351">
        <f>IF(N$25=0,0,N$25/FBT_fec!N$25)</f>
        <v>0.30094212205232129</v>
      </c>
      <c r="O120" s="351">
        <f>IF(O$25=0,0,O$25/FBT_fec!O$25)</f>
        <v>0.30736236956595964</v>
      </c>
      <c r="P120" s="351">
        <f>IF(P$25=0,0,P$25/FBT_fec!P$25)</f>
        <v>0.30738551453718405</v>
      </c>
      <c r="Q120" s="351">
        <f>IF(Q$25=0,0,Q$25/FBT_fec!Q$25)</f>
        <v>0.31152032454293105</v>
      </c>
      <c r="R120" s="351">
        <f>IF(R$25=0,0,R$25/FBT_fec!R$25)</f>
        <v>0.3087715407847888</v>
      </c>
      <c r="S120" s="351">
        <f>IF(S$25=0,0,S$25/FBT_fec!S$25)</f>
        <v>0.31102645204648416</v>
      </c>
      <c r="T120" s="351">
        <f>IF(T$25=0,0,T$25/FBT_fec!T$25)</f>
        <v>0.31060534598869033</v>
      </c>
      <c r="U120" s="351">
        <f>IF(U$25=0,0,U$25/FBT_fec!U$25)</f>
        <v>0.31092803405497998</v>
      </c>
      <c r="V120" s="351">
        <f>IF(V$25=0,0,V$25/FBT_fec!V$25)</f>
        <v>0.31472838083874316</v>
      </c>
      <c r="W120" s="351">
        <f>IF(W$25=0,0,W$25/FBT_fec!W$25)</f>
        <v>0.32224605847388138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0.45540160725985435</v>
      </c>
      <c r="C121" s="351">
        <f>IF(C$34=0,0,C$34/FBT_fec!C$34)</f>
        <v>0.45585031743313986</v>
      </c>
      <c r="D121" s="351">
        <f>IF(D$34=0,0,D$34/FBT_fec!D$34)</f>
        <v>0.4553484443860355</v>
      </c>
      <c r="E121" s="351">
        <f>IF(E$34=0,0,E$34/FBT_fec!E$34)</f>
        <v>0.45847475211867555</v>
      </c>
      <c r="F121" s="351">
        <f>IF(F$34=0,0,F$34/FBT_fec!F$34)</f>
        <v>0.4632088019381238</v>
      </c>
      <c r="G121" s="351">
        <f>IF(G$34=0,0,G$34/FBT_fec!G$34)</f>
        <v>0.46023002498320809</v>
      </c>
      <c r="H121" s="351">
        <f>IF(H$34=0,0,H$34/FBT_fec!H$34)</f>
        <v>0.46139330652259786</v>
      </c>
      <c r="I121" s="351">
        <f>IF(I$34=0,0,I$34/FBT_fec!I$34)</f>
        <v>0.45985737012169536</v>
      </c>
      <c r="J121" s="351">
        <f>IF(J$34=0,0,J$34/FBT_fec!J$34)</f>
        <v>0.46341556030782266</v>
      </c>
      <c r="K121" s="351">
        <f>IF(K$34=0,0,K$34/FBT_fec!K$34)</f>
        <v>0.46191215053645351</v>
      </c>
      <c r="L121" s="351">
        <f>IF(L$34=0,0,L$34/FBT_fec!L$34)</f>
        <v>0.46453110608452336</v>
      </c>
      <c r="M121" s="351">
        <f>IF(M$34=0,0,M$34/FBT_fec!M$34)</f>
        <v>0.46305737045917272</v>
      </c>
      <c r="N121" s="351">
        <f>IF(N$34=0,0,N$34/FBT_fec!N$34)</f>
        <v>0.46598272886641806</v>
      </c>
      <c r="O121" s="351">
        <f>IF(O$34=0,0,O$34/FBT_fec!O$34)</f>
        <v>0.46765145531512486</v>
      </c>
      <c r="P121" s="351">
        <f>IF(P$34=0,0,P$34/FBT_fec!P$34)</f>
        <v>0.46802546843812259</v>
      </c>
      <c r="Q121" s="351">
        <f>IF(Q$34=0,0,Q$34/FBT_fec!Q$34)</f>
        <v>0.46560553700002533</v>
      </c>
      <c r="R121" s="351">
        <f>IF(R$34=0,0,R$34/FBT_fec!R$34)</f>
        <v>0.46377614328046574</v>
      </c>
      <c r="S121" s="351">
        <f>IF(S$34=0,0,S$34/FBT_fec!S$34)</f>
        <v>0.46380195913138678</v>
      </c>
      <c r="T121" s="351">
        <f>IF(T$34=0,0,T$34/FBT_fec!T$34)</f>
        <v>0.46447347057003457</v>
      </c>
      <c r="U121" s="351">
        <f>IF(U$34=0,0,U$34/FBT_fec!U$34)</f>
        <v>0.46595430378762537</v>
      </c>
      <c r="V121" s="351">
        <f>IF(V$34=0,0,V$34/FBT_fec!V$34)</f>
        <v>0.46656214860468909</v>
      </c>
      <c r="W121" s="351">
        <f>IF(W$34=0,0,W$34/FBT_fec!W$34)</f>
        <v>0.46706166081484901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0.41013748320739324</v>
      </c>
      <c r="C122" s="351">
        <f>IF(C$45=0,0,C$45/FBT_fec!C$45)</f>
        <v>0.41056940878791692</v>
      </c>
      <c r="D122" s="351">
        <f>IF(D$45=0,0,D$45/FBT_fec!D$45)</f>
        <v>0.4101563308577531</v>
      </c>
      <c r="E122" s="351">
        <f>IF(E$45=0,0,E$45/FBT_fec!E$45)</f>
        <v>0.41241684545952656</v>
      </c>
      <c r="F122" s="351">
        <f>IF(F$45=0,0,F$45/FBT_fec!F$45)</f>
        <v>0.41624402084945061</v>
      </c>
      <c r="G122" s="351">
        <f>IF(G$45=0,0,G$45/FBT_fec!G$45)</f>
        <v>0.41419683064403867</v>
      </c>
      <c r="H122" s="351">
        <f>IF(H$45=0,0,H$45/FBT_fec!H$45)</f>
        <v>0.41516121331052463</v>
      </c>
      <c r="I122" s="351">
        <f>IF(I$45=0,0,I$45/FBT_fec!I$45)</f>
        <v>0.41357717205553995</v>
      </c>
      <c r="J122" s="351">
        <f>IF(J$45=0,0,J$45/FBT_fec!J$45)</f>
        <v>0.41661409822202128</v>
      </c>
      <c r="K122" s="351">
        <f>IF(K$45=0,0,K$45/FBT_fec!K$45)</f>
        <v>0.41509977167895018</v>
      </c>
      <c r="L122" s="351">
        <f>IF(L$45=0,0,L$45/FBT_fec!L$45)</f>
        <v>0.41708148209711349</v>
      </c>
      <c r="M122" s="351">
        <f>IF(M$45=0,0,M$45/FBT_fec!M$45)</f>
        <v>0.41583626319002709</v>
      </c>
      <c r="N122" s="351">
        <f>IF(N$45=0,0,N$45/FBT_fec!N$45)</f>
        <v>0.41783077796708551</v>
      </c>
      <c r="O122" s="351">
        <f>IF(O$45=0,0,O$45/FBT_fec!O$45)</f>
        <v>0.41901836923296448</v>
      </c>
      <c r="P122" s="351">
        <f>IF(P$45=0,0,P$45/FBT_fec!P$45)</f>
        <v>0.41962838145550468</v>
      </c>
      <c r="Q122" s="351">
        <f>IF(Q$45=0,0,Q$45/FBT_fec!Q$45)</f>
        <v>0.41769372693321294</v>
      </c>
      <c r="R122" s="351">
        <f>IF(R$45=0,0,R$45/FBT_fec!R$45)</f>
        <v>0.41632974560218589</v>
      </c>
      <c r="S122" s="351">
        <f>IF(S$45=0,0,S$45/FBT_fec!S$45)</f>
        <v>0.4166636120100245</v>
      </c>
      <c r="T122" s="351">
        <f>IF(T$45=0,0,T$45/FBT_fec!T$45)</f>
        <v>0.41764330088277918</v>
      </c>
      <c r="U122" s="351">
        <f>IF(U$45=0,0,U$45/FBT_fec!U$45)</f>
        <v>0.41910725097795298</v>
      </c>
      <c r="V122" s="351">
        <f>IF(V$45=0,0,V$45/FBT_fec!V$45)</f>
        <v>0.41987364676115796</v>
      </c>
      <c r="W122" s="351">
        <f>IF(W$45=0,0,W$45/FBT_fec!W$45)</f>
        <v>0.42067070993700428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0.6241787746020262</v>
      </c>
      <c r="C123" s="351">
        <f>IF(C$66=0,0,C$66/FBT_fec!C$66)</f>
        <v>0.62146935429532502</v>
      </c>
      <c r="D123" s="351">
        <f>IF(D$66=0,0,D$66/FBT_fec!D$66)</f>
        <v>0.62040335315002226</v>
      </c>
      <c r="E123" s="351">
        <f>IF(E$66=0,0,E$66/FBT_fec!E$66)</f>
        <v>0.63292941426107552</v>
      </c>
      <c r="F123" s="351">
        <f>IF(F$66=0,0,F$66/FBT_fec!F$66)</f>
        <v>0.63701164644256736</v>
      </c>
      <c r="G123" s="351">
        <f>IF(G$66=0,0,G$66/FBT_fec!G$66)</f>
        <v>0.62649088386725138</v>
      </c>
      <c r="H123" s="351">
        <f>IF(H$66=0,0,H$66/FBT_fec!H$66)</f>
        <v>0.6293463481962287</v>
      </c>
      <c r="I123" s="351">
        <f>IF(I$66=0,0,I$66/FBT_fec!I$66)</f>
        <v>0.63619639713933651</v>
      </c>
      <c r="J123" s="351">
        <f>IF(J$66=0,0,J$66/FBT_fec!J$66)</f>
        <v>0.63104027999854728</v>
      </c>
      <c r="K123" s="351">
        <f>IF(K$66=0,0,K$66/FBT_fec!K$66)</f>
        <v>0.64284510217683932</v>
      </c>
      <c r="L123" s="351">
        <f>IF(L$66=0,0,L$66/FBT_fec!L$66)</f>
        <v>0.64409571518788966</v>
      </c>
      <c r="M123" s="351">
        <f>IF(M$66=0,0,M$66/FBT_fec!M$66)</f>
        <v>0.64560986806642362</v>
      </c>
      <c r="N123" s="351">
        <f>IF(N$66=0,0,N$66/FBT_fec!N$66)</f>
        <v>0.65179966633165287</v>
      </c>
      <c r="O123" s="351">
        <f>IF(O$66=0,0,O$66/FBT_fec!O$66)</f>
        <v>0.65840438708323712</v>
      </c>
      <c r="P123" s="351">
        <f>IF(P$66=0,0,P$66/FBT_fec!P$66)</f>
        <v>0.65784486795799546</v>
      </c>
      <c r="Q123" s="351">
        <f>IF(Q$66=0,0,Q$66/FBT_fec!Q$66)</f>
        <v>0.6626772092368759</v>
      </c>
      <c r="R123" s="351">
        <f>IF(R$66=0,0,R$66/FBT_fec!R$66)</f>
        <v>0.66082015183490272</v>
      </c>
      <c r="S123" s="351">
        <f>IF(S$66=0,0,S$66/FBT_fec!S$66)</f>
        <v>0.66220078559074658</v>
      </c>
      <c r="T123" s="351">
        <f>IF(T$66=0,0,T$66/FBT_fec!T$66)</f>
        <v>0.66091437552257704</v>
      </c>
      <c r="U123" s="351">
        <f>IF(U$66=0,0,U$66/FBT_fec!U$66)</f>
        <v>0.66046125548508239</v>
      </c>
      <c r="V123" s="351">
        <f>IF(V$66=0,0,V$66/FBT_fec!V$66)</f>
        <v>0.66337357359597271</v>
      </c>
      <c r="W123" s="351">
        <f>IF(W$66=0,0,W$66/FBT_fec!W$66)</f>
        <v>0.66876537457136864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0.52429544094247515</v>
      </c>
      <c r="C124" s="339">
        <f>IF(C$80=0,0,C$80/FBT_fec!C$80)</f>
        <v>0.52429544094247515</v>
      </c>
      <c r="D124" s="339">
        <f>IF(D$80=0,0,D$80/FBT_fec!D$80)</f>
        <v>0.52429544094247504</v>
      </c>
      <c r="E124" s="339">
        <f>IF(E$80=0,0,E$80/FBT_fec!E$80)</f>
        <v>0.52429544094247527</v>
      </c>
      <c r="F124" s="339">
        <f>IF(F$80=0,0,F$80/FBT_fec!F$80)</f>
        <v>0.52429544094247504</v>
      </c>
      <c r="G124" s="339">
        <f>IF(G$80=0,0,G$80/FBT_fec!G$80)</f>
        <v>0.52429544094247515</v>
      </c>
      <c r="H124" s="339">
        <f>IF(H$80=0,0,H$80/FBT_fec!H$80)</f>
        <v>0.52429544094247515</v>
      </c>
      <c r="I124" s="339">
        <f>IF(I$80=0,0,I$80/FBT_fec!I$80)</f>
        <v>0.52429544094247504</v>
      </c>
      <c r="J124" s="339">
        <f>IF(J$80=0,0,J$80/FBT_fec!J$80)</f>
        <v>0.52429544094247527</v>
      </c>
      <c r="K124" s="339">
        <f>IF(K$80=0,0,K$80/FBT_fec!K$80)</f>
        <v>0.52429544094247515</v>
      </c>
      <c r="L124" s="339">
        <f>IF(L$80=0,0,L$80/FBT_fec!L$80)</f>
        <v>0.52429544094247493</v>
      </c>
      <c r="M124" s="339">
        <f>IF(M$80=0,0,M$80/FBT_fec!M$80)</f>
        <v>0.52429544094247538</v>
      </c>
      <c r="N124" s="339">
        <f>IF(N$80=0,0,N$80/FBT_fec!N$80)</f>
        <v>0.52429544094247504</v>
      </c>
      <c r="O124" s="339">
        <f>IF(O$80=0,0,O$80/FBT_fec!O$80)</f>
        <v>0.52429544094247515</v>
      </c>
      <c r="P124" s="339">
        <f>IF(P$80=0,0,P$80/FBT_fec!P$80)</f>
        <v>0.52429544094247493</v>
      </c>
      <c r="Q124" s="339">
        <f>IF(Q$80=0,0,Q$80/FBT_fec!Q$80)</f>
        <v>0.52429544094247504</v>
      </c>
      <c r="R124" s="339">
        <f>IF(R$80=0,0,R$80/FBT_fec!R$80)</f>
        <v>0.52429544094247515</v>
      </c>
      <c r="S124" s="339">
        <f>IF(S$80=0,0,S$80/FBT_fec!S$80)</f>
        <v>0.52429544094247504</v>
      </c>
      <c r="T124" s="339">
        <f>IF(T$80=0,0,T$80/FBT_fec!T$80)</f>
        <v>0.52429544094247504</v>
      </c>
      <c r="U124" s="339">
        <f>IF(U$80=0,0,U$80/FBT_fec!U$80)</f>
        <v>0.52429544094247504</v>
      </c>
      <c r="V124" s="339">
        <f>IF(V$80=0,0,V$80/FBT_fec!V$80)</f>
        <v>0.52429544094247493</v>
      </c>
      <c r="W124" s="339">
        <f>IF(W$80=0,0,W$80/FBT_fec!W$80)</f>
        <v>0.52429544094247515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HR: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450.02049995869532</v>
      </c>
      <c r="C5" s="225">
        <v>499.47662867828979</v>
      </c>
      <c r="D5" s="225">
        <v>529.3840019980953</v>
      </c>
      <c r="E5" s="225">
        <v>487.46226863835727</v>
      </c>
      <c r="F5" s="225">
        <v>500.60047271871031</v>
      </c>
      <c r="G5" s="225">
        <v>551.84685047854964</v>
      </c>
      <c r="H5" s="225">
        <v>556.26201203742198</v>
      </c>
      <c r="I5" s="225">
        <v>514.20483539864426</v>
      </c>
      <c r="J5" s="225">
        <v>616.6706011174183</v>
      </c>
      <c r="K5" s="225">
        <v>478.49977031851603</v>
      </c>
      <c r="L5" s="225">
        <v>480.77406815865129</v>
      </c>
      <c r="M5" s="225">
        <v>471.3988661975792</v>
      </c>
      <c r="N5" s="225">
        <v>409.81686107776</v>
      </c>
      <c r="O5" s="225">
        <v>356.86703144819472</v>
      </c>
      <c r="P5" s="225">
        <v>371.13127556765733</v>
      </c>
      <c r="Q5" s="225">
        <v>336.99434231818702</v>
      </c>
      <c r="R5" s="225">
        <v>359.55013091886599</v>
      </c>
      <c r="S5" s="225">
        <v>331.08834263847132</v>
      </c>
      <c r="T5" s="225">
        <v>322.93107911762741</v>
      </c>
      <c r="U5" s="225">
        <v>325.15008467865789</v>
      </c>
      <c r="V5" s="225">
        <v>288.30966012112202</v>
      </c>
      <c r="W5" s="225">
        <v>242.64869892211411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9.2376752114686038</v>
      </c>
      <c r="C10" s="262">
        <v>10.18479735855488</v>
      </c>
      <c r="D10" s="262">
        <v>10.841585276467089</v>
      </c>
      <c r="E10" s="262">
        <v>9.803378111321436</v>
      </c>
      <c r="F10" s="262">
        <v>10.13972923249508</v>
      </c>
      <c r="G10" s="262">
        <v>11.3800914228779</v>
      </c>
      <c r="H10" s="262">
        <v>11.369122000795411</v>
      </c>
      <c r="I10" s="262">
        <v>10.19394676278468</v>
      </c>
      <c r="J10" s="262">
        <v>12.868807088465971</v>
      </c>
      <c r="K10" s="262">
        <v>9.2363897654912854</v>
      </c>
      <c r="L10" s="262">
        <v>9.5313670678806481</v>
      </c>
      <c r="M10" s="262">
        <v>9.0913779260572483</v>
      </c>
      <c r="N10" s="262">
        <v>7.8003000651625083</v>
      </c>
      <c r="O10" s="262">
        <v>6.57040701605818</v>
      </c>
      <c r="P10" s="262">
        <v>6.9350842087627607</v>
      </c>
      <c r="Q10" s="262">
        <v>5.8202154982334982</v>
      </c>
      <c r="R10" s="262">
        <v>6.1223891689343972</v>
      </c>
      <c r="S10" s="262">
        <v>5.6405162854060089</v>
      </c>
      <c r="T10" s="262">
        <v>5.7934151124736131</v>
      </c>
      <c r="U10" s="262">
        <v>6.0534688788811568</v>
      </c>
      <c r="V10" s="262">
        <v>5.2921588448010217</v>
      </c>
      <c r="W10" s="262">
        <v>4.3369954369946084</v>
      </c>
      <c r="DA10" s="68" t="s">
        <v>2307</v>
      </c>
    </row>
    <row r="11" spans="1:105" ht="12" customHeight="1" x14ac:dyDescent="0.25">
      <c r="A11" s="37" t="s">
        <v>160</v>
      </c>
      <c r="B11" s="228">
        <v>1.8449598089952941</v>
      </c>
      <c r="C11" s="228">
        <v>1.62013828526021</v>
      </c>
      <c r="D11" s="228">
        <v>1.766307340576291</v>
      </c>
      <c r="E11" s="228">
        <v>1.5130798926270079</v>
      </c>
      <c r="F11" s="228">
        <v>1.2664176166626899</v>
      </c>
      <c r="G11" s="228">
        <v>1.387354269912952</v>
      </c>
      <c r="H11" s="228">
        <v>0.94996501986831017</v>
      </c>
      <c r="I11" s="228">
        <v>1.345296163296543</v>
      </c>
      <c r="J11" s="228">
        <v>1.4101291300208849</v>
      </c>
      <c r="K11" s="228">
        <v>0.89361343151223926</v>
      </c>
      <c r="L11" s="228">
        <v>0.94243440193178607</v>
      </c>
      <c r="M11" s="228">
        <v>0.95763198313133591</v>
      </c>
      <c r="N11" s="228">
        <v>0.86936117653614853</v>
      </c>
      <c r="O11" s="228">
        <v>0.72868935132858192</v>
      </c>
      <c r="P11" s="228">
        <v>0.72940729737794163</v>
      </c>
      <c r="Q11" s="228">
        <v>0.70483443836650705</v>
      </c>
      <c r="R11" s="228">
        <v>0.57253241927914533</v>
      </c>
      <c r="S11" s="228">
        <v>0.52024574521740874</v>
      </c>
      <c r="T11" s="228">
        <v>0.51638597194374203</v>
      </c>
      <c r="U11" s="228">
        <v>0.51450687808402351</v>
      </c>
      <c r="V11" s="228">
        <v>0.42173502113990929</v>
      </c>
      <c r="W11" s="228">
        <v>0.42693739040152368</v>
      </c>
      <c r="DA11" s="69" t="s">
        <v>2308</v>
      </c>
    </row>
    <row r="12" spans="1:105" ht="12" customHeight="1" x14ac:dyDescent="0.25">
      <c r="A12" s="37" t="s">
        <v>162</v>
      </c>
      <c r="B12" s="228">
        <v>7.3927154024733097</v>
      </c>
      <c r="C12" s="228">
        <v>8.5646590732946724</v>
      </c>
      <c r="D12" s="228">
        <v>9.075277935890794</v>
      </c>
      <c r="E12" s="228">
        <v>8.2902982186944278</v>
      </c>
      <c r="F12" s="228">
        <v>8.873311615832387</v>
      </c>
      <c r="G12" s="228">
        <v>9.9927371529649527</v>
      </c>
      <c r="H12" s="228">
        <v>10.419156980927101</v>
      </c>
      <c r="I12" s="228">
        <v>8.8486505994881401</v>
      </c>
      <c r="J12" s="228">
        <v>11.45867795844509</v>
      </c>
      <c r="K12" s="228">
        <v>8.3427763339790459</v>
      </c>
      <c r="L12" s="228">
        <v>8.5889326659488621</v>
      </c>
      <c r="M12" s="228">
        <v>8.1337459429259127</v>
      </c>
      <c r="N12" s="228">
        <v>6.9309388886263594</v>
      </c>
      <c r="O12" s="228">
        <v>5.8417176647295994</v>
      </c>
      <c r="P12" s="228">
        <v>6.2056769113848187</v>
      </c>
      <c r="Q12" s="228">
        <v>5.1153810598669907</v>
      </c>
      <c r="R12" s="228">
        <v>5.5498567496552518</v>
      </c>
      <c r="S12" s="228">
        <v>5.1202705401886002</v>
      </c>
      <c r="T12" s="228">
        <v>5.277029140529871</v>
      </c>
      <c r="U12" s="228">
        <v>5.5389620007971336</v>
      </c>
      <c r="V12" s="228">
        <v>4.8704238236611124</v>
      </c>
      <c r="W12" s="228">
        <v>3.9100580465930839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34.11097988886705</v>
      </c>
      <c r="C16" s="263">
        <f t="shared" si="0"/>
        <v>38.156178568077209</v>
      </c>
      <c r="D16" s="263">
        <f t="shared" si="0"/>
        <v>40.566215379411503</v>
      </c>
      <c r="E16" s="263">
        <f t="shared" si="0"/>
        <v>36.283675479538502</v>
      </c>
      <c r="F16" s="263">
        <f t="shared" si="0"/>
        <v>36.509678624220143</v>
      </c>
      <c r="G16" s="263">
        <f t="shared" si="0"/>
        <v>41.448273651726211</v>
      </c>
      <c r="H16" s="263">
        <f t="shared" si="0"/>
        <v>41.496126472051628</v>
      </c>
      <c r="I16" s="263">
        <f t="shared" si="0"/>
        <v>37.725741886394331</v>
      </c>
      <c r="J16" s="263">
        <f t="shared" si="0"/>
        <v>45.889817896216996</v>
      </c>
      <c r="K16" s="263">
        <f t="shared" si="0"/>
        <v>34.218561208553353</v>
      </c>
      <c r="L16" s="263">
        <f t="shared" si="0"/>
        <v>34.226098418022453</v>
      </c>
      <c r="M16" s="263">
        <f t="shared" si="0"/>
        <v>33.367778734468772</v>
      </c>
      <c r="N16" s="263">
        <f t="shared" si="0"/>
        <v>28.085400894922191</v>
      </c>
      <c r="O16" s="263">
        <f t="shared" si="0"/>
        <v>23.28796923872077</v>
      </c>
      <c r="P16" s="263">
        <f t="shared" si="0"/>
        <v>24.390497242605381</v>
      </c>
      <c r="Q16" s="263">
        <f t="shared" si="0"/>
        <v>21.13094774558467</v>
      </c>
      <c r="R16" s="263">
        <f t="shared" si="0"/>
        <v>22.910999098590491</v>
      </c>
      <c r="S16" s="263">
        <f t="shared" si="0"/>
        <v>21.022643967697551</v>
      </c>
      <c r="T16" s="263">
        <f t="shared" si="0"/>
        <v>20.952329005356649</v>
      </c>
      <c r="U16" s="263">
        <f t="shared" si="0"/>
        <v>21.140095258603939</v>
      </c>
      <c r="V16" s="263">
        <f t="shared" si="0"/>
        <v>18.190301140362561</v>
      </c>
      <c r="W16" s="263">
        <f t="shared" si="0"/>
        <v>14.386521414650179</v>
      </c>
      <c r="DA16" s="70"/>
    </row>
    <row r="17" spans="1:105" ht="12" customHeight="1" x14ac:dyDescent="0.25">
      <c r="A17" s="60" t="s">
        <v>2150</v>
      </c>
      <c r="B17" s="331">
        <v>34.11097988886705</v>
      </c>
      <c r="C17" s="331">
        <v>38.156178568077209</v>
      </c>
      <c r="D17" s="331">
        <v>40.566215379411503</v>
      </c>
      <c r="E17" s="331">
        <v>36.283675479538502</v>
      </c>
      <c r="F17" s="331">
        <v>36.509678624220143</v>
      </c>
      <c r="G17" s="331">
        <v>41.448273651726211</v>
      </c>
      <c r="H17" s="331">
        <v>41.496126472051628</v>
      </c>
      <c r="I17" s="331">
        <v>37.725741886394331</v>
      </c>
      <c r="J17" s="331">
        <v>45.889817896216996</v>
      </c>
      <c r="K17" s="331">
        <v>34.218561208553353</v>
      </c>
      <c r="L17" s="331">
        <v>34.226098418022453</v>
      </c>
      <c r="M17" s="331">
        <v>33.367778734468772</v>
      </c>
      <c r="N17" s="331">
        <v>28.085400894922191</v>
      </c>
      <c r="O17" s="331">
        <v>23.28796923872077</v>
      </c>
      <c r="P17" s="331">
        <v>24.390497242605381</v>
      </c>
      <c r="Q17" s="331">
        <v>21.13094774558467</v>
      </c>
      <c r="R17" s="331">
        <v>22.910999098590491</v>
      </c>
      <c r="S17" s="331">
        <v>21.022643967697551</v>
      </c>
      <c r="T17" s="331">
        <v>20.952329005356649</v>
      </c>
      <c r="U17" s="331">
        <v>21.140095258603939</v>
      </c>
      <c r="V17" s="331">
        <v>18.190301140362561</v>
      </c>
      <c r="W17" s="331">
        <v>14.386521414650179</v>
      </c>
      <c r="DA17" s="72" t="s">
        <v>2313</v>
      </c>
    </row>
    <row r="18" spans="1:105" ht="12" customHeight="1" x14ac:dyDescent="0.25">
      <c r="A18" s="59" t="s">
        <v>30</v>
      </c>
      <c r="B18" s="232">
        <v>4.526226406230335</v>
      </c>
      <c r="C18" s="232">
        <v>7.541704462987985</v>
      </c>
      <c r="D18" s="232">
        <v>7.1171353673205164</v>
      </c>
      <c r="E18" s="232">
        <v>5.6644028749530557</v>
      </c>
      <c r="F18" s="232">
        <v>7.3347110873757941</v>
      </c>
      <c r="G18" s="232">
        <v>7.34092234072238</v>
      </c>
      <c r="H18" s="232">
        <v>7.3445694795608194</v>
      </c>
      <c r="I18" s="232">
        <v>6.9101144727375194</v>
      </c>
      <c r="J18" s="232">
        <v>7.8389892266390389</v>
      </c>
      <c r="K18" s="232">
        <v>5.7656789847289529</v>
      </c>
      <c r="L18" s="232">
        <v>5.2232688503218032</v>
      </c>
      <c r="M18" s="232">
        <v>5.5282757063038481</v>
      </c>
      <c r="N18" s="232">
        <v>5.0882848095586599</v>
      </c>
      <c r="O18" s="232">
        <v>3.8056378397530661</v>
      </c>
      <c r="P18" s="232">
        <v>4.0445532956722881</v>
      </c>
      <c r="Q18" s="232">
        <v>3.5985832549760839</v>
      </c>
      <c r="R18" s="232">
        <v>4.5100441051352416</v>
      </c>
      <c r="S18" s="232">
        <v>4.3418172928735501</v>
      </c>
      <c r="T18" s="232">
        <v>3.298309625126195</v>
      </c>
      <c r="U18" s="232">
        <v>2.50998788761241</v>
      </c>
      <c r="V18" s="232">
        <v>1.7476126722200249</v>
      </c>
      <c r="W18" s="232">
        <v>0.36992975236515041</v>
      </c>
      <c r="DA18" s="71" t="s">
        <v>2314</v>
      </c>
    </row>
    <row r="19" spans="1:105" ht="12" customHeight="1" x14ac:dyDescent="0.25">
      <c r="A19" s="59" t="s">
        <v>33</v>
      </c>
      <c r="B19" s="232">
        <v>0.23381320379663731</v>
      </c>
      <c r="C19" s="232">
        <v>0.2355725073642411</v>
      </c>
      <c r="D19" s="232">
        <v>0.14223744248868819</v>
      </c>
      <c r="E19" s="232">
        <v>0.23012379501680971</v>
      </c>
      <c r="F19" s="232">
        <v>0.2476598954265061</v>
      </c>
      <c r="G19" s="232">
        <v>0.46370622394427968</v>
      </c>
      <c r="H19" s="232">
        <v>0.69104848480735381</v>
      </c>
      <c r="I19" s="232">
        <v>0.22630203759492801</v>
      </c>
      <c r="J19" s="232">
        <v>0.45972850462204867</v>
      </c>
      <c r="K19" s="232">
        <v>0.6617431435999398</v>
      </c>
      <c r="L19" s="232">
        <v>0.21978478637652571</v>
      </c>
      <c r="M19" s="232">
        <v>0.43674933298592622</v>
      </c>
      <c r="N19" s="232">
        <v>0.2114897129714671</v>
      </c>
      <c r="O19" s="232">
        <v>0.2014119406893152</v>
      </c>
      <c r="P19" s="232">
        <v>0.40585844389033487</v>
      </c>
      <c r="Q19" s="232">
        <v>0.38669508424374111</v>
      </c>
      <c r="R19" s="232">
        <v>0.19632584038173481</v>
      </c>
      <c r="S19" s="232">
        <v>0.23489994071115161</v>
      </c>
      <c r="T19" s="232">
        <v>0.22039468622989669</v>
      </c>
      <c r="U19" s="232">
        <v>0.1808938658128002</v>
      </c>
      <c r="V19" s="232">
        <v>0.19511279380648719</v>
      </c>
      <c r="W19" s="232">
        <v>0.22028812056647759</v>
      </c>
      <c r="DA19" s="71" t="s">
        <v>2315</v>
      </c>
    </row>
    <row r="20" spans="1:105" ht="12" customHeight="1" x14ac:dyDescent="0.25">
      <c r="A20" s="59" t="s">
        <v>160</v>
      </c>
      <c r="B20" s="232">
        <v>3.8632440832511241</v>
      </c>
      <c r="C20" s="232">
        <v>3.406761487240701</v>
      </c>
      <c r="D20" s="232">
        <v>3.6711751022203081</v>
      </c>
      <c r="E20" s="232">
        <v>3.3390089077681462</v>
      </c>
      <c r="F20" s="232">
        <v>3.0453204914860632</v>
      </c>
      <c r="G20" s="232">
        <v>3.1276857122704849</v>
      </c>
      <c r="H20" s="232">
        <v>2.1571257208308712</v>
      </c>
      <c r="I20" s="232">
        <v>3.0584264429494969</v>
      </c>
      <c r="J20" s="232">
        <v>3.347158142928087</v>
      </c>
      <c r="K20" s="232">
        <v>2.07078416769951</v>
      </c>
      <c r="L20" s="232">
        <v>2.294775518728938</v>
      </c>
      <c r="M20" s="232">
        <v>2.2786945029248429</v>
      </c>
      <c r="N20" s="232">
        <v>2.1907563089389761</v>
      </c>
      <c r="O20" s="232">
        <v>1.902272064305927</v>
      </c>
      <c r="P20" s="232">
        <v>1.916772616565851</v>
      </c>
      <c r="Q20" s="232">
        <v>1.828902909478247</v>
      </c>
      <c r="R20" s="232">
        <v>1.4462782592723711</v>
      </c>
      <c r="S20" s="232">
        <v>1.3336905680774569</v>
      </c>
      <c r="T20" s="232">
        <v>1.3406486920184939</v>
      </c>
      <c r="U20" s="232">
        <v>1.365867561266658</v>
      </c>
      <c r="V20" s="232">
        <v>1.1419548422681851</v>
      </c>
      <c r="W20" s="232">
        <v>1.190927201681784</v>
      </c>
      <c r="DA20" s="71" t="s">
        <v>2316</v>
      </c>
    </row>
    <row r="21" spans="1:105" ht="12" customHeight="1" x14ac:dyDescent="0.25">
      <c r="A21" s="59" t="s">
        <v>70</v>
      </c>
      <c r="B21" s="232">
        <v>10.007757880121121</v>
      </c>
      <c r="C21" s="232">
        <v>8.9627202062069795</v>
      </c>
      <c r="D21" s="232">
        <v>10.773188872291451</v>
      </c>
      <c r="E21" s="232">
        <v>8.7554155219696845</v>
      </c>
      <c r="F21" s="232">
        <v>4.5445725913399331</v>
      </c>
      <c r="G21" s="232">
        <v>7.9880860711923276</v>
      </c>
      <c r="H21" s="232">
        <v>7.6441626652021686</v>
      </c>
      <c r="I21" s="232">
        <v>7.4141783802344126</v>
      </c>
      <c r="J21" s="232">
        <v>7.0450093716314619</v>
      </c>
      <c r="K21" s="232">
        <v>6.3875108237492428</v>
      </c>
      <c r="L21" s="232">
        <v>5.5746944043024858</v>
      </c>
      <c r="M21" s="232">
        <v>5.7697325878652492</v>
      </c>
      <c r="N21" s="232">
        <v>3.1291739788553601</v>
      </c>
      <c r="O21" s="232">
        <v>2.1286148514127872</v>
      </c>
      <c r="P21" s="232">
        <v>1.715727791349924</v>
      </c>
      <c r="Q21" s="232">
        <v>2.0433865451881119</v>
      </c>
      <c r="R21" s="232">
        <v>2.738817870311459</v>
      </c>
      <c r="S21" s="232">
        <v>1.986023048039306</v>
      </c>
      <c r="T21" s="232">
        <v>2.392677002059576</v>
      </c>
      <c r="U21" s="232">
        <v>2.3789972904000809</v>
      </c>
      <c r="V21" s="232">
        <v>1.9177094883641519</v>
      </c>
      <c r="W21" s="232">
        <v>1.698403578847975</v>
      </c>
      <c r="DA21" s="71" t="s">
        <v>2317</v>
      </c>
    </row>
    <row r="22" spans="1:105" ht="12" customHeight="1" x14ac:dyDescent="0.25">
      <c r="A22" s="59" t="s">
        <v>162</v>
      </c>
      <c r="B22" s="232">
        <v>15.47993831546783</v>
      </c>
      <c r="C22" s="232">
        <v>18.009419904277301</v>
      </c>
      <c r="D22" s="232">
        <v>18.86247859509054</v>
      </c>
      <c r="E22" s="232">
        <v>18.294724379830811</v>
      </c>
      <c r="F22" s="232">
        <v>21.337414558591838</v>
      </c>
      <c r="G22" s="232">
        <v>22.527873303596738</v>
      </c>
      <c r="H22" s="232">
        <v>23.65922012165041</v>
      </c>
      <c r="I22" s="232">
        <v>20.116720552877979</v>
      </c>
      <c r="J22" s="232">
        <v>27.198932650396369</v>
      </c>
      <c r="K22" s="232">
        <v>19.332844088775708</v>
      </c>
      <c r="L22" s="232">
        <v>20.913574858292701</v>
      </c>
      <c r="M22" s="232">
        <v>19.354326604388898</v>
      </c>
      <c r="N22" s="232">
        <v>17.465696084597731</v>
      </c>
      <c r="O22" s="232">
        <v>15.250032542559669</v>
      </c>
      <c r="P22" s="232">
        <v>16.307585095126981</v>
      </c>
      <c r="Q22" s="232">
        <v>13.27337995169848</v>
      </c>
      <c r="R22" s="232">
        <v>14.01953302348968</v>
      </c>
      <c r="S22" s="232">
        <v>13.126213117996089</v>
      </c>
      <c r="T22" s="232">
        <v>13.70029899992249</v>
      </c>
      <c r="U22" s="232">
        <v>14.704348653511991</v>
      </c>
      <c r="V22" s="232">
        <v>13.187911343703711</v>
      </c>
      <c r="W22" s="232">
        <v>10.906972761188801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28.425816574055869</v>
      </c>
      <c r="C25" s="263">
        <f t="shared" si="1"/>
        <v>31.796815473397661</v>
      </c>
      <c r="D25" s="263">
        <f t="shared" si="1"/>
        <v>33.805179482842917</v>
      </c>
      <c r="E25" s="263">
        <f t="shared" si="1"/>
        <v>30.236396232948749</v>
      </c>
      <c r="F25" s="263">
        <f t="shared" si="1"/>
        <v>30.424732186850122</v>
      </c>
      <c r="G25" s="263">
        <f t="shared" si="1"/>
        <v>34.540228043105188</v>
      </c>
      <c r="H25" s="263">
        <f t="shared" si="1"/>
        <v>34.580105393376357</v>
      </c>
      <c r="I25" s="263">
        <f t="shared" si="1"/>
        <v>31.438118238661939</v>
      </c>
      <c r="J25" s="263">
        <f t="shared" si="1"/>
        <v>38.24151491351418</v>
      </c>
      <c r="K25" s="263">
        <f t="shared" si="1"/>
        <v>28.515467673794468</v>
      </c>
      <c r="L25" s="263">
        <f t="shared" si="1"/>
        <v>28.521748681685381</v>
      </c>
      <c r="M25" s="263">
        <f t="shared" si="1"/>
        <v>27.806482278723969</v>
      </c>
      <c r="N25" s="263">
        <f t="shared" si="1"/>
        <v>23.404500745768491</v>
      </c>
      <c r="O25" s="263">
        <f t="shared" si="1"/>
        <v>19.406641032267309</v>
      </c>
      <c r="P25" s="263">
        <f t="shared" si="1"/>
        <v>20.325414368837819</v>
      </c>
      <c r="Q25" s="263">
        <f t="shared" si="1"/>
        <v>17.609123121320561</v>
      </c>
      <c r="R25" s="263">
        <f t="shared" si="1"/>
        <v>19.092499248825419</v>
      </c>
      <c r="S25" s="263">
        <f t="shared" si="1"/>
        <v>17.518869973081291</v>
      </c>
      <c r="T25" s="263">
        <f t="shared" si="1"/>
        <v>17.460274171130539</v>
      </c>
      <c r="U25" s="263">
        <f t="shared" si="1"/>
        <v>17.616746048836621</v>
      </c>
      <c r="V25" s="263">
        <f t="shared" si="1"/>
        <v>15.15858428363547</v>
      </c>
      <c r="W25" s="263">
        <f t="shared" si="1"/>
        <v>11.988767845541821</v>
      </c>
      <c r="DA25" s="70"/>
    </row>
    <row r="26" spans="1:105" ht="12" customHeight="1" x14ac:dyDescent="0.25">
      <c r="A26" s="60" t="s">
        <v>2162</v>
      </c>
      <c r="B26" s="331">
        <v>28.425816574055869</v>
      </c>
      <c r="C26" s="331">
        <v>31.796815473397661</v>
      </c>
      <c r="D26" s="331">
        <v>33.805179482842917</v>
      </c>
      <c r="E26" s="331">
        <v>30.236396232948749</v>
      </c>
      <c r="F26" s="331">
        <v>30.424732186850122</v>
      </c>
      <c r="G26" s="331">
        <v>34.540228043105188</v>
      </c>
      <c r="H26" s="331">
        <v>34.580105393376357</v>
      </c>
      <c r="I26" s="331">
        <v>31.438118238661939</v>
      </c>
      <c r="J26" s="331">
        <v>38.24151491351418</v>
      </c>
      <c r="K26" s="331">
        <v>28.515467673794468</v>
      </c>
      <c r="L26" s="331">
        <v>28.521748681685381</v>
      </c>
      <c r="M26" s="331">
        <v>27.806482278723969</v>
      </c>
      <c r="N26" s="331">
        <v>23.404500745768491</v>
      </c>
      <c r="O26" s="331">
        <v>19.406641032267309</v>
      </c>
      <c r="P26" s="331">
        <v>20.325414368837819</v>
      </c>
      <c r="Q26" s="331">
        <v>17.609123121320561</v>
      </c>
      <c r="R26" s="331">
        <v>19.092499248825419</v>
      </c>
      <c r="S26" s="331">
        <v>17.518869973081291</v>
      </c>
      <c r="T26" s="331">
        <v>17.460274171130539</v>
      </c>
      <c r="U26" s="331">
        <v>17.616746048836621</v>
      </c>
      <c r="V26" s="331">
        <v>15.15858428363547</v>
      </c>
      <c r="W26" s="331">
        <v>11.988767845541821</v>
      </c>
      <c r="DA26" s="72" t="s">
        <v>2321</v>
      </c>
    </row>
    <row r="27" spans="1:105" ht="12" customHeight="1" x14ac:dyDescent="0.25">
      <c r="A27" s="59" t="s">
        <v>30</v>
      </c>
      <c r="B27" s="232">
        <v>3.771855338525278</v>
      </c>
      <c r="C27" s="232">
        <v>6.2847537191566536</v>
      </c>
      <c r="D27" s="232">
        <v>5.9309461394337637</v>
      </c>
      <c r="E27" s="232">
        <v>4.7203357291275463</v>
      </c>
      <c r="F27" s="232">
        <v>6.1122592394798287</v>
      </c>
      <c r="G27" s="232">
        <v>6.1174352839353183</v>
      </c>
      <c r="H27" s="232">
        <v>6.1204745663006843</v>
      </c>
      <c r="I27" s="232">
        <v>5.758428727281264</v>
      </c>
      <c r="J27" s="232">
        <v>6.532491022199201</v>
      </c>
      <c r="K27" s="232">
        <v>4.8047324872741299</v>
      </c>
      <c r="L27" s="232">
        <v>4.3527240419348372</v>
      </c>
      <c r="M27" s="232">
        <v>4.6068964219198731</v>
      </c>
      <c r="N27" s="232">
        <v>4.240237341298883</v>
      </c>
      <c r="O27" s="232">
        <v>3.171364866460888</v>
      </c>
      <c r="P27" s="232">
        <v>3.3704610797269079</v>
      </c>
      <c r="Q27" s="232">
        <v>2.9988193791467368</v>
      </c>
      <c r="R27" s="232">
        <v>3.758370087612704</v>
      </c>
      <c r="S27" s="232">
        <v>3.6181810773946261</v>
      </c>
      <c r="T27" s="232">
        <v>2.7485913542718281</v>
      </c>
      <c r="U27" s="232">
        <v>2.0916565730103409</v>
      </c>
      <c r="V27" s="232">
        <v>1.4563438935166879</v>
      </c>
      <c r="W27" s="232">
        <v>0.3082747936376255</v>
      </c>
      <c r="DA27" s="71" t="s">
        <v>2322</v>
      </c>
    </row>
    <row r="28" spans="1:105" ht="12" customHeight="1" x14ac:dyDescent="0.25">
      <c r="A28" s="59" t="s">
        <v>33</v>
      </c>
      <c r="B28" s="232">
        <v>0.19484433649719779</v>
      </c>
      <c r="C28" s="232">
        <v>0.1963104228035342</v>
      </c>
      <c r="D28" s="232">
        <v>0.1185312020739069</v>
      </c>
      <c r="E28" s="232">
        <v>0.19176982918067481</v>
      </c>
      <c r="F28" s="232">
        <v>0.20638324618875509</v>
      </c>
      <c r="G28" s="232">
        <v>0.38642185328689982</v>
      </c>
      <c r="H28" s="232">
        <v>0.57587373733946168</v>
      </c>
      <c r="I28" s="232">
        <v>0.18858503132910659</v>
      </c>
      <c r="J28" s="232">
        <v>0.38310708718504077</v>
      </c>
      <c r="K28" s="232">
        <v>0.55145261966661652</v>
      </c>
      <c r="L28" s="232">
        <v>0.18315398864710469</v>
      </c>
      <c r="M28" s="232">
        <v>0.36395777748827179</v>
      </c>
      <c r="N28" s="232">
        <v>0.1762414274762226</v>
      </c>
      <c r="O28" s="232">
        <v>0.16784328390776271</v>
      </c>
      <c r="P28" s="232">
        <v>0.33821536990861262</v>
      </c>
      <c r="Q28" s="232">
        <v>0.32224590353645111</v>
      </c>
      <c r="R28" s="232">
        <v>0.16360486698477911</v>
      </c>
      <c r="S28" s="232">
        <v>0.19574995059262629</v>
      </c>
      <c r="T28" s="232">
        <v>0.1836622385249139</v>
      </c>
      <c r="U28" s="232">
        <v>0.1507448881773335</v>
      </c>
      <c r="V28" s="232">
        <v>0.1625939948387394</v>
      </c>
      <c r="W28" s="232">
        <v>0.18357343380539809</v>
      </c>
      <c r="DA28" s="71" t="s">
        <v>2323</v>
      </c>
    </row>
    <row r="29" spans="1:105" ht="12" customHeight="1" x14ac:dyDescent="0.25">
      <c r="A29" s="59" t="s">
        <v>160</v>
      </c>
      <c r="B29" s="232">
        <v>3.2193700693759362</v>
      </c>
      <c r="C29" s="232">
        <v>2.838967906033917</v>
      </c>
      <c r="D29" s="232">
        <v>3.0593125851835898</v>
      </c>
      <c r="E29" s="232">
        <v>2.7825074231401228</v>
      </c>
      <c r="F29" s="232">
        <v>2.5377670762383859</v>
      </c>
      <c r="G29" s="232">
        <v>2.6064047602254048</v>
      </c>
      <c r="H29" s="232">
        <v>1.7976047673590589</v>
      </c>
      <c r="I29" s="232">
        <v>2.548688702457913</v>
      </c>
      <c r="J29" s="232">
        <v>2.789298452440073</v>
      </c>
      <c r="K29" s="232">
        <v>1.725653473082926</v>
      </c>
      <c r="L29" s="232">
        <v>1.912312932274115</v>
      </c>
      <c r="M29" s="232">
        <v>1.8989120857707029</v>
      </c>
      <c r="N29" s="232">
        <v>1.825630257449147</v>
      </c>
      <c r="O29" s="232">
        <v>1.585226720254939</v>
      </c>
      <c r="P29" s="232">
        <v>1.597310513804876</v>
      </c>
      <c r="Q29" s="232">
        <v>1.524085757898539</v>
      </c>
      <c r="R29" s="232">
        <v>1.205231882726977</v>
      </c>
      <c r="S29" s="232">
        <v>1.111408806731214</v>
      </c>
      <c r="T29" s="232">
        <v>1.117207243348745</v>
      </c>
      <c r="U29" s="232">
        <v>1.1382229677222151</v>
      </c>
      <c r="V29" s="232">
        <v>0.95162903522348807</v>
      </c>
      <c r="W29" s="232">
        <v>0.9924393347348206</v>
      </c>
      <c r="DA29" s="71" t="s">
        <v>2324</v>
      </c>
    </row>
    <row r="30" spans="1:105" ht="12" customHeight="1" x14ac:dyDescent="0.25">
      <c r="A30" s="59" t="s">
        <v>70</v>
      </c>
      <c r="B30" s="232">
        <v>8.3397982334342711</v>
      </c>
      <c r="C30" s="232">
        <v>7.4689335051724832</v>
      </c>
      <c r="D30" s="232">
        <v>8.977657393576207</v>
      </c>
      <c r="E30" s="232">
        <v>7.2961796016414029</v>
      </c>
      <c r="F30" s="232">
        <v>3.787143826116611</v>
      </c>
      <c r="G30" s="232">
        <v>6.6567383926602748</v>
      </c>
      <c r="H30" s="232">
        <v>6.3701355543351417</v>
      </c>
      <c r="I30" s="232">
        <v>6.1784819835286768</v>
      </c>
      <c r="J30" s="232">
        <v>5.8708411430262197</v>
      </c>
      <c r="K30" s="232">
        <v>5.3229256864577037</v>
      </c>
      <c r="L30" s="232">
        <v>4.6455786702520712</v>
      </c>
      <c r="M30" s="232">
        <v>4.8081104898877074</v>
      </c>
      <c r="N30" s="232">
        <v>2.6076449823794681</v>
      </c>
      <c r="O30" s="232">
        <v>1.7738457095106559</v>
      </c>
      <c r="P30" s="232">
        <v>1.429773159458271</v>
      </c>
      <c r="Q30" s="232">
        <v>1.702822120990094</v>
      </c>
      <c r="R30" s="232">
        <v>2.2823482252595508</v>
      </c>
      <c r="S30" s="232">
        <v>1.6550192066994209</v>
      </c>
      <c r="T30" s="232">
        <v>1.9938975017163141</v>
      </c>
      <c r="U30" s="232">
        <v>1.9824977420000669</v>
      </c>
      <c r="V30" s="232">
        <v>1.5980912403034611</v>
      </c>
      <c r="W30" s="232">
        <v>1.415336315706647</v>
      </c>
      <c r="DA30" s="71" t="s">
        <v>2325</v>
      </c>
    </row>
    <row r="31" spans="1:105" ht="12" customHeight="1" x14ac:dyDescent="0.25">
      <c r="A31" s="59" t="s">
        <v>162</v>
      </c>
      <c r="B31" s="232">
        <v>12.89994859622319</v>
      </c>
      <c r="C31" s="232">
        <v>15.007849920231081</v>
      </c>
      <c r="D31" s="232">
        <v>15.71873216257546</v>
      </c>
      <c r="E31" s="232">
        <v>15.245603649859</v>
      </c>
      <c r="F31" s="232">
        <v>17.781178798826542</v>
      </c>
      <c r="G31" s="232">
        <v>18.77322775299729</v>
      </c>
      <c r="H31" s="232">
        <v>19.716016768042021</v>
      </c>
      <c r="I31" s="232">
        <v>16.763933794064979</v>
      </c>
      <c r="J31" s="232">
        <v>22.665777208663641</v>
      </c>
      <c r="K31" s="232">
        <v>16.1107034073131</v>
      </c>
      <c r="L31" s="232">
        <v>17.427979048577249</v>
      </c>
      <c r="M31" s="232">
        <v>16.128605503657418</v>
      </c>
      <c r="N31" s="232">
        <v>14.554746737164781</v>
      </c>
      <c r="O31" s="232">
        <v>12.708360452133061</v>
      </c>
      <c r="P31" s="232">
        <v>13.589654245939149</v>
      </c>
      <c r="Q31" s="232">
        <v>11.061149959748739</v>
      </c>
      <c r="R31" s="232">
        <v>11.682944186241411</v>
      </c>
      <c r="S31" s="232">
        <v>10.93851093166341</v>
      </c>
      <c r="T31" s="232">
        <v>11.416915833268741</v>
      </c>
      <c r="U31" s="232">
        <v>12.25362387792666</v>
      </c>
      <c r="V31" s="232">
        <v>10.9899261197531</v>
      </c>
      <c r="W31" s="232">
        <v>9.0891439676573285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314.37916345461491</v>
      </c>
      <c r="C34" s="263">
        <v>348.55483767702799</v>
      </c>
      <c r="D34" s="263">
        <v>369.12236140320641</v>
      </c>
      <c r="E34" s="263">
        <v>341.25030432791777</v>
      </c>
      <c r="F34" s="263">
        <v>351.6954643529408</v>
      </c>
      <c r="G34" s="263">
        <v>386.02999689283428</v>
      </c>
      <c r="H34" s="263">
        <v>389.47664411848962</v>
      </c>
      <c r="I34" s="263">
        <v>361.07375657918948</v>
      </c>
      <c r="J34" s="263">
        <v>431.45066621310423</v>
      </c>
      <c r="K34" s="263">
        <v>337.27748004486102</v>
      </c>
      <c r="L34" s="263">
        <v>338.66121226488218</v>
      </c>
      <c r="M34" s="263">
        <v>332.54316069920623</v>
      </c>
      <c r="N34" s="263">
        <v>290.21440816773901</v>
      </c>
      <c r="O34" s="263">
        <v>254.2880700151197</v>
      </c>
      <c r="P34" s="263">
        <v>263.98358608827101</v>
      </c>
      <c r="Q34" s="263">
        <v>241.48151125699081</v>
      </c>
      <c r="R34" s="263">
        <v>257.48302690210153</v>
      </c>
      <c r="S34" s="263">
        <v>236.596178569693</v>
      </c>
      <c r="T34" s="263">
        <v>229.37044731850779</v>
      </c>
      <c r="U34" s="263">
        <v>230.6989712712886</v>
      </c>
      <c r="V34" s="263">
        <v>205.1884386571277</v>
      </c>
      <c r="W34" s="263">
        <v>173.39462740747919</v>
      </c>
      <c r="DA34" s="70" t="s">
        <v>2329</v>
      </c>
    </row>
    <row r="35" spans="1:105" ht="12" customHeight="1" x14ac:dyDescent="0.25">
      <c r="A35" s="64" t="s">
        <v>30</v>
      </c>
      <c r="B35" s="231">
        <v>41.715344321178392</v>
      </c>
      <c r="C35" s="231">
        <v>68.893103910153002</v>
      </c>
      <c r="D35" s="231">
        <v>64.508838534870051</v>
      </c>
      <c r="E35" s="231">
        <v>53.13045050875764</v>
      </c>
      <c r="F35" s="231">
        <v>70.640030027029653</v>
      </c>
      <c r="G35" s="231">
        <v>68.350393197442443</v>
      </c>
      <c r="H35" s="231">
        <v>68.895987585364196</v>
      </c>
      <c r="I35" s="231">
        <v>66.130089894137541</v>
      </c>
      <c r="J35" s="231">
        <v>73.694967824768057</v>
      </c>
      <c r="K35" s="231">
        <v>56.823590352985008</v>
      </c>
      <c r="L35" s="231">
        <v>51.683324790064859</v>
      </c>
      <c r="M35" s="231">
        <v>55.094775448503817</v>
      </c>
      <c r="N35" s="231">
        <v>52.578689195850053</v>
      </c>
      <c r="O35" s="231">
        <v>41.554860002059797</v>
      </c>
      <c r="P35" s="231">
        <v>43.775068318478219</v>
      </c>
      <c r="Q35" s="231">
        <v>41.124105423870652</v>
      </c>
      <c r="R35" s="231">
        <v>50.685690425593187</v>
      </c>
      <c r="S35" s="231">
        <v>48.864328441281167</v>
      </c>
      <c r="T35" s="231">
        <v>36.107430057857528</v>
      </c>
      <c r="U35" s="231">
        <v>27.391154888003921</v>
      </c>
      <c r="V35" s="231">
        <v>19.713247890908221</v>
      </c>
      <c r="W35" s="231">
        <v>4.4586060611550549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2.1549072953550859</v>
      </c>
      <c r="C37" s="231">
        <v>2.1519434111834661</v>
      </c>
      <c r="D37" s="231">
        <v>1.2892226629897729</v>
      </c>
      <c r="E37" s="231">
        <v>2.158494226477389</v>
      </c>
      <c r="F37" s="231">
        <v>2.3851931236297199</v>
      </c>
      <c r="G37" s="231">
        <v>4.317509607597068</v>
      </c>
      <c r="H37" s="231">
        <v>6.4824041712270768</v>
      </c>
      <c r="I37" s="231">
        <v>2.1657201408778368</v>
      </c>
      <c r="J37" s="231">
        <v>4.321944625350187</v>
      </c>
      <c r="K37" s="231">
        <v>6.5218027938104557</v>
      </c>
      <c r="L37" s="231">
        <v>2.174731729061421</v>
      </c>
      <c r="M37" s="231">
        <v>4.3526422534796954</v>
      </c>
      <c r="N37" s="231">
        <v>2.1853831502428811</v>
      </c>
      <c r="O37" s="231">
        <v>2.1992752202166299</v>
      </c>
      <c r="P37" s="231">
        <v>4.3926930392884147</v>
      </c>
      <c r="Q37" s="231">
        <v>4.4190972626080978</v>
      </c>
      <c r="R37" s="231">
        <v>2.206388792695551</v>
      </c>
      <c r="S37" s="231">
        <v>2.6436459849627929</v>
      </c>
      <c r="T37" s="231">
        <v>2.4127163979837039</v>
      </c>
      <c r="U37" s="231">
        <v>1.974070042816612</v>
      </c>
      <c r="V37" s="231">
        <v>2.2008920695847962</v>
      </c>
      <c r="W37" s="231">
        <v>2.6550390804702402</v>
      </c>
      <c r="DA37" s="73" t="s">
        <v>2332</v>
      </c>
    </row>
    <row r="38" spans="1:105" ht="12" customHeight="1" x14ac:dyDescent="0.25">
      <c r="A38" s="64" t="s">
        <v>160</v>
      </c>
      <c r="B38" s="231">
        <v>35.605058754406187</v>
      </c>
      <c r="C38" s="231">
        <v>31.120600693041869</v>
      </c>
      <c r="D38" s="231">
        <v>33.275079042303638</v>
      </c>
      <c r="E38" s="231">
        <v>31.31893183426623</v>
      </c>
      <c r="F38" s="231">
        <v>29.329243974007738</v>
      </c>
      <c r="G38" s="231">
        <v>29.121483419844179</v>
      </c>
      <c r="H38" s="231">
        <v>20.234992302274499</v>
      </c>
      <c r="I38" s="231">
        <v>29.2692713564747</v>
      </c>
      <c r="J38" s="231">
        <v>31.46690274930442</v>
      </c>
      <c r="K38" s="231">
        <v>20.408592217233139</v>
      </c>
      <c r="L38" s="231">
        <v>22.706399355156741</v>
      </c>
      <c r="M38" s="231">
        <v>22.709461073228919</v>
      </c>
      <c r="N38" s="231">
        <v>22.637705903404601</v>
      </c>
      <c r="O38" s="231">
        <v>20.771458726926909</v>
      </c>
      <c r="P38" s="231">
        <v>20.745641386637079</v>
      </c>
      <c r="Q38" s="231">
        <v>20.900446295192641</v>
      </c>
      <c r="R38" s="231">
        <v>16.253857037734448</v>
      </c>
      <c r="S38" s="231">
        <v>15.00981952062847</v>
      </c>
      <c r="T38" s="231">
        <v>14.67642046412301</v>
      </c>
      <c r="U38" s="231">
        <v>14.905526083133219</v>
      </c>
      <c r="V38" s="231">
        <v>12.881366245335579</v>
      </c>
      <c r="W38" s="231">
        <v>14.35373934068314</v>
      </c>
      <c r="DA38" s="73" t="s">
        <v>2333</v>
      </c>
    </row>
    <row r="39" spans="1:105" ht="12" customHeight="1" x14ac:dyDescent="0.25">
      <c r="A39" s="64" t="s">
        <v>70</v>
      </c>
      <c r="B39" s="231">
        <v>92.235126655967363</v>
      </c>
      <c r="C39" s="231">
        <v>81.874013694671703</v>
      </c>
      <c r="D39" s="231">
        <v>97.646857281843594</v>
      </c>
      <c r="E39" s="231">
        <v>82.123249589211781</v>
      </c>
      <c r="F39" s="231">
        <v>43.768423934899147</v>
      </c>
      <c r="G39" s="231">
        <v>74.376052288721127</v>
      </c>
      <c r="H39" s="231">
        <v>71.706331807179637</v>
      </c>
      <c r="I39" s="231">
        <v>70.954002963403198</v>
      </c>
      <c r="J39" s="231">
        <v>66.230699387013786</v>
      </c>
      <c r="K39" s="231">
        <v>62.95204769209812</v>
      </c>
      <c r="L39" s="231">
        <v>55.160618715839533</v>
      </c>
      <c r="M39" s="231">
        <v>57.501133846105468</v>
      </c>
      <c r="N39" s="231">
        <v>32.334641678253057</v>
      </c>
      <c r="O39" s="231">
        <v>23.242961068124949</v>
      </c>
      <c r="P39" s="231">
        <v>18.569690097202809</v>
      </c>
      <c r="Q39" s="231">
        <v>23.351535243720029</v>
      </c>
      <c r="R39" s="231">
        <v>30.77993728456595</v>
      </c>
      <c r="S39" s="231">
        <v>22.351397114437091</v>
      </c>
      <c r="T39" s="231">
        <v>26.19324057534622</v>
      </c>
      <c r="U39" s="231">
        <v>25.961672397342159</v>
      </c>
      <c r="V39" s="231">
        <v>21.631957199558311</v>
      </c>
      <c r="W39" s="231">
        <v>20.470136404341829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142.66872642770781</v>
      </c>
      <c r="C41" s="231">
        <v>164.51517596797791</v>
      </c>
      <c r="D41" s="231">
        <v>170.96718317952161</v>
      </c>
      <c r="E41" s="231">
        <v>171.599190539924</v>
      </c>
      <c r="F41" s="231">
        <v>205.498974283032</v>
      </c>
      <c r="G41" s="231">
        <v>209.7541598637157</v>
      </c>
      <c r="H41" s="231">
        <v>221.9361312214171</v>
      </c>
      <c r="I41" s="231">
        <v>192.51787271912491</v>
      </c>
      <c r="J41" s="231">
        <v>255.6993521214965</v>
      </c>
      <c r="K41" s="231">
        <v>190.53464748356299</v>
      </c>
      <c r="L41" s="231">
        <v>206.93613767475969</v>
      </c>
      <c r="M41" s="231">
        <v>192.88514807788829</v>
      </c>
      <c r="N41" s="231">
        <v>180.47798823998841</v>
      </c>
      <c r="O41" s="231">
        <v>166.51951499779139</v>
      </c>
      <c r="P41" s="231">
        <v>176.5004932466644</v>
      </c>
      <c r="Q41" s="231">
        <v>151.68632703159929</v>
      </c>
      <c r="R41" s="231">
        <v>157.55715336151241</v>
      </c>
      <c r="S41" s="231">
        <v>147.72698750838339</v>
      </c>
      <c r="T41" s="231">
        <v>149.98063982319729</v>
      </c>
      <c r="U41" s="231">
        <v>160.46654785999269</v>
      </c>
      <c r="V41" s="231">
        <v>148.7609752517408</v>
      </c>
      <c r="W41" s="231">
        <v>131.45710652082889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1.4351807016777649</v>
      </c>
      <c r="E42" s="231">
        <v>0.91998762928076439</v>
      </c>
      <c r="F42" s="231">
        <v>7.3599010342523252E-2</v>
      </c>
      <c r="G42" s="231">
        <v>0.1103985155137851</v>
      </c>
      <c r="H42" s="231">
        <v>0.22079703102709239</v>
      </c>
      <c r="I42" s="231">
        <v>3.6799505171259198E-2</v>
      </c>
      <c r="J42" s="231">
        <v>3.6799505171199211E-2</v>
      </c>
      <c r="K42" s="231">
        <v>3.6799505171238589E-2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50.45728026350438</v>
      </c>
      <c r="C45" s="263">
        <f t="shared" si="2"/>
        <v>55.983641905913331</v>
      </c>
      <c r="D45" s="263">
        <f t="shared" si="2"/>
        <v>59.343743133514337</v>
      </c>
      <c r="E45" s="263">
        <f t="shared" si="2"/>
        <v>55.091327956876761</v>
      </c>
      <c r="F45" s="263">
        <f t="shared" si="2"/>
        <v>56.472805640000445</v>
      </c>
      <c r="G45" s="263">
        <f t="shared" si="2"/>
        <v>61.782202123711457</v>
      </c>
      <c r="H45" s="263">
        <f t="shared" si="2"/>
        <v>62.388091335033721</v>
      </c>
      <c r="I45" s="263">
        <f t="shared" si="2"/>
        <v>58.127635922468009</v>
      </c>
      <c r="J45" s="263">
        <f t="shared" si="2"/>
        <v>69.267500091161821</v>
      </c>
      <c r="K45" s="263">
        <f t="shared" si="2"/>
        <v>54.426890576869255</v>
      </c>
      <c r="L45" s="263">
        <f t="shared" si="2"/>
        <v>54.734890602717826</v>
      </c>
      <c r="M45" s="263">
        <f t="shared" si="2"/>
        <v>53.855687245786569</v>
      </c>
      <c r="N45" s="263">
        <f t="shared" si="2"/>
        <v>47.262040131895489</v>
      </c>
      <c r="O45" s="263">
        <f t="shared" si="2"/>
        <v>41.657911567202689</v>
      </c>
      <c r="P45" s="263">
        <f t="shared" si="2"/>
        <v>43.326376573549425</v>
      </c>
      <c r="Q45" s="263">
        <f t="shared" si="2"/>
        <v>39.853740260492032</v>
      </c>
      <c r="R45" s="263">
        <f t="shared" si="2"/>
        <v>42.29203267244597</v>
      </c>
      <c r="S45" s="263">
        <f t="shared" si="2"/>
        <v>39.398545146473211</v>
      </c>
      <c r="T45" s="263">
        <f t="shared" si="2"/>
        <v>38.514620020196091</v>
      </c>
      <c r="U45" s="263">
        <f t="shared" si="2"/>
        <v>38.613733598442622</v>
      </c>
      <c r="V45" s="263">
        <f t="shared" si="2"/>
        <v>34.513497275373382</v>
      </c>
      <c r="W45" s="263">
        <f t="shared" si="2"/>
        <v>29.745473358618199</v>
      </c>
      <c r="DA45" s="70"/>
    </row>
    <row r="46" spans="1:105" ht="12" customHeight="1" x14ac:dyDescent="0.25">
      <c r="A46" s="165" t="s">
        <v>2186</v>
      </c>
      <c r="B46" s="348">
        <v>27.736838629279649</v>
      </c>
      <c r="C46" s="348">
        <v>30.7932960867291</v>
      </c>
      <c r="D46" s="348">
        <v>32.666965398022043</v>
      </c>
      <c r="E46" s="348">
        <v>30.428886792059579</v>
      </c>
      <c r="F46" s="348">
        <v>31.05548413864679</v>
      </c>
      <c r="G46" s="348">
        <v>33.883495615670952</v>
      </c>
      <c r="H46" s="348">
        <v>34.240292787101801</v>
      </c>
      <c r="I46" s="348">
        <v>32.032537500997499</v>
      </c>
      <c r="J46" s="348">
        <v>38.086204320720661</v>
      </c>
      <c r="K46" s="348">
        <v>30.051568702193102</v>
      </c>
      <c r="L46" s="348">
        <v>30.25956525835586</v>
      </c>
      <c r="M46" s="348">
        <v>29.822518537970218</v>
      </c>
      <c r="N46" s="348">
        <v>26.288005308057379</v>
      </c>
      <c r="O46" s="348">
        <v>23.280302855573652</v>
      </c>
      <c r="P46" s="348">
        <v>24.24806491254849</v>
      </c>
      <c r="Q46" s="348">
        <v>22.401672120960551</v>
      </c>
      <c r="R46" s="348">
        <v>23.6835217894489</v>
      </c>
      <c r="S46" s="348">
        <v>22.29954403264982</v>
      </c>
      <c r="T46" s="348">
        <v>21.937828468078759</v>
      </c>
      <c r="U46" s="348">
        <v>21.94092852368231</v>
      </c>
      <c r="V46" s="348">
        <v>19.684359449259169</v>
      </c>
      <c r="W46" s="348">
        <v>17.21410051441088</v>
      </c>
      <c r="DA46" s="167" t="s">
        <v>2340</v>
      </c>
    </row>
    <row r="47" spans="1:105" ht="12" customHeight="1" x14ac:dyDescent="0.25">
      <c r="A47" s="59" t="s">
        <v>30</v>
      </c>
      <c r="B47" s="232">
        <v>3.6804340373162132</v>
      </c>
      <c r="C47" s="232">
        <v>6.0864045416144048</v>
      </c>
      <c r="D47" s="232">
        <v>5.73125228968971</v>
      </c>
      <c r="E47" s="232">
        <v>4.7503862700944763</v>
      </c>
      <c r="F47" s="232">
        <v>6.2389758666472286</v>
      </c>
      <c r="G47" s="232">
        <v>6.0011211090932504</v>
      </c>
      <c r="H47" s="232">
        <v>6.0603297405301362</v>
      </c>
      <c r="I47" s="232">
        <v>5.8673067755886557</v>
      </c>
      <c r="J47" s="232">
        <v>6.5059605603341142</v>
      </c>
      <c r="K47" s="232">
        <v>5.0635588407224636</v>
      </c>
      <c r="L47" s="232">
        <v>4.6179334468057123</v>
      </c>
      <c r="M47" s="232">
        <v>4.9409073959109504</v>
      </c>
      <c r="N47" s="232">
        <v>4.7626472765346781</v>
      </c>
      <c r="O47" s="232">
        <v>3.8043850264442018</v>
      </c>
      <c r="P47" s="232">
        <v>4.0209344598522616</v>
      </c>
      <c r="Q47" s="232">
        <v>3.814986585010018</v>
      </c>
      <c r="R47" s="232">
        <v>4.6621156666152288</v>
      </c>
      <c r="S47" s="232">
        <v>4.6055361092032117</v>
      </c>
      <c r="T47" s="232">
        <v>3.4534466680115941</v>
      </c>
      <c r="U47" s="232">
        <v>2.6050717446506462</v>
      </c>
      <c r="V47" s="232">
        <v>1.891152639673872</v>
      </c>
      <c r="W47" s="232">
        <v>0.44263708765623577</v>
      </c>
      <c r="DA47" s="71" t="s">
        <v>2341</v>
      </c>
    </row>
    <row r="48" spans="1:105" ht="12" customHeight="1" x14ac:dyDescent="0.25">
      <c r="A48" s="59" t="s">
        <v>33</v>
      </c>
      <c r="B48" s="232">
        <v>0.19012174743238089</v>
      </c>
      <c r="C48" s="232">
        <v>0.19011479245013391</v>
      </c>
      <c r="D48" s="232">
        <v>0.1145402786191225</v>
      </c>
      <c r="E48" s="232">
        <v>0.19299067181533211</v>
      </c>
      <c r="F48" s="232">
        <v>0.21066189142225211</v>
      </c>
      <c r="G48" s="232">
        <v>0.37907460122457898</v>
      </c>
      <c r="H48" s="232">
        <v>0.57021472753181979</v>
      </c>
      <c r="I48" s="232">
        <v>0.19215072105516409</v>
      </c>
      <c r="J48" s="232">
        <v>0.38155117108316372</v>
      </c>
      <c r="K48" s="232">
        <v>0.58115884598116774</v>
      </c>
      <c r="L48" s="232">
        <v>0.19431347403162591</v>
      </c>
      <c r="M48" s="232">
        <v>0.39034558407581921</v>
      </c>
      <c r="N48" s="232">
        <v>0.19795489898805879</v>
      </c>
      <c r="O48" s="232">
        <v>0.20134563601964231</v>
      </c>
      <c r="P48" s="232">
        <v>0.4034883665909027</v>
      </c>
      <c r="Q48" s="232">
        <v>0.40994926457217562</v>
      </c>
      <c r="R48" s="232">
        <v>0.20294563752999931</v>
      </c>
      <c r="S48" s="232">
        <v>0.24916759182165091</v>
      </c>
      <c r="T48" s="232">
        <v>0.2307610204360292</v>
      </c>
      <c r="U48" s="232">
        <v>0.187746522975381</v>
      </c>
      <c r="V48" s="232">
        <v>0.211138360866055</v>
      </c>
      <c r="W48" s="232">
        <v>0.26358434678312531</v>
      </c>
      <c r="DA48" s="71" t="s">
        <v>2342</v>
      </c>
    </row>
    <row r="49" spans="1:105" ht="12" customHeight="1" x14ac:dyDescent="0.25">
      <c r="A49" s="59" t="s">
        <v>160</v>
      </c>
      <c r="B49" s="232">
        <v>3.141339770119834</v>
      </c>
      <c r="C49" s="232">
        <v>2.7493690172955638</v>
      </c>
      <c r="D49" s="232">
        <v>2.956306101337141</v>
      </c>
      <c r="E49" s="232">
        <v>2.8002213863215748</v>
      </c>
      <c r="F49" s="232">
        <v>2.5903789292109001</v>
      </c>
      <c r="G49" s="232">
        <v>2.5568477473729478</v>
      </c>
      <c r="H49" s="232">
        <v>1.7799400218616419</v>
      </c>
      <c r="I49" s="232">
        <v>2.5968782806933852</v>
      </c>
      <c r="J49" s="232">
        <v>2.7779702506911028</v>
      </c>
      <c r="K49" s="232">
        <v>1.8186127787126349</v>
      </c>
      <c r="L49" s="232">
        <v>2.028829249368699</v>
      </c>
      <c r="M49" s="232">
        <v>2.036587739226654</v>
      </c>
      <c r="N49" s="232">
        <v>2.050553370895992</v>
      </c>
      <c r="O49" s="232">
        <v>1.901645837675966</v>
      </c>
      <c r="P49" s="232">
        <v>1.905579306841529</v>
      </c>
      <c r="Q49" s="232">
        <v>1.9388852697230909</v>
      </c>
      <c r="R49" s="232">
        <v>1.495044477095314</v>
      </c>
      <c r="S49" s="232">
        <v>1.414697960659526</v>
      </c>
      <c r="T49" s="232">
        <v>1.4037065299011251</v>
      </c>
      <c r="U49" s="232">
        <v>1.417609626066892</v>
      </c>
      <c r="V49" s="232">
        <v>1.2357491729562959</v>
      </c>
      <c r="W49" s="232">
        <v>1.424996353477072</v>
      </c>
      <c r="DA49" s="71" t="s">
        <v>2343</v>
      </c>
    </row>
    <row r="50" spans="1:105" ht="12" customHeight="1" x14ac:dyDescent="0.25">
      <c r="A50" s="59" t="s">
        <v>70</v>
      </c>
      <c r="B50" s="232">
        <v>8.1376602567907312</v>
      </c>
      <c r="C50" s="232">
        <v>7.2332111707629299</v>
      </c>
      <c r="D50" s="232">
        <v>8.6753813444503365</v>
      </c>
      <c r="E50" s="232">
        <v>7.3426284469360876</v>
      </c>
      <c r="F50" s="232">
        <v>3.8656571995585698</v>
      </c>
      <c r="G50" s="232">
        <v>6.5301701500316867</v>
      </c>
      <c r="H50" s="232">
        <v>6.3075373539995372</v>
      </c>
      <c r="I50" s="232">
        <v>6.2953022294200549</v>
      </c>
      <c r="J50" s="232">
        <v>5.8469978454951939</v>
      </c>
      <c r="K50" s="232">
        <v>5.6096666129819894</v>
      </c>
      <c r="L50" s="232">
        <v>4.9286315682875594</v>
      </c>
      <c r="M50" s="232">
        <v>5.1567099635252873</v>
      </c>
      <c r="N50" s="232">
        <v>2.9289146512007669</v>
      </c>
      <c r="O50" s="232">
        <v>2.1279141128959891</v>
      </c>
      <c r="P50" s="232">
        <v>1.705708516029925</v>
      </c>
      <c r="Q50" s="232">
        <v>2.1662670294213959</v>
      </c>
      <c r="R50" s="232">
        <v>2.831166481641739</v>
      </c>
      <c r="S50" s="232">
        <v>2.1066526397754699</v>
      </c>
      <c r="T50" s="232">
        <v>2.5052173263067949</v>
      </c>
      <c r="U50" s="232">
        <v>2.469118935755878</v>
      </c>
      <c r="V50" s="232">
        <v>2.075220338406254</v>
      </c>
      <c r="W50" s="232">
        <v>2.0322139784640321</v>
      </c>
      <c r="DA50" s="71" t="s">
        <v>2344</v>
      </c>
    </row>
    <row r="51" spans="1:105" ht="12" customHeight="1" x14ac:dyDescent="0.25">
      <c r="A51" s="59" t="s">
        <v>162</v>
      </c>
      <c r="B51" s="232">
        <v>12.587282817620491</v>
      </c>
      <c r="C51" s="232">
        <v>14.53419656460607</v>
      </c>
      <c r="D51" s="232">
        <v>15.18948538392573</v>
      </c>
      <c r="E51" s="232">
        <v>15.342660016892109</v>
      </c>
      <c r="F51" s="232">
        <v>18.149810251807839</v>
      </c>
      <c r="G51" s="232">
        <v>18.416282007948482</v>
      </c>
      <c r="H51" s="232">
        <v>19.522270943178668</v>
      </c>
      <c r="I51" s="232">
        <v>17.080899494240239</v>
      </c>
      <c r="J51" s="232">
        <v>22.57372449311708</v>
      </c>
      <c r="K51" s="232">
        <v>16.978571623794839</v>
      </c>
      <c r="L51" s="232">
        <v>18.489857519862259</v>
      </c>
      <c r="M51" s="232">
        <v>17.297967855231509</v>
      </c>
      <c r="N51" s="232">
        <v>16.347935110437891</v>
      </c>
      <c r="O51" s="232">
        <v>15.24501224253785</v>
      </c>
      <c r="P51" s="232">
        <v>16.21235426323387</v>
      </c>
      <c r="Q51" s="232">
        <v>14.071583972233871</v>
      </c>
      <c r="R51" s="232">
        <v>14.492249526566621</v>
      </c>
      <c r="S51" s="232">
        <v>13.92348973118996</v>
      </c>
      <c r="T51" s="232">
        <v>14.344696923423211</v>
      </c>
      <c r="U51" s="232">
        <v>15.26138169423351</v>
      </c>
      <c r="V51" s="232">
        <v>14.27109893735669</v>
      </c>
      <c r="W51" s="232">
        <v>13.05066874803042</v>
      </c>
      <c r="DA51" s="71" t="s">
        <v>2345</v>
      </c>
    </row>
    <row r="52" spans="1:105" ht="12" customHeight="1" x14ac:dyDescent="0.25">
      <c r="A52" s="165" t="s">
        <v>2193</v>
      </c>
      <c r="B52" s="348">
        <v>22.720441634224731</v>
      </c>
      <c r="C52" s="348">
        <v>25.19034581918423</v>
      </c>
      <c r="D52" s="348">
        <v>26.676777735492291</v>
      </c>
      <c r="E52" s="348">
        <v>24.662441164817182</v>
      </c>
      <c r="F52" s="348">
        <v>25.417321501353651</v>
      </c>
      <c r="G52" s="348">
        <v>27.898706508040501</v>
      </c>
      <c r="H52" s="348">
        <v>28.14779854793192</v>
      </c>
      <c r="I52" s="348">
        <v>26.09509842147051</v>
      </c>
      <c r="J52" s="348">
        <v>31.18129577044116</v>
      </c>
      <c r="K52" s="348">
        <v>24.37532187467615</v>
      </c>
      <c r="L52" s="348">
        <v>24.47532534436197</v>
      </c>
      <c r="M52" s="348">
        <v>24.033168707816351</v>
      </c>
      <c r="N52" s="348">
        <v>20.97403482383811</v>
      </c>
      <c r="O52" s="348">
        <v>18.377608711629041</v>
      </c>
      <c r="P52" s="348">
        <v>19.078311661000939</v>
      </c>
      <c r="Q52" s="348">
        <v>17.45206813953148</v>
      </c>
      <c r="R52" s="348">
        <v>18.60851088299707</v>
      </c>
      <c r="S52" s="348">
        <v>17.099001113823391</v>
      </c>
      <c r="T52" s="348">
        <v>16.576791552117331</v>
      </c>
      <c r="U52" s="348">
        <v>16.672805074760308</v>
      </c>
      <c r="V52" s="348">
        <v>14.829137826114209</v>
      </c>
      <c r="W52" s="348">
        <v>12.53137284420732</v>
      </c>
      <c r="DA52" s="167" t="s">
        <v>2346</v>
      </c>
    </row>
    <row r="53" spans="1:105" ht="12" customHeight="1" x14ac:dyDescent="0.25">
      <c r="A53" s="64" t="s">
        <v>30</v>
      </c>
      <c r="B53" s="231">
        <v>3.0148023663080612</v>
      </c>
      <c r="C53" s="231">
        <v>4.9789614845679253</v>
      </c>
      <c r="D53" s="231">
        <v>4.662107007084562</v>
      </c>
      <c r="E53" s="231">
        <v>3.8397815126146631</v>
      </c>
      <c r="F53" s="231">
        <v>5.1052132769629646</v>
      </c>
      <c r="G53" s="231">
        <v>4.9397393334020769</v>
      </c>
      <c r="H53" s="231">
        <v>4.9791698901556476</v>
      </c>
      <c r="I53" s="231">
        <v>4.7792761810141222</v>
      </c>
      <c r="J53" s="231">
        <v>5.3259961531783686</v>
      </c>
      <c r="K53" s="231">
        <v>4.1066877775074762</v>
      </c>
      <c r="L53" s="231">
        <v>3.735196542454287</v>
      </c>
      <c r="M53" s="231">
        <v>3.98174489738141</v>
      </c>
      <c r="N53" s="231">
        <v>3.7999052671021341</v>
      </c>
      <c r="O53" s="231">
        <v>3.0032040321001752</v>
      </c>
      <c r="P53" s="231">
        <v>3.1636603197074411</v>
      </c>
      <c r="Q53" s="231">
        <v>2.9720730431857829</v>
      </c>
      <c r="R53" s="231">
        <v>3.6630966834776362</v>
      </c>
      <c r="S53" s="231">
        <v>3.531465349503017</v>
      </c>
      <c r="T53" s="231">
        <v>2.609513773675515</v>
      </c>
      <c r="U53" s="231">
        <v>1.979581372659089</v>
      </c>
      <c r="V53" s="231">
        <v>1.4246926965662079</v>
      </c>
      <c r="W53" s="231">
        <v>0.32222714021280352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0.15573692891497379</v>
      </c>
      <c r="C55" s="231">
        <v>0.15552272655947461</v>
      </c>
      <c r="D55" s="231">
        <v>9.3173185990131954E-2</v>
      </c>
      <c r="E55" s="231">
        <v>0.15599615938786759</v>
      </c>
      <c r="F55" s="231">
        <v>0.1723798758043541</v>
      </c>
      <c r="G55" s="231">
        <v>0.31202998305189911</v>
      </c>
      <c r="H55" s="231">
        <v>0.46848870008868182</v>
      </c>
      <c r="I55" s="231">
        <v>0.15651838218592201</v>
      </c>
      <c r="J55" s="231">
        <v>0.31235050544562032</v>
      </c>
      <c r="K55" s="231">
        <v>0.47133607106275638</v>
      </c>
      <c r="L55" s="231">
        <v>0.1571696571021948</v>
      </c>
      <c r="M55" s="231">
        <v>0.31456904836863531</v>
      </c>
      <c r="N55" s="231">
        <v>0.1579394441027567</v>
      </c>
      <c r="O55" s="231">
        <v>0.15894343546639769</v>
      </c>
      <c r="P55" s="231">
        <v>0.3174635517173065</v>
      </c>
      <c r="Q55" s="231">
        <v>0.31937180673090088</v>
      </c>
      <c r="R55" s="231">
        <v>0.15945753922105541</v>
      </c>
      <c r="S55" s="231">
        <v>0.19105847742218751</v>
      </c>
      <c r="T55" s="231">
        <v>0.17436900555987209</v>
      </c>
      <c r="U55" s="231">
        <v>0.1426676714093405</v>
      </c>
      <c r="V55" s="231">
        <v>0.15906028650479689</v>
      </c>
      <c r="W55" s="231">
        <v>0.19188186583847311</v>
      </c>
      <c r="DA55" s="73" t="s">
        <v>2349</v>
      </c>
    </row>
    <row r="56" spans="1:105" ht="12" customHeight="1" x14ac:dyDescent="0.25">
      <c r="A56" s="64" t="s">
        <v>160</v>
      </c>
      <c r="B56" s="231">
        <v>2.573206984913341</v>
      </c>
      <c r="C56" s="231">
        <v>2.2491114993069452</v>
      </c>
      <c r="D56" s="231">
        <v>2.4048174279336978</v>
      </c>
      <c r="E56" s="231">
        <v>2.263445054587518</v>
      </c>
      <c r="F56" s="231">
        <v>2.1196486706205659</v>
      </c>
      <c r="G56" s="231">
        <v>2.104633643883755</v>
      </c>
      <c r="H56" s="231">
        <v>1.46239959582813</v>
      </c>
      <c r="I56" s="231">
        <v>2.1153144000495221</v>
      </c>
      <c r="J56" s="231">
        <v>2.2741390347538379</v>
      </c>
      <c r="K56" s="231">
        <v>1.474945804973107</v>
      </c>
      <c r="L56" s="231">
        <v>1.641010223461308</v>
      </c>
      <c r="M56" s="231">
        <v>1.641231496353555</v>
      </c>
      <c r="N56" s="231">
        <v>1.636045691002995</v>
      </c>
      <c r="O56" s="231">
        <v>1.5011704671419219</v>
      </c>
      <c r="P56" s="231">
        <v>1.499304626649314</v>
      </c>
      <c r="Q56" s="231">
        <v>1.510492505167973</v>
      </c>
      <c r="R56" s="231">
        <v>1.174679664195339</v>
      </c>
      <c r="S56" s="231">
        <v>1.084772045994451</v>
      </c>
      <c r="T56" s="231">
        <v>1.060677020990251</v>
      </c>
      <c r="U56" s="231">
        <v>1.0772346731819371</v>
      </c>
      <c r="V56" s="231">
        <v>0.93094697094475387</v>
      </c>
      <c r="W56" s="231">
        <v>1.0373565898553809</v>
      </c>
      <c r="DA56" s="73" t="s">
        <v>2350</v>
      </c>
    </row>
    <row r="57" spans="1:105" ht="12" customHeight="1" x14ac:dyDescent="0.25">
      <c r="A57" s="64" t="s">
        <v>70</v>
      </c>
      <c r="B57" s="231">
        <v>6.6659087351212616</v>
      </c>
      <c r="C57" s="231">
        <v>5.9171025492535652</v>
      </c>
      <c r="D57" s="231">
        <v>7.0570189743439649</v>
      </c>
      <c r="E57" s="231">
        <v>5.9351150330735036</v>
      </c>
      <c r="F57" s="231">
        <v>3.1631801246218481</v>
      </c>
      <c r="G57" s="231">
        <v>5.375218689561434</v>
      </c>
      <c r="H57" s="231">
        <v>5.1822757867493836</v>
      </c>
      <c r="I57" s="231">
        <v>5.1279043602307341</v>
      </c>
      <c r="J57" s="231">
        <v>4.7865473121082616</v>
      </c>
      <c r="K57" s="231">
        <v>4.5495964478884163</v>
      </c>
      <c r="L57" s="231">
        <v>3.9865034446593808</v>
      </c>
      <c r="M57" s="231">
        <v>4.1556544050057216</v>
      </c>
      <c r="N57" s="231">
        <v>2.3368512433883919</v>
      </c>
      <c r="O57" s="231">
        <v>1.679787981340334</v>
      </c>
      <c r="P57" s="231">
        <v>1.342046830912337</v>
      </c>
      <c r="Q57" s="231">
        <v>1.687634726628682</v>
      </c>
      <c r="R57" s="231">
        <v>2.2244914735897789</v>
      </c>
      <c r="S57" s="231">
        <v>1.6153539185024921</v>
      </c>
      <c r="T57" s="231">
        <v>1.89300711651418</v>
      </c>
      <c r="U57" s="231">
        <v>1.8762714931513931</v>
      </c>
      <c r="V57" s="231">
        <v>1.563359402022092</v>
      </c>
      <c r="W57" s="231">
        <v>1.4793936541745709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10.310786618967089</v>
      </c>
      <c r="C59" s="231">
        <v>11.88964755949632</v>
      </c>
      <c r="D59" s="231">
        <v>12.35593944621875</v>
      </c>
      <c r="E59" s="231">
        <v>12.40161513981953</v>
      </c>
      <c r="F59" s="231">
        <v>14.851580492117179</v>
      </c>
      <c r="G59" s="231">
        <v>15.15910626630124</v>
      </c>
      <c r="H59" s="231">
        <v>16.039507391429911</v>
      </c>
      <c r="I59" s="231">
        <v>13.913425567376841</v>
      </c>
      <c r="J59" s="231">
        <v>18.47960323434171</v>
      </c>
      <c r="K59" s="231">
        <v>13.77009624263103</v>
      </c>
      <c r="L59" s="231">
        <v>14.955445476684799</v>
      </c>
      <c r="M59" s="231">
        <v>13.93996886070703</v>
      </c>
      <c r="N59" s="231">
        <v>13.043293178241839</v>
      </c>
      <c r="O59" s="231">
        <v>12.03450279558021</v>
      </c>
      <c r="P59" s="231">
        <v>12.755836332014541</v>
      </c>
      <c r="Q59" s="231">
        <v>10.962496057818139</v>
      </c>
      <c r="R59" s="231">
        <v>11.386785522513261</v>
      </c>
      <c r="S59" s="231">
        <v>10.67635132240124</v>
      </c>
      <c r="T59" s="231">
        <v>10.83922463537751</v>
      </c>
      <c r="U59" s="231">
        <v>11.597049864358549</v>
      </c>
      <c r="V59" s="231">
        <v>10.75107847007636</v>
      </c>
      <c r="W59" s="231">
        <v>9.5005135941260921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0.1037216939211774</v>
      </c>
      <c r="E60" s="231">
        <v>6.6488265334098601E-2</v>
      </c>
      <c r="F60" s="231">
        <v>5.3190612267323767E-3</v>
      </c>
      <c r="G60" s="231">
        <v>7.9785918400985829E-3</v>
      </c>
      <c r="H60" s="231">
        <v>1.5957183680162631E-2</v>
      </c>
      <c r="I60" s="231">
        <v>2.6595306133660119E-3</v>
      </c>
      <c r="J60" s="231">
        <v>2.6595306133616772E-3</v>
      </c>
      <c r="K60" s="231">
        <v>2.6595306133645239E-3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13.409584566184593</v>
      </c>
      <c r="C66" s="263">
        <f t="shared" si="3"/>
        <v>14.800357695318741</v>
      </c>
      <c r="D66" s="263">
        <f t="shared" si="3"/>
        <v>15.704917322653053</v>
      </c>
      <c r="E66" s="263">
        <f t="shared" si="3"/>
        <v>14.797186529754168</v>
      </c>
      <c r="F66" s="263">
        <f t="shared" si="3"/>
        <v>15.358062682203659</v>
      </c>
      <c r="G66" s="263">
        <f t="shared" si="3"/>
        <v>16.666058344294687</v>
      </c>
      <c r="H66" s="263">
        <f t="shared" si="3"/>
        <v>16.951922717675309</v>
      </c>
      <c r="I66" s="263">
        <f t="shared" si="3"/>
        <v>15.645636009145813</v>
      </c>
      <c r="J66" s="263">
        <f t="shared" si="3"/>
        <v>18.952294914955225</v>
      </c>
      <c r="K66" s="263">
        <f t="shared" si="3"/>
        <v>14.824981048946734</v>
      </c>
      <c r="L66" s="263">
        <f t="shared" si="3"/>
        <v>15.098751123462675</v>
      </c>
      <c r="M66" s="263">
        <f t="shared" si="3"/>
        <v>14.734379313336433</v>
      </c>
      <c r="N66" s="263">
        <f t="shared" si="3"/>
        <v>13.05021107227234</v>
      </c>
      <c r="O66" s="263">
        <f t="shared" si="3"/>
        <v>11.656032578826093</v>
      </c>
      <c r="P66" s="263">
        <f t="shared" si="3"/>
        <v>12.170317085630961</v>
      </c>
      <c r="Q66" s="263">
        <f t="shared" si="3"/>
        <v>11.098804435565473</v>
      </c>
      <c r="R66" s="263">
        <f t="shared" si="3"/>
        <v>11.649183827968162</v>
      </c>
      <c r="S66" s="263">
        <f t="shared" si="3"/>
        <v>10.911588696120281</v>
      </c>
      <c r="T66" s="263">
        <f t="shared" si="3"/>
        <v>10.839993489962733</v>
      </c>
      <c r="U66" s="263">
        <f t="shared" si="3"/>
        <v>11.027069622605003</v>
      </c>
      <c r="V66" s="263">
        <f t="shared" si="3"/>
        <v>9.9666799198218463</v>
      </c>
      <c r="W66" s="263">
        <f t="shared" si="3"/>
        <v>8.796313458830074</v>
      </c>
      <c r="DA66" s="70"/>
    </row>
    <row r="67" spans="1:105" ht="12" customHeight="1" x14ac:dyDescent="0.25">
      <c r="A67" s="165" t="s">
        <v>2212</v>
      </c>
      <c r="B67" s="348">
        <v>9.1298337874386615</v>
      </c>
      <c r="C67" s="348">
        <v>10.055361806940549</v>
      </c>
      <c r="D67" s="348">
        <v>10.67992871873761</v>
      </c>
      <c r="E67" s="348">
        <v>10.151629745245669</v>
      </c>
      <c r="F67" s="348">
        <v>10.570312371699369</v>
      </c>
      <c r="G67" s="348">
        <v>11.4109003316998</v>
      </c>
      <c r="H67" s="348">
        <v>11.64984432083495</v>
      </c>
      <c r="I67" s="348">
        <v>10.730215807871589</v>
      </c>
      <c r="J67" s="348">
        <v>13.07880983908265</v>
      </c>
      <c r="K67" s="348">
        <v>10.233507676431559</v>
      </c>
      <c r="L67" s="348">
        <v>10.48844053228092</v>
      </c>
      <c r="M67" s="348">
        <v>10.20735584482809</v>
      </c>
      <c r="N67" s="348">
        <v>9.0994233492225014</v>
      </c>
      <c r="O67" s="348">
        <v>8.194322350596801</v>
      </c>
      <c r="P67" s="348">
        <v>8.5766184902069629</v>
      </c>
      <c r="Q67" s="348">
        <v>7.8114342596980499</v>
      </c>
      <c r="R67" s="348">
        <v>8.1439795619188526</v>
      </c>
      <c r="S67" s="348">
        <v>7.6907242203862376</v>
      </c>
      <c r="T67" s="348">
        <v>7.7174953582619628</v>
      </c>
      <c r="U67" s="348">
        <v>7.8864858412097103</v>
      </c>
      <c r="V67" s="348">
        <v>7.1733797198889757</v>
      </c>
      <c r="W67" s="348">
        <v>6.4358332554890829</v>
      </c>
      <c r="DA67" s="167" t="s">
        <v>2360</v>
      </c>
    </row>
    <row r="68" spans="1:105" ht="12" customHeight="1" x14ac:dyDescent="0.25">
      <c r="A68" s="165" t="s">
        <v>2214</v>
      </c>
      <c r="B68" s="348">
        <v>4.2797507787459317</v>
      </c>
      <c r="C68" s="348">
        <v>4.7449958883781909</v>
      </c>
      <c r="D68" s="348">
        <v>5.0249886039154434</v>
      </c>
      <c r="E68" s="348">
        <v>4.6455567845084982</v>
      </c>
      <c r="F68" s="348">
        <v>4.7877503105042889</v>
      </c>
      <c r="G68" s="348">
        <v>5.2551580125948876</v>
      </c>
      <c r="H68" s="348">
        <v>5.3020783968403613</v>
      </c>
      <c r="I68" s="348">
        <v>4.9154202012742232</v>
      </c>
      <c r="J68" s="348">
        <v>5.8734850758725736</v>
      </c>
      <c r="K68" s="348">
        <v>4.5914733725151748</v>
      </c>
      <c r="L68" s="348">
        <v>4.6103105911817543</v>
      </c>
      <c r="M68" s="348">
        <v>4.5270234685083439</v>
      </c>
      <c r="N68" s="348">
        <v>3.9507877230498378</v>
      </c>
      <c r="O68" s="348">
        <v>3.461710228229292</v>
      </c>
      <c r="P68" s="348">
        <v>3.5936985954239979</v>
      </c>
      <c r="Q68" s="348">
        <v>3.2873701758674239</v>
      </c>
      <c r="R68" s="348">
        <v>3.5052042660493101</v>
      </c>
      <c r="S68" s="348">
        <v>3.2208644757340439</v>
      </c>
      <c r="T68" s="348">
        <v>3.122498131700771</v>
      </c>
      <c r="U68" s="348">
        <v>3.1405837813952928</v>
      </c>
      <c r="V68" s="348">
        <v>2.793300199932871</v>
      </c>
      <c r="W68" s="348">
        <v>2.3604802033409911</v>
      </c>
      <c r="DA68" s="167" t="s">
        <v>2361</v>
      </c>
    </row>
    <row r="69" spans="1:105" ht="12" customHeight="1" x14ac:dyDescent="0.25">
      <c r="A69" s="64" t="s">
        <v>30</v>
      </c>
      <c r="B69" s="231">
        <v>0.56788521027409444</v>
      </c>
      <c r="C69" s="231">
        <v>0.93786532119284993</v>
      </c>
      <c r="D69" s="231">
        <v>0.87818082127908592</v>
      </c>
      <c r="E69" s="231">
        <v>0.72328294420442396</v>
      </c>
      <c r="F69" s="231">
        <v>0.9616468222534118</v>
      </c>
      <c r="G69" s="231">
        <v>0.93047721515606996</v>
      </c>
      <c r="H69" s="231">
        <v>0.93790457764704704</v>
      </c>
      <c r="I69" s="231">
        <v>0.90025146899989006</v>
      </c>
      <c r="J69" s="231">
        <v>1.003234732454652</v>
      </c>
      <c r="K69" s="231">
        <v>0.77355891653880426</v>
      </c>
      <c r="L69" s="231">
        <v>0.70358272821853596</v>
      </c>
      <c r="M69" s="231">
        <v>0.75002396958985007</v>
      </c>
      <c r="N69" s="231">
        <v>0.71577162926023563</v>
      </c>
      <c r="O69" s="231">
        <v>0.56570048250086413</v>
      </c>
      <c r="P69" s="231">
        <v>0.59592493556816051</v>
      </c>
      <c r="Q69" s="231">
        <v>0.55983647350867938</v>
      </c>
      <c r="R69" s="231">
        <v>0.69000159134758821</v>
      </c>
      <c r="S69" s="231">
        <v>0.66520676943547097</v>
      </c>
      <c r="T69" s="231">
        <v>0.49154276069234071</v>
      </c>
      <c r="U69" s="231">
        <v>0.37288513390808309</v>
      </c>
      <c r="V69" s="231">
        <v>0.26836316722022763</v>
      </c>
      <c r="W69" s="231">
        <v>6.0696525026234453E-2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2.933548799506433E-2</v>
      </c>
      <c r="C71" s="231">
        <v>2.9295139628931492E-2</v>
      </c>
      <c r="D71" s="231">
        <v>1.755062783193621E-2</v>
      </c>
      <c r="E71" s="231">
        <v>2.9384318111842091E-2</v>
      </c>
      <c r="F71" s="231">
        <v>3.2470447519933728E-2</v>
      </c>
      <c r="G71" s="231">
        <v>5.8775730879582107E-2</v>
      </c>
      <c r="H71" s="231">
        <v>8.8247178964073025E-2</v>
      </c>
      <c r="I71" s="231">
        <v>2.948268694914874E-2</v>
      </c>
      <c r="J71" s="231">
        <v>5.8836106288925702E-2</v>
      </c>
      <c r="K71" s="231">
        <v>8.8783525851156328E-2</v>
      </c>
      <c r="L71" s="231">
        <v>2.960536477271258E-2</v>
      </c>
      <c r="M71" s="231">
        <v>5.925400357082327E-2</v>
      </c>
      <c r="N71" s="231">
        <v>2.975036620218131E-2</v>
      </c>
      <c r="O71" s="231">
        <v>2.9939483688961339E-2</v>
      </c>
      <c r="P71" s="231">
        <v>5.9799228578329158E-2</v>
      </c>
      <c r="Q71" s="231">
        <v>6.015867827618078E-2</v>
      </c>
      <c r="R71" s="231">
        <v>3.0036323177373321E-2</v>
      </c>
      <c r="S71" s="231">
        <v>3.5988854472877398E-2</v>
      </c>
      <c r="T71" s="231">
        <v>3.2845131241194737E-2</v>
      </c>
      <c r="U71" s="231">
        <v>2.6873688797327291E-2</v>
      </c>
      <c r="V71" s="231">
        <v>2.996149441087588E-2</v>
      </c>
      <c r="W71" s="231">
        <v>3.6143952567911822E-2</v>
      </c>
      <c r="DA71" s="73" t="s">
        <v>2364</v>
      </c>
    </row>
    <row r="72" spans="1:105" ht="12" customHeight="1" x14ac:dyDescent="0.25">
      <c r="A72" s="64" t="s">
        <v>160</v>
      </c>
      <c r="B72" s="231">
        <v>0.48470380879254071</v>
      </c>
      <c r="C72" s="231">
        <v>0.42365535167000612</v>
      </c>
      <c r="D72" s="231">
        <v>0.4529850002755994</v>
      </c>
      <c r="E72" s="231">
        <v>0.42635530114113901</v>
      </c>
      <c r="F72" s="231">
        <v>0.39926900166813989</v>
      </c>
      <c r="G72" s="231">
        <v>0.39644068638253571</v>
      </c>
      <c r="H72" s="231">
        <v>0.27546585184574202</v>
      </c>
      <c r="I72" s="231">
        <v>0.3984525739705469</v>
      </c>
      <c r="J72" s="231">
        <v>0.42836967967662332</v>
      </c>
      <c r="K72" s="231">
        <v>0.27782912669853532</v>
      </c>
      <c r="L72" s="231">
        <v>0.3091099589899417</v>
      </c>
      <c r="M72" s="231">
        <v>0.30915163920233152</v>
      </c>
      <c r="N72" s="231">
        <v>0.30817481160167209</v>
      </c>
      <c r="O72" s="231">
        <v>0.28276895225942023</v>
      </c>
      <c r="P72" s="231">
        <v>0.28241749200042471</v>
      </c>
      <c r="Q72" s="231">
        <v>0.28452490402056002</v>
      </c>
      <c r="R72" s="231">
        <v>0.22126929962682279</v>
      </c>
      <c r="S72" s="231">
        <v>0.20433379259729259</v>
      </c>
      <c r="T72" s="231">
        <v>0.19979511752724949</v>
      </c>
      <c r="U72" s="231">
        <v>0.20291401046086341</v>
      </c>
      <c r="V72" s="231">
        <v>0.1753584322001199</v>
      </c>
      <c r="W72" s="231">
        <v>0.19540234933563971</v>
      </c>
      <c r="DA72" s="73" t="s">
        <v>2365</v>
      </c>
    </row>
    <row r="73" spans="1:105" ht="12" customHeight="1" x14ac:dyDescent="0.25">
      <c r="A73" s="64" t="s">
        <v>70</v>
      </c>
      <c r="B73" s="231">
        <v>1.255628238194586</v>
      </c>
      <c r="C73" s="231">
        <v>1.114578873543608</v>
      </c>
      <c r="D73" s="231">
        <v>1.3292999730066191</v>
      </c>
      <c r="E73" s="231">
        <v>1.1179718067839279</v>
      </c>
      <c r="F73" s="231">
        <v>0.5958344833082706</v>
      </c>
      <c r="G73" s="231">
        <v>1.0125065675628191</v>
      </c>
      <c r="H73" s="231">
        <v>0.97616275207467629</v>
      </c>
      <c r="I73" s="231">
        <v>0.96592104292434877</v>
      </c>
      <c r="J73" s="231">
        <v>0.90162110034172238</v>
      </c>
      <c r="K73" s="231">
        <v>0.85698769655515872</v>
      </c>
      <c r="L73" s="231">
        <v>0.75092031644553414</v>
      </c>
      <c r="M73" s="231">
        <v>0.78278254720329388</v>
      </c>
      <c r="N73" s="231">
        <v>0.44018250567980788</v>
      </c>
      <c r="O73" s="231">
        <v>0.31641435659596329</v>
      </c>
      <c r="P73" s="231">
        <v>0.25279552493639579</v>
      </c>
      <c r="Q73" s="231">
        <v>0.31789241388019501</v>
      </c>
      <c r="R73" s="231">
        <v>0.41901778449890592</v>
      </c>
      <c r="S73" s="231">
        <v>0.30427719240490131</v>
      </c>
      <c r="T73" s="231">
        <v>0.35657751779214469</v>
      </c>
      <c r="U73" s="231">
        <v>0.35342510120303228</v>
      </c>
      <c r="V73" s="231">
        <v>0.29448321146122503</v>
      </c>
      <c r="W73" s="231">
        <v>0.27866694870878339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1.942198033489646</v>
      </c>
      <c r="C75" s="231">
        <v>2.2396012023427958</v>
      </c>
      <c r="D75" s="231">
        <v>2.3274345771270779</v>
      </c>
      <c r="E75" s="231">
        <v>2.3360383088856729</v>
      </c>
      <c r="F75" s="231">
        <v>2.7975276273240128</v>
      </c>
      <c r="G75" s="231">
        <v>2.8554549199681012</v>
      </c>
      <c r="H75" s="231">
        <v>3.0212922510172691</v>
      </c>
      <c r="I75" s="231">
        <v>2.620811464215028</v>
      </c>
      <c r="J75" s="231">
        <v>3.4809224928953921</v>
      </c>
      <c r="K75" s="231">
        <v>2.593813142656261</v>
      </c>
      <c r="L75" s="231">
        <v>2.8170922227550301</v>
      </c>
      <c r="M75" s="231">
        <v>2.625811308942045</v>
      </c>
      <c r="N75" s="231">
        <v>2.4569084103059411</v>
      </c>
      <c r="O75" s="231">
        <v>2.2668869531840841</v>
      </c>
      <c r="P75" s="231">
        <v>2.4027614143406879</v>
      </c>
      <c r="Q75" s="231">
        <v>2.0649577061818092</v>
      </c>
      <c r="R75" s="231">
        <v>2.1448792673986201</v>
      </c>
      <c r="S75" s="231">
        <v>2.011057866823502</v>
      </c>
      <c r="T75" s="231">
        <v>2.041737604447841</v>
      </c>
      <c r="U75" s="231">
        <v>2.1844858470259871</v>
      </c>
      <c r="V75" s="231">
        <v>2.0251338946404229</v>
      </c>
      <c r="W75" s="231">
        <v>1.789570427702422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1.9537604395124818E-2</v>
      </c>
      <c r="E76" s="231">
        <v>1.252410538149226E-2</v>
      </c>
      <c r="F76" s="231">
        <v>1.001928430520226E-3</v>
      </c>
      <c r="G76" s="231">
        <v>1.502892645780342E-3</v>
      </c>
      <c r="H76" s="231">
        <v>3.0057852915541792E-3</v>
      </c>
      <c r="I76" s="231">
        <v>5.0096421526007995E-4</v>
      </c>
      <c r="J76" s="231">
        <v>5.0096421525926333E-4</v>
      </c>
      <c r="K76" s="231">
        <v>5.0096421525979958E-4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</v>
      </c>
      <c r="D84" s="234">
        <f t="shared" si="4"/>
        <v>1</v>
      </c>
      <c r="E84" s="234">
        <f t="shared" si="4"/>
        <v>1.0000000000000002</v>
      </c>
      <c r="F84" s="234">
        <f t="shared" si="4"/>
        <v>1</v>
      </c>
      <c r="G84" s="234">
        <f t="shared" si="4"/>
        <v>1.0000000000000002</v>
      </c>
      <c r="H84" s="234">
        <f t="shared" si="4"/>
        <v>1.0000000000000002</v>
      </c>
      <c r="I84" s="234">
        <f t="shared" si="4"/>
        <v>0.99999999999999989</v>
      </c>
      <c r="J84" s="234">
        <f t="shared" si="4"/>
        <v>1.0000000000000002</v>
      </c>
      <c r="K84" s="234">
        <f t="shared" si="4"/>
        <v>1</v>
      </c>
      <c r="L84" s="234">
        <f t="shared" si="4"/>
        <v>0.99999999999999989</v>
      </c>
      <c r="M84" s="234">
        <f t="shared" si="4"/>
        <v>1</v>
      </c>
      <c r="N84" s="234">
        <f t="shared" si="4"/>
        <v>1.0000000000000002</v>
      </c>
      <c r="O84" s="234">
        <f t="shared" si="4"/>
        <v>1</v>
      </c>
      <c r="P84" s="234">
        <f t="shared" si="4"/>
        <v>1</v>
      </c>
      <c r="Q84" s="234">
        <f t="shared" si="4"/>
        <v>1</v>
      </c>
      <c r="R84" s="234">
        <f t="shared" si="4"/>
        <v>0.99999999999999978</v>
      </c>
      <c r="S84" s="234">
        <f t="shared" si="4"/>
        <v>1.0000000000000002</v>
      </c>
      <c r="T84" s="234">
        <f t="shared" si="4"/>
        <v>1</v>
      </c>
      <c r="U84" s="234">
        <f t="shared" si="4"/>
        <v>1</v>
      </c>
      <c r="V84" s="234">
        <f t="shared" si="4"/>
        <v>0.99999999999999978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2.0527232009022865E-2</v>
      </c>
      <c r="C89" s="302">
        <f t="shared" si="9"/>
        <v>2.0390938782272539E-2</v>
      </c>
      <c r="D89" s="302">
        <f t="shared" si="9"/>
        <v>2.0479623931865809E-2</v>
      </c>
      <c r="E89" s="302">
        <f t="shared" si="9"/>
        <v>2.0111050110002363E-2</v>
      </c>
      <c r="F89" s="302">
        <f t="shared" si="9"/>
        <v>2.0255133155243025E-2</v>
      </c>
      <c r="G89" s="302">
        <f t="shared" si="9"/>
        <v>2.0621829069078369E-2</v>
      </c>
      <c r="H89" s="302">
        <f t="shared" si="9"/>
        <v>2.0438429651440163E-2</v>
      </c>
      <c r="I89" s="302">
        <f t="shared" si="9"/>
        <v>1.9824680868435796E-2</v>
      </c>
      <c r="J89" s="302">
        <f t="shared" si="9"/>
        <v>2.0868202676027459E-2</v>
      </c>
      <c r="K89" s="302">
        <f t="shared" si="9"/>
        <v>1.9302809193289749E-2</v>
      </c>
      <c r="L89" s="302">
        <f t="shared" si="9"/>
        <v>1.9825044026158624E-2</v>
      </c>
      <c r="M89" s="302">
        <f t="shared" si="9"/>
        <v>1.9285956284516698E-2</v>
      </c>
      <c r="N89" s="302">
        <f t="shared" si="9"/>
        <v>1.9033624055020161E-2</v>
      </c>
      <c r="O89" s="302">
        <f t="shared" si="9"/>
        <v>1.8411358957410404E-2</v>
      </c>
      <c r="P89" s="302">
        <f t="shared" si="9"/>
        <v>1.8686337329440438E-2</v>
      </c>
      <c r="Q89" s="302">
        <f t="shared" si="9"/>
        <v>1.7270959085532965E-2</v>
      </c>
      <c r="R89" s="302">
        <f t="shared" si="9"/>
        <v>1.702791528204433E-2</v>
      </c>
      <c r="S89" s="302">
        <f t="shared" si="9"/>
        <v>1.7036287778833443E-2</v>
      </c>
      <c r="T89" s="302">
        <f t="shared" si="9"/>
        <v>1.7940097708475329E-2</v>
      </c>
      <c r="U89" s="302">
        <f t="shared" si="9"/>
        <v>1.861746056398457E-2</v>
      </c>
      <c r="V89" s="302">
        <f t="shared" si="9"/>
        <v>1.8355815211247961E-2</v>
      </c>
      <c r="W89" s="302">
        <f t="shared" si="9"/>
        <v>1.7873557353739227E-2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7.5798724484768792E-2</v>
      </c>
      <c r="C90" s="303">
        <f t="shared" si="10"/>
        <v>7.6392320235374608E-2</v>
      </c>
      <c r="D90" s="303">
        <f t="shared" si="10"/>
        <v>7.6629091975388891E-2</v>
      </c>
      <c r="E90" s="303">
        <f t="shared" si="10"/>
        <v>7.4433813269057236E-2</v>
      </c>
      <c r="F90" s="303">
        <f t="shared" si="10"/>
        <v>7.2931770171809449E-2</v>
      </c>
      <c r="G90" s="303">
        <f t="shared" si="10"/>
        <v>7.5108290671194677E-2</v>
      </c>
      <c r="H90" s="303">
        <f t="shared" si="10"/>
        <v>7.4598167004185104E-2</v>
      </c>
      <c r="I90" s="303">
        <f t="shared" si="10"/>
        <v>7.3367147271470021E-2</v>
      </c>
      <c r="J90" s="303">
        <f t="shared" si="10"/>
        <v>7.4415446128068719E-2</v>
      </c>
      <c r="K90" s="303">
        <f t="shared" si="10"/>
        <v>7.1512178962542819E-2</v>
      </c>
      <c r="L90" s="303">
        <f t="shared" si="10"/>
        <v>7.1189568416423279E-2</v>
      </c>
      <c r="M90" s="303">
        <f t="shared" si="10"/>
        <v>7.078459692451447E-2</v>
      </c>
      <c r="N90" s="303">
        <f t="shared" si="10"/>
        <v>6.8531589503324941E-2</v>
      </c>
      <c r="O90" s="303">
        <f t="shared" si="10"/>
        <v>6.5256712406905018E-2</v>
      </c>
      <c r="P90" s="303">
        <f t="shared" si="10"/>
        <v>6.5719325878152754E-2</v>
      </c>
      <c r="Q90" s="303">
        <f t="shared" si="10"/>
        <v>6.270416173821998E-2</v>
      </c>
      <c r="R90" s="303">
        <f t="shared" si="10"/>
        <v>6.3721292605398758E-2</v>
      </c>
      <c r="S90" s="303">
        <f t="shared" si="10"/>
        <v>6.3495572813486278E-2</v>
      </c>
      <c r="T90" s="303">
        <f t="shared" si="10"/>
        <v>6.4881735949994385E-2</v>
      </c>
      <c r="U90" s="303">
        <f t="shared" si="10"/>
        <v>6.5016422429957088E-2</v>
      </c>
      <c r="V90" s="303">
        <f t="shared" si="10"/>
        <v>6.3092929778074791E-2</v>
      </c>
      <c r="W90" s="303">
        <f t="shared" si="10"/>
        <v>5.9289505686853053E-2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7.5798724484768792E-2</v>
      </c>
      <c r="C91" s="304">
        <f t="shared" si="11"/>
        <v>7.6392320235374608E-2</v>
      </c>
      <c r="D91" s="304">
        <f t="shared" si="11"/>
        <v>7.6629091975388891E-2</v>
      </c>
      <c r="E91" s="304">
        <f t="shared" si="11"/>
        <v>7.4433813269057236E-2</v>
      </c>
      <c r="F91" s="304">
        <f t="shared" si="11"/>
        <v>7.2931770171809449E-2</v>
      </c>
      <c r="G91" s="304">
        <f t="shared" si="11"/>
        <v>7.5108290671194677E-2</v>
      </c>
      <c r="H91" s="304">
        <f t="shared" si="11"/>
        <v>7.4598167004185104E-2</v>
      </c>
      <c r="I91" s="304">
        <f t="shared" si="11"/>
        <v>7.3367147271470021E-2</v>
      </c>
      <c r="J91" s="304">
        <f t="shared" si="11"/>
        <v>7.4415446128068719E-2</v>
      </c>
      <c r="K91" s="304">
        <f t="shared" si="11"/>
        <v>7.1512178962542819E-2</v>
      </c>
      <c r="L91" s="304">
        <f t="shared" si="11"/>
        <v>7.1189568416423279E-2</v>
      </c>
      <c r="M91" s="304">
        <f t="shared" si="11"/>
        <v>7.078459692451447E-2</v>
      </c>
      <c r="N91" s="304">
        <f t="shared" si="11"/>
        <v>6.8531589503324941E-2</v>
      </c>
      <c r="O91" s="304">
        <f t="shared" si="11"/>
        <v>6.5256712406905018E-2</v>
      </c>
      <c r="P91" s="304">
        <f t="shared" si="11"/>
        <v>6.5719325878152754E-2</v>
      </c>
      <c r="Q91" s="304">
        <f t="shared" si="11"/>
        <v>6.270416173821998E-2</v>
      </c>
      <c r="R91" s="304">
        <f t="shared" si="11"/>
        <v>6.3721292605398758E-2</v>
      </c>
      <c r="S91" s="304">
        <f t="shared" si="11"/>
        <v>6.3495572813486278E-2</v>
      </c>
      <c r="T91" s="304">
        <f t="shared" si="11"/>
        <v>6.4881735949994385E-2</v>
      </c>
      <c r="U91" s="304">
        <f t="shared" si="11"/>
        <v>6.5016422429957088E-2</v>
      </c>
      <c r="V91" s="304">
        <f t="shared" si="11"/>
        <v>6.3092929778074791E-2</v>
      </c>
      <c r="W91" s="304">
        <f t="shared" si="11"/>
        <v>5.9289505686853053E-2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6.3165603737307313E-2</v>
      </c>
      <c r="C94" s="303">
        <f t="shared" si="14"/>
        <v>6.3660266862812148E-2</v>
      </c>
      <c r="D94" s="303">
        <f t="shared" si="14"/>
        <v>6.3857576646157405E-2</v>
      </c>
      <c r="E94" s="303">
        <f t="shared" si="14"/>
        <v>6.2028177724214359E-2</v>
      </c>
      <c r="F94" s="303">
        <f t="shared" si="14"/>
        <v>6.0776475143174538E-2</v>
      </c>
      <c r="G94" s="303">
        <f t="shared" si="14"/>
        <v>6.2590242225995588E-2</v>
      </c>
      <c r="H94" s="303">
        <f t="shared" si="14"/>
        <v>6.2165139170154253E-2</v>
      </c>
      <c r="I94" s="303">
        <f t="shared" si="14"/>
        <v>6.113928939289167E-2</v>
      </c>
      <c r="J94" s="303">
        <f t="shared" si="14"/>
        <v>6.2012871773390627E-2</v>
      </c>
      <c r="K94" s="303">
        <f t="shared" si="14"/>
        <v>5.9593482468785701E-2</v>
      </c>
      <c r="L94" s="303">
        <f t="shared" si="14"/>
        <v>5.9324640347019404E-2</v>
      </c>
      <c r="M94" s="303">
        <f t="shared" si="14"/>
        <v>5.8987164103762042E-2</v>
      </c>
      <c r="N94" s="303">
        <f t="shared" si="14"/>
        <v>5.7109657919437444E-2</v>
      </c>
      <c r="O94" s="303">
        <f t="shared" si="14"/>
        <v>5.4380593672420846E-2</v>
      </c>
      <c r="P94" s="303">
        <f t="shared" si="14"/>
        <v>5.4766104898460628E-2</v>
      </c>
      <c r="Q94" s="303">
        <f t="shared" si="14"/>
        <v>5.2253468115183326E-2</v>
      </c>
      <c r="R94" s="303">
        <f t="shared" si="14"/>
        <v>5.3101077171165662E-2</v>
      </c>
      <c r="S94" s="303">
        <f t="shared" si="14"/>
        <v>5.2912977344571899E-2</v>
      </c>
      <c r="T94" s="303">
        <f t="shared" si="14"/>
        <v>5.4068113291661987E-2</v>
      </c>
      <c r="U94" s="303">
        <f t="shared" si="14"/>
        <v>5.4180352024964254E-2</v>
      </c>
      <c r="V94" s="303">
        <f t="shared" si="14"/>
        <v>5.2577441481729E-2</v>
      </c>
      <c r="W94" s="303">
        <f t="shared" si="14"/>
        <v>4.9407921405710896E-2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6.3165603737307313E-2</v>
      </c>
      <c r="C95" s="304">
        <f t="shared" si="15"/>
        <v>6.3660266862812148E-2</v>
      </c>
      <c r="D95" s="304">
        <f t="shared" si="15"/>
        <v>6.3857576646157405E-2</v>
      </c>
      <c r="E95" s="304">
        <f t="shared" si="15"/>
        <v>6.2028177724214359E-2</v>
      </c>
      <c r="F95" s="304">
        <f t="shared" si="15"/>
        <v>6.0776475143174538E-2</v>
      </c>
      <c r="G95" s="304">
        <f t="shared" si="15"/>
        <v>6.2590242225995588E-2</v>
      </c>
      <c r="H95" s="304">
        <f t="shared" si="15"/>
        <v>6.2165139170154253E-2</v>
      </c>
      <c r="I95" s="304">
        <f t="shared" si="15"/>
        <v>6.113928939289167E-2</v>
      </c>
      <c r="J95" s="304">
        <f t="shared" si="15"/>
        <v>6.2012871773390627E-2</v>
      </c>
      <c r="K95" s="304">
        <f t="shared" si="15"/>
        <v>5.9593482468785701E-2</v>
      </c>
      <c r="L95" s="304">
        <f t="shared" si="15"/>
        <v>5.9324640347019404E-2</v>
      </c>
      <c r="M95" s="304">
        <f t="shared" si="15"/>
        <v>5.8987164103762042E-2</v>
      </c>
      <c r="N95" s="304">
        <f t="shared" si="15"/>
        <v>5.7109657919437444E-2</v>
      </c>
      <c r="O95" s="304">
        <f t="shared" si="15"/>
        <v>5.4380593672420846E-2</v>
      </c>
      <c r="P95" s="304">
        <f t="shared" si="15"/>
        <v>5.4766104898460628E-2</v>
      </c>
      <c r="Q95" s="304">
        <f t="shared" si="15"/>
        <v>5.2253468115183326E-2</v>
      </c>
      <c r="R95" s="304">
        <f t="shared" si="15"/>
        <v>5.3101077171165662E-2</v>
      </c>
      <c r="S95" s="304">
        <f t="shared" si="15"/>
        <v>5.2912977344571899E-2</v>
      </c>
      <c r="T95" s="304">
        <f t="shared" si="15"/>
        <v>5.4068113291661987E-2</v>
      </c>
      <c r="U95" s="304">
        <f t="shared" si="15"/>
        <v>5.4180352024964254E-2</v>
      </c>
      <c r="V95" s="304">
        <f t="shared" si="15"/>
        <v>5.2577441481729E-2</v>
      </c>
      <c r="W95" s="304">
        <f t="shared" si="15"/>
        <v>4.9407921405710896E-2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0.69858853870761417</v>
      </c>
      <c r="C98" s="303">
        <f t="shared" si="18"/>
        <v>0.69784013438100279</v>
      </c>
      <c r="D98" s="303">
        <f t="shared" si="18"/>
        <v>0.69726769228008234</v>
      </c>
      <c r="E98" s="303">
        <f t="shared" si="18"/>
        <v>0.70005480686975485</v>
      </c>
      <c r="F98" s="303">
        <f t="shared" si="18"/>
        <v>0.70254720784205116</v>
      </c>
      <c r="G98" s="303">
        <f t="shared" si="18"/>
        <v>0.69952378374195201</v>
      </c>
      <c r="H98" s="303">
        <f t="shared" si="18"/>
        <v>0.70016761110821268</v>
      </c>
      <c r="I98" s="303">
        <f t="shared" si="18"/>
        <v>0.70219829088005781</v>
      </c>
      <c r="J98" s="303">
        <f t="shared" si="18"/>
        <v>0.69964526512421343</v>
      </c>
      <c r="K98" s="303">
        <f t="shared" si="18"/>
        <v>0.70486445546327092</v>
      </c>
      <c r="L98" s="303">
        <f t="shared" si="18"/>
        <v>0.70440823391732288</v>
      </c>
      <c r="M98" s="303">
        <f t="shared" si="18"/>
        <v>0.70543903378805783</v>
      </c>
      <c r="N98" s="303">
        <f t="shared" si="18"/>
        <v>0.70815633940613487</v>
      </c>
      <c r="O98" s="303">
        <f t="shared" si="18"/>
        <v>0.71255691225720275</v>
      </c>
      <c r="P98" s="303">
        <f t="shared" si="18"/>
        <v>0.71129436796858347</v>
      </c>
      <c r="Q98" s="303">
        <f t="shared" si="18"/>
        <v>0.71657437806177215</v>
      </c>
      <c r="R98" s="303">
        <f t="shared" si="18"/>
        <v>0.71612552676334207</v>
      </c>
      <c r="S98" s="303">
        <f t="shared" si="18"/>
        <v>0.71460135589262319</v>
      </c>
      <c r="T98" s="303">
        <f t="shared" si="18"/>
        <v>0.71027678086988888</v>
      </c>
      <c r="U98" s="303">
        <f t="shared" si="18"/>
        <v>0.70951533504684694</v>
      </c>
      <c r="V98" s="303">
        <f t="shared" si="18"/>
        <v>0.71169463614547568</v>
      </c>
      <c r="W98" s="303">
        <f t="shared" si="18"/>
        <v>0.71459121016402305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0.11212218169646838</v>
      </c>
      <c r="C99" s="303">
        <f t="shared" si="19"/>
        <v>0.11208460755022052</v>
      </c>
      <c r="D99" s="303">
        <f t="shared" si="19"/>
        <v>0.11209961560895045</v>
      </c>
      <c r="E99" s="303">
        <f t="shared" si="19"/>
        <v>0.1130165994401269</v>
      </c>
      <c r="F99" s="303">
        <f t="shared" si="19"/>
        <v>0.11281013246612089</v>
      </c>
      <c r="G99" s="303">
        <f t="shared" si="19"/>
        <v>0.11195534063506074</v>
      </c>
      <c r="H99" s="303">
        <f t="shared" si="19"/>
        <v>0.11215594447394445</v>
      </c>
      <c r="I99" s="303">
        <f t="shared" si="19"/>
        <v>0.11304373650512985</v>
      </c>
      <c r="J99" s="303">
        <f t="shared" si="19"/>
        <v>0.11232495916887858</v>
      </c>
      <c r="K99" s="303">
        <f t="shared" si="19"/>
        <v>0.11374486249103044</v>
      </c>
      <c r="L99" s="303">
        <f t="shared" si="19"/>
        <v>0.11384742694702865</v>
      </c>
      <c r="M99" s="303">
        <f t="shared" si="19"/>
        <v>0.11424653538138514</v>
      </c>
      <c r="N99" s="303">
        <f t="shared" si="19"/>
        <v>0.11532478192235199</v>
      </c>
      <c r="O99" s="303">
        <f t="shared" si="19"/>
        <v>0.11673230614257522</v>
      </c>
      <c r="P99" s="303">
        <f t="shared" si="19"/>
        <v>0.11674137812093666</v>
      </c>
      <c r="Q99" s="303">
        <f t="shared" si="19"/>
        <v>0.11826234228841292</v>
      </c>
      <c r="R99" s="303">
        <f t="shared" si="19"/>
        <v>0.11762485682974023</v>
      </c>
      <c r="S99" s="303">
        <f t="shared" si="19"/>
        <v>0.11899707743408552</v>
      </c>
      <c r="T99" s="303">
        <f t="shared" si="19"/>
        <v>0.11926575827087603</v>
      </c>
      <c r="U99" s="303">
        <f t="shared" si="19"/>
        <v>0.11875664629336982</v>
      </c>
      <c r="V99" s="303">
        <f t="shared" si="19"/>
        <v>0.11970981916066872</v>
      </c>
      <c r="W99" s="303">
        <f t="shared" si="19"/>
        <v>0.12258657677025486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6.1634611382871331E-2</v>
      </c>
      <c r="C100" s="304">
        <f t="shared" si="20"/>
        <v>6.165112503504723E-2</v>
      </c>
      <c r="D100" s="304">
        <f t="shared" si="20"/>
        <v>6.1707503956909479E-2</v>
      </c>
      <c r="E100" s="304">
        <f t="shared" si="20"/>
        <v>6.2423060716181145E-2</v>
      </c>
      <c r="F100" s="304">
        <f t="shared" si="20"/>
        <v>6.2036465866657321E-2</v>
      </c>
      <c r="G100" s="304">
        <f t="shared" si="20"/>
        <v>6.1400179390872521E-2</v>
      </c>
      <c r="H100" s="304">
        <f t="shared" si="20"/>
        <v>6.1554253294575721E-2</v>
      </c>
      <c r="I100" s="304">
        <f t="shared" si="20"/>
        <v>6.2295286422508728E-2</v>
      </c>
      <c r="J100" s="304">
        <f t="shared" si="20"/>
        <v>6.1761018364922489E-2</v>
      </c>
      <c r="K100" s="304">
        <f t="shared" si="20"/>
        <v>6.2803726493304499E-2</v>
      </c>
      <c r="L100" s="304">
        <f t="shared" si="20"/>
        <v>6.2939262456997713E-2</v>
      </c>
      <c r="M100" s="304">
        <f t="shared" si="20"/>
        <v>6.3263874133864792E-2</v>
      </c>
      <c r="N100" s="304">
        <f t="shared" si="20"/>
        <v>6.4145738754924991E-2</v>
      </c>
      <c r="O100" s="304">
        <f t="shared" si="20"/>
        <v>6.5235229942929546E-2</v>
      </c>
      <c r="P100" s="304">
        <f t="shared" si="20"/>
        <v>6.5335547039144806E-2</v>
      </c>
      <c r="Q100" s="304">
        <f t="shared" si="20"/>
        <v>6.647492051901896E-2</v>
      </c>
      <c r="R100" s="304">
        <f t="shared" si="20"/>
        <v>6.5869873914169666E-2</v>
      </c>
      <c r="S100" s="304">
        <f t="shared" si="20"/>
        <v>6.7352247605405993E-2</v>
      </c>
      <c r="T100" s="304">
        <f t="shared" si="20"/>
        <v>6.7933469048632261E-2</v>
      </c>
      <c r="U100" s="304">
        <f t="shared" si="20"/>
        <v>6.7479387389261417E-2</v>
      </c>
      <c r="V100" s="304">
        <f t="shared" si="20"/>
        <v>6.8275060367347928E-2</v>
      </c>
      <c r="W100" s="304">
        <f t="shared" si="20"/>
        <v>7.0942480181755682E-2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5.0487570313597054E-2</v>
      </c>
      <c r="C101" s="304">
        <f t="shared" si="21"/>
        <v>5.0433482515173295E-2</v>
      </c>
      <c r="D101" s="304">
        <f t="shared" si="21"/>
        <v>5.0392111652040952E-2</v>
      </c>
      <c r="E101" s="304">
        <f t="shared" si="21"/>
        <v>5.0593538723945765E-2</v>
      </c>
      <c r="F101" s="304">
        <f t="shared" si="21"/>
        <v>5.0773666599463564E-2</v>
      </c>
      <c r="G101" s="304">
        <f t="shared" si="21"/>
        <v>5.0555161244188213E-2</v>
      </c>
      <c r="H101" s="304">
        <f t="shared" si="21"/>
        <v>5.0601691179368732E-2</v>
      </c>
      <c r="I101" s="304">
        <f t="shared" si="21"/>
        <v>5.0748450082621126E-2</v>
      </c>
      <c r="J101" s="304">
        <f t="shared" si="21"/>
        <v>5.0563940803956098E-2</v>
      </c>
      <c r="K101" s="304">
        <f t="shared" si="21"/>
        <v>5.0941135997725935E-2</v>
      </c>
      <c r="L101" s="304">
        <f t="shared" si="21"/>
        <v>5.0908164490030945E-2</v>
      </c>
      <c r="M101" s="304">
        <f t="shared" si="21"/>
        <v>5.098266124752035E-2</v>
      </c>
      <c r="N101" s="304">
        <f t="shared" si="21"/>
        <v>5.1179043167426996E-2</v>
      </c>
      <c r="O101" s="304">
        <f t="shared" si="21"/>
        <v>5.1497076199645699E-2</v>
      </c>
      <c r="P101" s="304">
        <f t="shared" si="21"/>
        <v>5.1405831081791857E-2</v>
      </c>
      <c r="Q101" s="304">
        <f t="shared" si="21"/>
        <v>5.1787421769393965E-2</v>
      </c>
      <c r="R101" s="304">
        <f t="shared" si="21"/>
        <v>5.1754982915570569E-2</v>
      </c>
      <c r="S101" s="304">
        <f t="shared" si="21"/>
        <v>5.1644829828679524E-2</v>
      </c>
      <c r="T101" s="304">
        <f t="shared" si="21"/>
        <v>5.1332289222243754E-2</v>
      </c>
      <c r="U101" s="304">
        <f t="shared" si="21"/>
        <v>5.1277258904108391E-2</v>
      </c>
      <c r="V101" s="304">
        <f t="shared" si="21"/>
        <v>5.1434758793320788E-2</v>
      </c>
      <c r="W101" s="304">
        <f t="shared" si="21"/>
        <v>5.1644096588499187E-2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2.9797719364818665E-2</v>
      </c>
      <c r="C105" s="303">
        <f t="shared" si="25"/>
        <v>2.9631732188317408E-2</v>
      </c>
      <c r="D105" s="303">
        <f t="shared" si="25"/>
        <v>2.966639955755512E-2</v>
      </c>
      <c r="E105" s="303">
        <f t="shared" si="25"/>
        <v>3.0355552586844487E-2</v>
      </c>
      <c r="F105" s="303">
        <f t="shared" si="25"/>
        <v>3.0679281221600893E-2</v>
      </c>
      <c r="G105" s="303">
        <f t="shared" si="25"/>
        <v>3.0200513656718782E-2</v>
      </c>
      <c r="H105" s="303">
        <f t="shared" si="25"/>
        <v>3.0474708592063419E-2</v>
      </c>
      <c r="I105" s="303">
        <f t="shared" si="25"/>
        <v>3.042685508201478E-2</v>
      </c>
      <c r="J105" s="303">
        <f t="shared" si="25"/>
        <v>3.0733255129421318E-2</v>
      </c>
      <c r="K105" s="303">
        <f t="shared" si="25"/>
        <v>3.0982211421080524E-2</v>
      </c>
      <c r="L105" s="303">
        <f t="shared" si="25"/>
        <v>3.1405086346046884E-2</v>
      </c>
      <c r="M105" s="303">
        <f t="shared" si="25"/>
        <v>3.1256713517763865E-2</v>
      </c>
      <c r="N105" s="303">
        <f t="shared" si="25"/>
        <v>3.184400719373074E-2</v>
      </c>
      <c r="O105" s="303">
        <f t="shared" si="25"/>
        <v>3.2662116563485812E-2</v>
      </c>
      <c r="P105" s="303">
        <f t="shared" si="25"/>
        <v>3.2792485804426119E-2</v>
      </c>
      <c r="Q105" s="303">
        <f t="shared" si="25"/>
        <v>3.2934690710878706E-2</v>
      </c>
      <c r="R105" s="303">
        <f t="shared" si="25"/>
        <v>3.2399331348308837E-2</v>
      </c>
      <c r="S105" s="303">
        <f t="shared" si="25"/>
        <v>3.2956728736399772E-2</v>
      </c>
      <c r="T105" s="303">
        <f t="shared" si="25"/>
        <v>3.3567513909103418E-2</v>
      </c>
      <c r="U105" s="303">
        <f t="shared" si="25"/>
        <v>3.3913783640877507E-2</v>
      </c>
      <c r="V105" s="303">
        <f t="shared" si="25"/>
        <v>3.4569358222803687E-2</v>
      </c>
      <c r="W105" s="303">
        <f t="shared" si="25"/>
        <v>3.6251228619418784E-2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2.0287595316828087E-2</v>
      </c>
      <c r="C106" s="304">
        <f t="shared" si="26"/>
        <v>2.013179642368643E-2</v>
      </c>
      <c r="D106" s="304">
        <f t="shared" si="26"/>
        <v>2.0174256642489237E-2</v>
      </c>
      <c r="E106" s="304">
        <f t="shared" si="26"/>
        <v>2.0825467730256366E-2</v>
      </c>
      <c r="F106" s="304">
        <f t="shared" si="26"/>
        <v>2.11152664604831E-2</v>
      </c>
      <c r="G106" s="304">
        <f t="shared" si="26"/>
        <v>2.0677657799087763E-2</v>
      </c>
      <c r="H106" s="304">
        <f t="shared" si="26"/>
        <v>2.0943088092902556E-2</v>
      </c>
      <c r="I106" s="304">
        <f t="shared" si="26"/>
        <v>2.0867590246507202E-2</v>
      </c>
      <c r="J106" s="304">
        <f t="shared" si="26"/>
        <v>2.1208745504299395E-2</v>
      </c>
      <c r="K106" s="304">
        <f t="shared" si="26"/>
        <v>2.1386651177741564E-2</v>
      </c>
      <c r="L106" s="304">
        <f t="shared" si="26"/>
        <v>2.1815736802218346E-2</v>
      </c>
      <c r="M106" s="304">
        <f t="shared" si="26"/>
        <v>2.165333134371571E-2</v>
      </c>
      <c r="N106" s="304">
        <f t="shared" si="26"/>
        <v>2.2203633411500723E-2</v>
      </c>
      <c r="O106" s="304">
        <f t="shared" si="26"/>
        <v>2.2961836282112111E-2</v>
      </c>
      <c r="P106" s="304">
        <f t="shared" si="26"/>
        <v>2.3109392969074747E-2</v>
      </c>
      <c r="Q106" s="304">
        <f t="shared" si="26"/>
        <v>2.3179719297253258E-2</v>
      </c>
      <c r="R106" s="304">
        <f t="shared" si="26"/>
        <v>2.2650470300500533E-2</v>
      </c>
      <c r="S106" s="304">
        <f t="shared" si="26"/>
        <v>2.3228616746510007E-2</v>
      </c>
      <c r="T106" s="304">
        <f t="shared" si="26"/>
        <v>2.3898273833999333E-2</v>
      </c>
      <c r="U106" s="304">
        <f t="shared" si="26"/>
        <v>2.4254909387472046E-2</v>
      </c>
      <c r="V106" s="304">
        <f t="shared" si="26"/>
        <v>2.4880816400239106E-2</v>
      </c>
      <c r="W106" s="304">
        <f t="shared" si="26"/>
        <v>2.6523254746792894E-2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9.5101240479905785E-3</v>
      </c>
      <c r="C107" s="304">
        <f t="shared" si="27"/>
        <v>9.4999357646309759E-3</v>
      </c>
      <c r="D107" s="304">
        <f t="shared" si="27"/>
        <v>9.4921429150658827E-3</v>
      </c>
      <c r="E107" s="304">
        <f t="shared" si="27"/>
        <v>9.5300848565881193E-3</v>
      </c>
      <c r="F107" s="304">
        <f t="shared" si="27"/>
        <v>9.5640147611177895E-3</v>
      </c>
      <c r="G107" s="304">
        <f t="shared" si="27"/>
        <v>9.522855857631022E-3</v>
      </c>
      <c r="H107" s="304">
        <f t="shared" si="27"/>
        <v>9.5316204991608682E-3</v>
      </c>
      <c r="I107" s="304">
        <f t="shared" si="27"/>
        <v>9.5592648355075794E-3</v>
      </c>
      <c r="J107" s="304">
        <f t="shared" si="27"/>
        <v>9.5245096251219252E-3</v>
      </c>
      <c r="K107" s="304">
        <f t="shared" si="27"/>
        <v>9.5955602433389579E-3</v>
      </c>
      <c r="L107" s="304">
        <f t="shared" si="27"/>
        <v>9.58934954382854E-3</v>
      </c>
      <c r="M107" s="304">
        <f t="shared" si="27"/>
        <v>9.6033821740481567E-3</v>
      </c>
      <c r="N107" s="304">
        <f t="shared" si="27"/>
        <v>9.6403737822300158E-3</v>
      </c>
      <c r="O107" s="304">
        <f t="shared" si="27"/>
        <v>9.7002802813737025E-3</v>
      </c>
      <c r="P107" s="304">
        <f t="shared" si="27"/>
        <v>9.6830928353513705E-3</v>
      </c>
      <c r="Q107" s="304">
        <f t="shared" si="27"/>
        <v>9.754971413625451E-3</v>
      </c>
      <c r="R107" s="304">
        <f t="shared" si="27"/>
        <v>9.748861047808307E-3</v>
      </c>
      <c r="S107" s="304">
        <f t="shared" si="27"/>
        <v>9.7281119898897667E-3</v>
      </c>
      <c r="T107" s="304">
        <f t="shared" si="27"/>
        <v>9.6692400751040852E-3</v>
      </c>
      <c r="U107" s="304">
        <f t="shared" si="27"/>
        <v>9.6588742534054577E-3</v>
      </c>
      <c r="V107" s="304">
        <f t="shared" si="27"/>
        <v>9.6885418225645826E-3</v>
      </c>
      <c r="W107" s="304">
        <f t="shared" si="27"/>
        <v>9.7279738726258856E-3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2.2479222278476363</v>
      </c>
      <c r="C113" s="322">
        <f>IF(C$5=0,0,C$5/FBT_fec!C$5)</f>
        <v>2.2822689886236538</v>
      </c>
      <c r="D113" s="322">
        <f>IF(D$5=0,0,D$5/FBT_fec!D$5)</f>
        <v>2.2804719017061665</v>
      </c>
      <c r="E113" s="322">
        <f>IF(E$5=0,0,E$5/FBT_fec!E$5)</f>
        <v>2.1437543261326728</v>
      </c>
      <c r="F113" s="322">
        <f>IF(F$5=0,0,F$5/FBT_fec!F$5)</f>
        <v>2.1008753182602748</v>
      </c>
      <c r="G113" s="322">
        <f>IF(G$5=0,0,G$5/FBT_fec!G$5)</f>
        <v>2.2051492607384668</v>
      </c>
      <c r="H113" s="322">
        <f>IF(H$5=0,0,H$5/FBT_fec!H$5)</f>
        <v>2.162780789565693</v>
      </c>
      <c r="I113" s="322">
        <f>IF(I$5=0,0,I$5/FBT_fec!I$5)</f>
        <v>2.1239417447649034</v>
      </c>
      <c r="J113" s="322">
        <f>IF(J$5=0,0,J$5/FBT_fec!J$5)</f>
        <v>2.1286018604494452</v>
      </c>
      <c r="K113" s="322">
        <f>IF(K$5=0,0,K$5/FBT_fec!K$5)</f>
        <v>2.0301768690662758</v>
      </c>
      <c r="L113" s="322">
        <f>IF(L$5=0,0,L$5/FBT_fec!L$5)</f>
        <v>1.9858152506756339</v>
      </c>
      <c r="M113" s="322">
        <f>IF(M$5=0,0,M$5/FBT_fec!M$5)</f>
        <v>1.9862906665393212</v>
      </c>
      <c r="N113" s="322">
        <f>IF(N$5=0,0,N$5/FBT_fec!N$5)</f>
        <v>1.8934268708182918</v>
      </c>
      <c r="O113" s="322">
        <f>IF(O$5=0,0,O$5/FBT_fec!O$5)</f>
        <v>1.7773792315553127</v>
      </c>
      <c r="P113" s="322">
        <f>IF(P$5=0,0,P$5/FBT_fec!P$5)</f>
        <v>1.7712072566147981</v>
      </c>
      <c r="Q113" s="322">
        <f>IF(Q$5=0,0,Q$5/FBT_fec!Q$5)</f>
        <v>1.7173036818556924</v>
      </c>
      <c r="R113" s="322">
        <f>IF(R$5=0,0,R$5/FBT_fec!R$5)</f>
        <v>1.7742363027012213</v>
      </c>
      <c r="S113" s="322">
        <f>IF(S$5=0,0,S$5/FBT_fec!S$5)</f>
        <v>1.7144250093880888</v>
      </c>
      <c r="T113" s="322">
        <f>IF(T$5=0,0,T$5/FBT_fec!T$5)</f>
        <v>1.6772591286184018</v>
      </c>
      <c r="U113" s="322">
        <f>IF(U$5=0,0,U$5/FBT_fec!U$5)</f>
        <v>1.6597692713039269</v>
      </c>
      <c r="V113" s="322">
        <f>IF(V$5=0,0,V$5/FBT_fec!V$5)</f>
        <v>1.5928317030921599</v>
      </c>
      <c r="W113" s="322">
        <f>IF(W$5=0,0,W$5/FBT_fec!W$5)</f>
        <v>1.4431630733210532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2.2394919028450002</v>
      </c>
      <c r="C118" s="334">
        <f>IF(C$10=0,0,C$10/FBT_fec!C$10)</f>
        <v>2.242301439488005</v>
      </c>
      <c r="D118" s="334">
        <f>IF(D$10=0,0,D$10/FBT_fec!D$10)</f>
        <v>2.2496955627060049</v>
      </c>
      <c r="E118" s="334">
        <f>IF(E$10=0,0,E$10/FBT_fec!E$10)</f>
        <v>2.1276296824826959</v>
      </c>
      <c r="F118" s="334">
        <f>IF(F$10=0,0,F$10/FBT_fec!F$10)</f>
        <v>2.0939771756226602</v>
      </c>
      <c r="G118" s="334">
        <f>IF(G$10=0,0,G$10/FBT_fec!G$10)</f>
        <v>2.1964815958092858</v>
      </c>
      <c r="H118" s="334">
        <f>IF(H$10=0,0,H$10/FBT_fec!H$10)</f>
        <v>2.1488452780454064</v>
      </c>
      <c r="I118" s="334">
        <f>IF(I$10=0,0,I$10/FBT_fec!I$10)</f>
        <v>2.0835673887739721</v>
      </c>
      <c r="J118" s="334">
        <f>IF(J$10=0,0,J$10/FBT_fec!J$10)</f>
        <v>2.1577439461394667</v>
      </c>
      <c r="K118" s="334">
        <f>IF(K$10=0,0,K$10/FBT_fec!K$10)</f>
        <v>1.9623611435814765</v>
      </c>
      <c r="L118" s="334">
        <f>IF(L$10=0,0,L$10/FBT_fec!L$10)</f>
        <v>1.9661254760534836</v>
      </c>
      <c r="M118" s="334">
        <f>IF(M$10=0,0,M$10/FBT_fec!M$10)</f>
        <v>1.9236670767099644</v>
      </c>
      <c r="N118" s="334">
        <f>IF(N$10=0,0,N$10/FBT_fec!N$10)</f>
        <v>1.8171261138780077</v>
      </c>
      <c r="O118" s="334">
        <f>IF(O$10=0,0,O$10/FBT_fec!O$10)</f>
        <v>1.6530214236652052</v>
      </c>
      <c r="P118" s="334">
        <f>IF(P$10=0,0,P$10/FBT_fec!P$10)</f>
        <v>1.6718645131989125</v>
      </c>
      <c r="Q118" s="334">
        <f>IF(Q$10=0,0,Q$10/FBT_fec!Q$10)</f>
        <v>1.4954019988566853</v>
      </c>
      <c r="R118" s="334">
        <f>IF(R$10=0,0,R$10/FBT_fec!R$10)</f>
        <v>1.526576338963507</v>
      </c>
      <c r="S118" s="334">
        <f>IF(S$10=0,0,S$10/FBT_fec!S$10)</f>
        <v>1.4753009998912991</v>
      </c>
      <c r="T118" s="334">
        <f>IF(T$10=0,0,T$10/FBT_fec!T$10)</f>
        <v>1.523360504659232</v>
      </c>
      <c r="U118" s="334">
        <f>IF(U$10=0,0,U$10/FBT_fec!U$10)</f>
        <v>1.5632452270166621</v>
      </c>
      <c r="V118" s="334">
        <f>IF(V$10=0,0,V$10/FBT_fec!V$10)</f>
        <v>1.4746911991959037</v>
      </c>
      <c r="W118" s="334">
        <f>IF(W$10=0,0,W$10/FBT_fec!W$10)</f>
        <v>1.2878546310417216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2.6185185200874002</v>
      </c>
      <c r="C119" s="350">
        <f>IF(C$16=0,0,C$16/FBT_fec!C$16)</f>
        <v>2.6628106273965013</v>
      </c>
      <c r="D119" s="350">
        <f>IF(D$16=0,0,D$16/FBT_fec!D$16)</f>
        <v>2.6644155420079967</v>
      </c>
      <c r="E119" s="350">
        <f>IF(E$16=0,0,E$16/FBT_fec!E$16)</f>
        <v>2.5067283116839434</v>
      </c>
      <c r="F119" s="350">
        <f>IF(F$16=0,0,F$16/FBT_fec!F$16)</f>
        <v>2.4244939379855452</v>
      </c>
      <c r="G119" s="350">
        <f>IF(G$16=0,0,G$16/FBT_fec!G$16)</f>
        <v>2.5561868783962436</v>
      </c>
      <c r="H119" s="350">
        <f>IF(H$16=0,0,H$16/FBT_fec!H$16)</f>
        <v>2.5071183387372029</v>
      </c>
      <c r="I119" s="350">
        <f>IF(I$16=0,0,I$16/FBT_fec!I$16)</f>
        <v>2.4636241112594046</v>
      </c>
      <c r="J119" s="350">
        <f>IF(J$16=0,0,J$16/FBT_fec!J$16)</f>
        <v>2.4718155472754697</v>
      </c>
      <c r="K119" s="350">
        <f>IF(K$16=0,0,K$16/FBT_fec!K$16)</f>
        <v>2.3288414345573871</v>
      </c>
      <c r="L119" s="350">
        <f>IF(L$16=0,0,L$16/FBT_fec!L$16)</f>
        <v>2.2734935016846225</v>
      </c>
      <c r="M119" s="350">
        <f>IF(M$16=0,0,M$16/FBT_fec!M$16)</f>
        <v>2.2688213139252205</v>
      </c>
      <c r="N119" s="350">
        <f>IF(N$16=0,0,N$16/FBT_fec!N$16)</f>
        <v>2.1163741714894613</v>
      </c>
      <c r="O119" s="350">
        <f>IF(O$16=0,0,O$16/FBT_fec!O$16)</f>
        <v>1.9039684375040025</v>
      </c>
      <c r="P119" s="350">
        <f>IF(P$16=0,0,P$16/FBT_fec!P$16)</f>
        <v>1.9109698249251055</v>
      </c>
      <c r="Q119" s="350">
        <f>IF(Q$16=0,0,Q$16/FBT_fec!Q$16)</f>
        <v>1.7682619027562001</v>
      </c>
      <c r="R119" s="350">
        <f>IF(R$16=0,0,R$16/FBT_fec!R$16)</f>
        <v>1.8567317611680478</v>
      </c>
      <c r="S119" s="350">
        <f>IF(S$16=0,0,S$16/FBT_fec!S$16)</f>
        <v>1.7898214577068854</v>
      </c>
      <c r="T119" s="350">
        <f>IF(T$16=0,0,T$16/FBT_fec!T$16)</f>
        <v>1.7923222162563321</v>
      </c>
      <c r="U119" s="350">
        <f>IF(U$16=0,0,U$16/FBT_fec!U$16)</f>
        <v>1.7769517158991219</v>
      </c>
      <c r="V119" s="350">
        <f>IF(V$16=0,0,V$16/FBT_fec!V$16)</f>
        <v>1.6530114550477657</v>
      </c>
      <c r="W119" s="350">
        <f>IF(W$16=0,0,W$16/FBT_fec!W$16)</f>
        <v>1.3966588716625201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2.618518520087401</v>
      </c>
      <c r="C120" s="350">
        <f>IF(C$25=0,0,C$25/FBT_fec!C$25)</f>
        <v>2.6628106273965</v>
      </c>
      <c r="D120" s="350">
        <f>IF(D$25=0,0,D$25/FBT_fec!D$25)</f>
        <v>2.6644155420079945</v>
      </c>
      <c r="E120" s="350">
        <f>IF(E$25=0,0,E$25/FBT_fec!E$25)</f>
        <v>2.5067283116839416</v>
      </c>
      <c r="F120" s="350">
        <f>IF(F$25=0,0,F$25/FBT_fec!F$25)</f>
        <v>2.4244939379855452</v>
      </c>
      <c r="G120" s="350">
        <f>IF(G$25=0,0,G$25/FBT_fec!G$25)</f>
        <v>2.5561868783962431</v>
      </c>
      <c r="H120" s="350">
        <f>IF(H$25=0,0,H$25/FBT_fec!H$25)</f>
        <v>2.5071183387372038</v>
      </c>
      <c r="I120" s="350">
        <f>IF(I$25=0,0,I$25/FBT_fec!I$25)</f>
        <v>2.4636241112594042</v>
      </c>
      <c r="J120" s="350">
        <f>IF(J$25=0,0,J$25/FBT_fec!J$25)</f>
        <v>2.4718155472754693</v>
      </c>
      <c r="K120" s="350">
        <f>IF(K$25=0,0,K$25/FBT_fec!K$25)</f>
        <v>2.3288414345573867</v>
      </c>
      <c r="L120" s="350">
        <f>IF(L$25=0,0,L$25/FBT_fec!L$25)</f>
        <v>2.2734935016846221</v>
      </c>
      <c r="M120" s="350">
        <f>IF(M$25=0,0,M$25/FBT_fec!M$25)</f>
        <v>2.2688213139252205</v>
      </c>
      <c r="N120" s="350">
        <f>IF(N$25=0,0,N$25/FBT_fec!N$25)</f>
        <v>2.1163741714894608</v>
      </c>
      <c r="O120" s="350">
        <f>IF(O$25=0,0,O$25/FBT_fec!O$25)</f>
        <v>1.9039684375040025</v>
      </c>
      <c r="P120" s="350">
        <f>IF(P$25=0,0,P$25/FBT_fec!P$25)</f>
        <v>1.910969824925105</v>
      </c>
      <c r="Q120" s="350">
        <f>IF(Q$25=0,0,Q$25/FBT_fec!Q$25)</f>
        <v>1.7682619027561997</v>
      </c>
      <c r="R120" s="350">
        <f>IF(R$25=0,0,R$25/FBT_fec!R$25)</f>
        <v>1.8567317611680485</v>
      </c>
      <c r="S120" s="350">
        <f>IF(S$25=0,0,S$25/FBT_fec!S$25)</f>
        <v>1.7898214577068849</v>
      </c>
      <c r="T120" s="350">
        <f>IF(T$25=0,0,T$25/FBT_fec!T$25)</f>
        <v>1.7923222162563324</v>
      </c>
      <c r="U120" s="350">
        <f>IF(U$25=0,0,U$25/FBT_fec!U$25)</f>
        <v>1.7769517158991224</v>
      </c>
      <c r="V120" s="350">
        <f>IF(V$25=0,0,V$25/FBT_fec!V$25)</f>
        <v>1.6530114550477657</v>
      </c>
      <c r="W120" s="350">
        <f>IF(W$25=0,0,W$25/FBT_fec!W$25)</f>
        <v>1.3966588716625203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2.7288816659502286</v>
      </c>
      <c r="C121" s="350">
        <f>IF(C$34=0,0,C$34/FBT_fec!C$34)</f>
        <v>2.7494892248655569</v>
      </c>
      <c r="D121" s="350">
        <f>IF(D$34=0,0,D$34/FBT_fec!D$34)</f>
        <v>2.7375082884068576</v>
      </c>
      <c r="E121" s="350">
        <f>IF(E$34=0,0,E$34/FBT_fec!E$34)</f>
        <v>2.6666231214922802</v>
      </c>
      <c r="F121" s="350">
        <f>IF(F$34=0,0,F$34/FBT_fec!F$34)</f>
        <v>2.6549211745863563</v>
      </c>
      <c r="G121" s="350">
        <f>IF(G$34=0,0,G$34/FBT_fec!G$34)</f>
        <v>2.6954205250892445</v>
      </c>
      <c r="H121" s="350">
        <f>IF(H$34=0,0,H$34/FBT_fec!H$34)</f>
        <v>2.6651904291397845</v>
      </c>
      <c r="I121" s="350">
        <f>IF(I$34=0,0,I$34/FBT_fec!I$34)</f>
        <v>2.6767541193637876</v>
      </c>
      <c r="J121" s="350">
        <f>IF(J$34=0,0,J$34/FBT_fec!J$34)</f>
        <v>2.6320246395737854</v>
      </c>
      <c r="K121" s="350">
        <f>IF(K$34=0,0,K$34/FBT_fec!K$34)</f>
        <v>2.6231637404752775</v>
      </c>
      <c r="L121" s="350">
        <f>IF(L$34=0,0,L$34/FBT_fec!L$34)</f>
        <v>2.5741408782501707</v>
      </c>
      <c r="M121" s="350">
        <f>IF(M$34=0,0,M$34/FBT_fec!M$34)</f>
        <v>2.592991177610581</v>
      </c>
      <c r="N121" s="350">
        <f>IF(N$34=0,0,N$34/FBT_fec!N$34)</f>
        <v>2.5405191597093393</v>
      </c>
      <c r="O121" s="350">
        <f>IF(O$34=0,0,O$34/FBT_fec!O$34)</f>
        <v>2.4718964484693227</v>
      </c>
      <c r="P121" s="350">
        <f>IF(P$34=0,0,P$34/FBT_fec!P$34)</f>
        <v>2.451577332499614</v>
      </c>
      <c r="Q121" s="350">
        <f>IF(Q$34=0,0,Q$34/FBT_fec!Q$34)</f>
        <v>2.4570277376416385</v>
      </c>
      <c r="R121" s="350">
        <f>IF(R$34=0,0,R$34/FBT_fec!R$34)</f>
        <v>2.5136776993801107</v>
      </c>
      <c r="S121" s="350">
        <f>IF(S$34=0,0,S$34/FBT_fec!S$34)</f>
        <v>2.439648150413559</v>
      </c>
      <c r="T121" s="350">
        <f>IF(T$34=0,0,T$34/FBT_fec!T$34)</f>
        <v>2.3537800615382913</v>
      </c>
      <c r="U121" s="350">
        <f>IF(U$34=0,0,U$34/FBT_fec!U$34)</f>
        <v>2.3209054359019117</v>
      </c>
      <c r="V121" s="350">
        <f>IF(V$34=0,0,V$34/FBT_fec!V$34)</f>
        <v>2.269322016929284</v>
      </c>
      <c r="W121" s="350">
        <f>IF(W$34=0,0,W$34/FBT_fec!W$34)</f>
        <v>2.1313081544027339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2.5009627855758456</v>
      </c>
      <c r="C122" s="350">
        <f>IF(C$45=0,0,C$45/FBT_fec!C$45)</f>
        <v>2.5319346719805891</v>
      </c>
      <c r="D122" s="350">
        <f>IF(D$45=0,0,D$45/FBT_fec!D$45)</f>
        <v>2.5281179246671655</v>
      </c>
      <c r="E122" s="350">
        <f>IF(E$45=0,0,E$45/FBT_fec!E$45)</f>
        <v>2.427445438853669</v>
      </c>
      <c r="F122" s="350">
        <f>IF(F$45=0,0,F$45/FBT_fec!F$45)</f>
        <v>2.3855034378575932</v>
      </c>
      <c r="G122" s="350">
        <f>IF(G$45=0,0,G$45/FBT_fec!G$45)</f>
        <v>2.455021415598587</v>
      </c>
      <c r="H122" s="350">
        <f>IF(H$45=0,0,H$45/FBT_fec!H$45)</f>
        <v>2.4193902734629846</v>
      </c>
      <c r="I122" s="350">
        <f>IF(I$45=0,0,I$45/FBT_fec!I$45)</f>
        <v>2.4147150748798669</v>
      </c>
      <c r="J122" s="350">
        <f>IF(J$45=0,0,J$45/FBT_fec!J$45)</f>
        <v>2.3893315711326606</v>
      </c>
      <c r="K122" s="350">
        <f>IF(K$45=0,0,K$45/FBT_fec!K$45)</f>
        <v>2.3433216323805439</v>
      </c>
      <c r="L122" s="350">
        <f>IF(L$45=0,0,L$45/FBT_fec!L$45)</f>
        <v>2.298383409996609</v>
      </c>
      <c r="M122" s="350">
        <f>IF(M$45=0,0,M$45/FBT_fec!M$45)</f>
        <v>2.3126918089808153</v>
      </c>
      <c r="N122" s="350">
        <f>IF(N$45=0,0,N$45/FBT_fec!N$45)</f>
        <v>2.2489966747843404</v>
      </c>
      <c r="O122" s="350">
        <f>IF(O$45=0,0,O$45/FBT_fec!O$45)</f>
        <v>2.1657954022961352</v>
      </c>
      <c r="P122" s="350">
        <f>IF(P$45=0,0,P$45/FBT_fec!P$45)</f>
        <v>2.1559428828908316</v>
      </c>
      <c r="Q122" s="350">
        <f>IF(Q$45=0,0,Q$45/FBT_fec!Q$45)</f>
        <v>2.1428002332742659</v>
      </c>
      <c r="R122" s="350">
        <f>IF(R$45=0,0,R$45/FBT_fec!R$45)</f>
        <v>2.1919797777281032</v>
      </c>
      <c r="S122" s="350">
        <f>IF(S$45=0,0,S$45/FBT_fec!S$45)</f>
        <v>2.1514813901709657</v>
      </c>
      <c r="T122" s="350">
        <f>IF(T$45=0,0,T$45/FBT_fec!T$45)</f>
        <v>2.1036820274004517</v>
      </c>
      <c r="U122" s="350">
        <f>IF(U$45=0,0,U$45/FBT_fec!U$45)</f>
        <v>2.0700662505614549</v>
      </c>
      <c r="V122" s="350">
        <f>IF(V$45=0,0,V$45/FBT_fec!V$45)</f>
        <v>2.0173675702439482</v>
      </c>
      <c r="W122" s="350">
        <f>IF(W$45=0,0,W$45/FBT_fec!W$45)</f>
        <v>1.9020134393472754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1.0126059782131709</v>
      </c>
      <c r="C123" s="350">
        <f>IF(C$66=0,0,C$66/FBT_fec!C$66)</f>
        <v>1.0392944275183364</v>
      </c>
      <c r="D123" s="350">
        <f>IF(D$66=0,0,D$66/FBT_fec!D$66)</f>
        <v>1.0466936932114388</v>
      </c>
      <c r="E123" s="350">
        <f>IF(E$66=0,0,E$66/FBT_fec!E$66)</f>
        <v>0.93189912322975743</v>
      </c>
      <c r="F123" s="350">
        <f>IF(F$66=0,0,F$66/FBT_fec!F$66)</f>
        <v>0.89918217059010042</v>
      </c>
      <c r="G123" s="350">
        <f>IF(G$66=0,0,G$66/FBT_fec!G$66)</f>
        <v>0.99310610248212738</v>
      </c>
      <c r="H123" s="350">
        <f>IF(H$66=0,0,H$66/FBT_fec!H$66)</f>
        <v>0.96573512880585821</v>
      </c>
      <c r="I123" s="350">
        <f>IF(I$66=0,0,I$66/FBT_fec!I$66)</f>
        <v>0.9056855400706324</v>
      </c>
      <c r="J123" s="350">
        <f>IF(J$66=0,0,J$66/FBT_fec!J$66)</f>
        <v>0.94908644584934676</v>
      </c>
      <c r="K123" s="350">
        <f>IF(K$66=0,0,K$66/FBT_fec!K$66)</f>
        <v>0.84388854235132482</v>
      </c>
      <c r="L123" s="350">
        <f>IF(L$66=0,0,L$66/FBT_fec!L$66)</f>
        <v>0.83030303780993253</v>
      </c>
      <c r="M123" s="350">
        <f>IF(M$66=0,0,M$66/FBT_fec!M$66)</f>
        <v>0.81780328626897603</v>
      </c>
      <c r="N123" s="350">
        <f>IF(N$66=0,0,N$66/FBT_fec!N$66)</f>
        <v>0.7614556014975471</v>
      </c>
      <c r="O123" s="350">
        <f>IF(O$66=0,0,O$66/FBT_fec!O$66)</f>
        <v>0.69964981285142602</v>
      </c>
      <c r="P123" s="350">
        <f>IF(P$66=0,0,P$66/FBT_fec!P$66)</f>
        <v>0.70300127100432164</v>
      </c>
      <c r="Q123" s="350">
        <f>IF(Q$66=0,0,Q$66/FBT_fec!Q$66)</f>
        <v>0.66036486257942451</v>
      </c>
      <c r="R123" s="350">
        <f>IF(R$66=0,0,R$66/FBT_fec!R$66)</f>
        <v>0.67967792274482686</v>
      </c>
      <c r="S123" s="350">
        <f>IF(S$66=0,0,S$66/FBT_fec!S$66)</f>
        <v>0.66186323081186538</v>
      </c>
      <c r="T123" s="350">
        <f>IF(T$66=0,0,T$66/FBT_fec!T$66)</f>
        <v>0.66627551730913936</v>
      </c>
      <c r="U123" s="350">
        <f>IF(U$66=0,0,U$66/FBT_fec!U$66)</f>
        <v>0.66841042324508027</v>
      </c>
      <c r="V123" s="350">
        <f>IF(V$66=0,0,V$66/FBT_fec!V$66)</f>
        <v>0.64016070436427164</v>
      </c>
      <c r="W123" s="350">
        <f>IF(W$66=0,0,W$66/FBT_fec!W$66)</f>
        <v>0.58504122417808324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HR: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249.600819449884</v>
      </c>
      <c r="C3" s="205">
        <v>244.43437376083389</v>
      </c>
      <c r="D3" s="205">
        <v>281.88371622987268</v>
      </c>
      <c r="E3" s="205">
        <v>273.87907831681218</v>
      </c>
      <c r="F3" s="205">
        <v>305.40914358341752</v>
      </c>
      <c r="G3" s="205">
        <v>265.75541452843902</v>
      </c>
      <c r="H3" s="205">
        <v>314.13375066625838</v>
      </c>
      <c r="I3" s="205">
        <v>308.05558865263589</v>
      </c>
      <c r="J3" s="205">
        <v>304.68086826468328</v>
      </c>
      <c r="K3" s="205">
        <v>285.71998643229108</v>
      </c>
      <c r="L3" s="205">
        <v>271.86203370499283</v>
      </c>
      <c r="M3" s="205">
        <v>256.2511694783388</v>
      </c>
      <c r="N3" s="205">
        <v>225.5787162395014</v>
      </c>
      <c r="O3" s="205">
        <v>97.044071291211509</v>
      </c>
      <c r="P3" s="205">
        <v>124.74406991260921</v>
      </c>
      <c r="Q3" s="205">
        <v>122.2</v>
      </c>
      <c r="R3" s="205">
        <v>146.81843849377361</v>
      </c>
      <c r="S3" s="205">
        <v>137.56316676024699</v>
      </c>
      <c r="T3" s="205">
        <v>121.27403959852801</v>
      </c>
      <c r="U3" s="205">
        <v>221.0355926842428</v>
      </c>
      <c r="V3" s="205">
        <v>131.63061159620821</v>
      </c>
      <c r="W3" s="205">
        <v>170.24704127117789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401.11195094353269</v>
      </c>
      <c r="C5" s="205">
        <v>484.7662464747155</v>
      </c>
      <c r="D5" s="205">
        <v>563.99001559413205</v>
      </c>
      <c r="E5" s="205">
        <v>522.10840282380491</v>
      </c>
      <c r="F5" s="205">
        <v>527.30251416780163</v>
      </c>
      <c r="G5" s="205">
        <v>672.24079727749654</v>
      </c>
      <c r="H5" s="205">
        <v>829.0850018691043</v>
      </c>
      <c r="I5" s="205">
        <v>978.85270529076672</v>
      </c>
      <c r="J5" s="205">
        <v>569.01619716812979</v>
      </c>
      <c r="K5" s="205">
        <v>518.4174587838645</v>
      </c>
      <c r="L5" s="205">
        <v>473.27705981866808</v>
      </c>
      <c r="M5" s="205">
        <v>590.27384419711666</v>
      </c>
      <c r="N5" s="205">
        <v>546.78390680721816</v>
      </c>
      <c r="O5" s="205">
        <v>441.76119303990919</v>
      </c>
      <c r="P5" s="205">
        <v>361.5429479948919</v>
      </c>
      <c r="Q5" s="205">
        <v>457.22261994559818</v>
      </c>
      <c r="R5" s="205">
        <v>453.02421418902878</v>
      </c>
      <c r="S5" s="205">
        <v>468.05978911477752</v>
      </c>
      <c r="T5" s="205">
        <v>483.52136951208809</v>
      </c>
      <c r="U5" s="205">
        <v>331.64004149591318</v>
      </c>
      <c r="V5" s="205">
        <v>285.87362651569248</v>
      </c>
      <c r="W5" s="205">
        <v>341.03761774873249</v>
      </c>
      <c r="DA5" s="112" t="s">
        <v>2375</v>
      </c>
    </row>
    <row r="6" spans="1:105" ht="12" customHeight="1" x14ac:dyDescent="0.25">
      <c r="A6" s="154" t="s">
        <v>2114</v>
      </c>
      <c r="B6" s="340">
        <v>501.38993867941582</v>
      </c>
      <c r="C6" s="340">
        <v>526.45943561338663</v>
      </c>
      <c r="D6" s="340">
        <v>601.66792641529901</v>
      </c>
      <c r="E6" s="340">
        <v>576.59842948132825</v>
      </c>
      <c r="F6" s="340">
        <v>576.59842948132825</v>
      </c>
      <c r="G6" s="340">
        <v>727.015411085153</v>
      </c>
      <c r="H6" s="340">
        <v>877.43239268897776</v>
      </c>
      <c r="I6" s="340">
        <v>1052.918871226773</v>
      </c>
      <c r="J6" s="340">
        <v>1027.8493742928019</v>
      </c>
      <c r="K6" s="340">
        <v>1027.8493742928019</v>
      </c>
      <c r="L6" s="340">
        <v>1002.779877358832</v>
      </c>
      <c r="M6" s="340">
        <v>1002.779877358832</v>
      </c>
      <c r="N6" s="340">
        <v>977.71038042486089</v>
      </c>
      <c r="O6" s="340">
        <v>952.64088349089013</v>
      </c>
      <c r="P6" s="340">
        <v>952.64088349089013</v>
      </c>
      <c r="Q6" s="340">
        <v>927.57138655691938</v>
      </c>
      <c r="R6" s="340">
        <v>902.50188962294862</v>
      </c>
      <c r="S6" s="340">
        <v>902.50188962294862</v>
      </c>
      <c r="T6" s="340">
        <v>877.43239268897787</v>
      </c>
      <c r="U6" s="340">
        <v>852.36289575500712</v>
      </c>
      <c r="V6" s="340">
        <v>852.36289575500712</v>
      </c>
      <c r="W6" s="340">
        <v>827.29339882103636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50.138993867941593</v>
      </c>
      <c r="D7" s="342">
        <v>75.208490801912376</v>
      </c>
      <c r="E7" s="342">
        <v>0</v>
      </c>
      <c r="F7" s="342">
        <v>25.06949693397079</v>
      </c>
      <c r="G7" s="342">
        <v>150.41698160382481</v>
      </c>
      <c r="H7" s="342">
        <v>175.48647853779551</v>
      </c>
      <c r="I7" s="342">
        <v>200.55597547176629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25.069496933970754</v>
      </c>
      <c r="D8" s="344">
        <f t="shared" si="0"/>
        <v>0</v>
      </c>
      <c r="E8" s="344">
        <f t="shared" si="0"/>
        <v>25.069496933970754</v>
      </c>
      <c r="F8" s="344">
        <f t="shared" si="0"/>
        <v>25.069496933970754</v>
      </c>
      <c r="G8" s="344">
        <f t="shared" si="0"/>
        <v>0</v>
      </c>
      <c r="H8" s="344">
        <f t="shared" si="0"/>
        <v>25.069496933970754</v>
      </c>
      <c r="I8" s="344">
        <f t="shared" si="0"/>
        <v>25.069496933971095</v>
      </c>
      <c r="J8" s="344">
        <f t="shared" si="0"/>
        <v>25.069496933971095</v>
      </c>
      <c r="K8" s="344">
        <f t="shared" si="0"/>
        <v>0</v>
      </c>
      <c r="L8" s="344">
        <f t="shared" si="0"/>
        <v>25.069496933969958</v>
      </c>
      <c r="M8" s="344">
        <f t="shared" si="0"/>
        <v>0</v>
      </c>
      <c r="N8" s="344">
        <f t="shared" si="0"/>
        <v>25.069496933971095</v>
      </c>
      <c r="O8" s="344">
        <f t="shared" si="0"/>
        <v>25.069496933970754</v>
      </c>
      <c r="P8" s="344">
        <f t="shared" si="0"/>
        <v>0</v>
      </c>
      <c r="Q8" s="344">
        <f t="shared" si="0"/>
        <v>25.069496933970754</v>
      </c>
      <c r="R8" s="344">
        <f t="shared" si="0"/>
        <v>25.069496933970754</v>
      </c>
      <c r="S8" s="344">
        <f t="shared" si="0"/>
        <v>0</v>
      </c>
      <c r="T8" s="344">
        <f t="shared" si="0"/>
        <v>25.069496933970754</v>
      </c>
      <c r="U8" s="344">
        <f t="shared" si="0"/>
        <v>25.069496933970754</v>
      </c>
      <c r="V8" s="344">
        <f t="shared" si="0"/>
        <v>0</v>
      </c>
      <c r="W8" s="344">
        <f t="shared" si="0"/>
        <v>25.069496933970754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100.27798773588313</v>
      </c>
      <c r="C9" s="345">
        <f t="shared" si="1"/>
        <v>41.69318913867113</v>
      </c>
      <c r="D9" s="345">
        <f t="shared" si="1"/>
        <v>37.677910821166961</v>
      </c>
      <c r="E9" s="345">
        <f t="shared" si="1"/>
        <v>54.490026657523345</v>
      </c>
      <c r="F9" s="345">
        <f t="shared" si="1"/>
        <v>49.295915313526621</v>
      </c>
      <c r="G9" s="345">
        <f t="shared" si="1"/>
        <v>54.774613807656465</v>
      </c>
      <c r="H9" s="345">
        <f t="shared" si="1"/>
        <v>48.347390819873453</v>
      </c>
      <c r="I9" s="345">
        <f t="shared" si="1"/>
        <v>74.066165936006314</v>
      </c>
      <c r="J9" s="345">
        <f t="shared" si="1"/>
        <v>458.83317712467215</v>
      </c>
      <c r="K9" s="345">
        <f t="shared" si="1"/>
        <v>509.43191550893744</v>
      </c>
      <c r="L9" s="345">
        <f t="shared" si="1"/>
        <v>529.50281754016396</v>
      </c>
      <c r="M9" s="345">
        <f t="shared" si="1"/>
        <v>412.50603316171532</v>
      </c>
      <c r="N9" s="345">
        <f t="shared" si="1"/>
        <v>430.92647361764273</v>
      </c>
      <c r="O9" s="345">
        <f t="shared" si="1"/>
        <v>510.87969045098095</v>
      </c>
      <c r="P9" s="345">
        <f t="shared" si="1"/>
        <v>591.09793549599817</v>
      </c>
      <c r="Q9" s="345">
        <f t="shared" si="1"/>
        <v>470.3487666113212</v>
      </c>
      <c r="R9" s="345">
        <f t="shared" si="1"/>
        <v>449.47767543391984</v>
      </c>
      <c r="S9" s="345">
        <f t="shared" si="1"/>
        <v>434.44210050817111</v>
      </c>
      <c r="T9" s="345">
        <f t="shared" si="1"/>
        <v>393.91102317688978</v>
      </c>
      <c r="U9" s="345">
        <f t="shared" si="1"/>
        <v>520.72285425909399</v>
      </c>
      <c r="V9" s="345">
        <f t="shared" si="1"/>
        <v>566.48926923931458</v>
      </c>
      <c r="W9" s="345">
        <f t="shared" si="1"/>
        <v>486.25578107230388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17.160275150472909</v>
      </c>
      <c r="C12" s="212">
        <v>20.28744625967326</v>
      </c>
      <c r="D12" s="212">
        <v>22.60894239036973</v>
      </c>
      <c r="E12" s="212">
        <v>22.124247635425618</v>
      </c>
      <c r="F12" s="212">
        <v>22.888306104901119</v>
      </c>
      <c r="G12" s="212">
        <v>27.96560619088563</v>
      </c>
      <c r="H12" s="212">
        <v>31.34944110060189</v>
      </c>
      <c r="I12" s="212">
        <v>35.842390369733451</v>
      </c>
      <c r="J12" s="212">
        <v>21.05984522785899</v>
      </c>
      <c r="K12" s="212">
        <v>20.336973344797929</v>
      </c>
      <c r="L12" s="212">
        <v>16.526569217540839</v>
      </c>
      <c r="M12" s="212">
        <v>18.64213241616509</v>
      </c>
      <c r="N12" s="212">
        <v>17.628116938950988</v>
      </c>
      <c r="O12" s="212">
        <v>14.31977644024076</v>
      </c>
      <c r="P12" s="212">
        <v>10.25709372312984</v>
      </c>
      <c r="Q12" s="212">
        <v>12.31006018916595</v>
      </c>
      <c r="R12" s="212">
        <v>12.16852966466036</v>
      </c>
      <c r="S12" s="212">
        <v>12.21650902837489</v>
      </c>
      <c r="T12" s="212">
        <v>12.976784178847801</v>
      </c>
      <c r="U12" s="212">
        <v>8.7553740326741174</v>
      </c>
      <c r="V12" s="212">
        <v>8.3566638005159071</v>
      </c>
      <c r="W12" s="212">
        <v>9.8814273430782453</v>
      </c>
      <c r="DA12" s="109" t="s">
        <v>2378</v>
      </c>
    </row>
    <row r="13" spans="1:105" ht="12" customHeight="1" x14ac:dyDescent="0.25">
      <c r="A13" s="24" t="s">
        <v>30</v>
      </c>
      <c r="B13" s="215">
        <v>3.7747205503009452E-2</v>
      </c>
      <c r="C13" s="215">
        <v>3.8779019776440243E-2</v>
      </c>
      <c r="D13" s="215">
        <v>0.1121238177128117</v>
      </c>
      <c r="E13" s="215">
        <v>7.540842648323301E-2</v>
      </c>
      <c r="F13" s="215">
        <v>8.1857265692175399E-2</v>
      </c>
      <c r="G13" s="215">
        <v>1.797076526225279</v>
      </c>
      <c r="H13" s="215">
        <v>3.403955288048151</v>
      </c>
      <c r="I13" s="215">
        <v>1.5448839208942391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3.3269131556319853</v>
      </c>
      <c r="C14" s="206">
        <f t="shared" si="2"/>
        <v>3.2396388650042987</v>
      </c>
      <c r="D14" s="206">
        <f t="shared" si="2"/>
        <v>3.7039552880481512</v>
      </c>
      <c r="E14" s="206">
        <f t="shared" si="2"/>
        <v>3.2855546001719684</v>
      </c>
      <c r="F14" s="206">
        <f t="shared" si="2"/>
        <v>4.6741186586414436</v>
      </c>
      <c r="G14" s="206">
        <f t="shared" si="2"/>
        <v>8.2568357695614782</v>
      </c>
      <c r="H14" s="206">
        <f t="shared" si="2"/>
        <v>8.8960447119518484</v>
      </c>
      <c r="I14" s="206">
        <f t="shared" si="2"/>
        <v>10.851418744625967</v>
      </c>
      <c r="J14" s="206">
        <f t="shared" si="2"/>
        <v>5.3846947549441104</v>
      </c>
      <c r="K14" s="206">
        <f t="shared" si="2"/>
        <v>4.4153912295786757</v>
      </c>
      <c r="L14" s="206">
        <f t="shared" si="2"/>
        <v>3.2997420464316423</v>
      </c>
      <c r="M14" s="206">
        <f t="shared" si="2"/>
        <v>5.4367153912295789</v>
      </c>
      <c r="N14" s="206">
        <f t="shared" si="2"/>
        <v>4.7236457437661228</v>
      </c>
      <c r="O14" s="206">
        <f t="shared" si="2"/>
        <v>3.4598452278589855</v>
      </c>
      <c r="P14" s="206">
        <f t="shared" si="2"/>
        <v>1.2220120378331898</v>
      </c>
      <c r="Q14" s="206">
        <f t="shared" si="2"/>
        <v>2.2645743766122095</v>
      </c>
      <c r="R14" s="206">
        <f t="shared" si="2"/>
        <v>2.0807394668959591</v>
      </c>
      <c r="S14" s="206">
        <f t="shared" si="2"/>
        <v>1.107824591573517</v>
      </c>
      <c r="T14" s="206">
        <f t="shared" si="2"/>
        <v>0.97609630266552017</v>
      </c>
      <c r="U14" s="206">
        <f t="shared" si="2"/>
        <v>0.65692175408426479</v>
      </c>
      <c r="V14" s="206">
        <f t="shared" si="2"/>
        <v>0.84247635425623379</v>
      </c>
      <c r="W14" s="206">
        <f t="shared" si="2"/>
        <v>1.0312123817712811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1.1199484092863281</v>
      </c>
      <c r="C16" s="206">
        <v>1.1199484092863281</v>
      </c>
      <c r="D16" s="206">
        <v>1.5679277730008601</v>
      </c>
      <c r="E16" s="206">
        <v>1.1199484092863281</v>
      </c>
      <c r="F16" s="206">
        <v>1.6799656061908861</v>
      </c>
      <c r="G16" s="206">
        <v>3.359845227858985</v>
      </c>
      <c r="H16" s="206">
        <v>2.2398968185726571</v>
      </c>
      <c r="I16" s="206">
        <v>2.2398968185726571</v>
      </c>
      <c r="J16" s="206">
        <v>2.2398968185726571</v>
      </c>
      <c r="K16" s="206">
        <v>1.1199484092863281</v>
      </c>
      <c r="L16" s="206">
        <v>1.1199484092863281</v>
      </c>
      <c r="M16" s="206">
        <v>2.2398968185726571</v>
      </c>
      <c r="N16" s="206">
        <v>2.2398968185726571</v>
      </c>
      <c r="O16" s="206">
        <v>2.2398968185726571</v>
      </c>
      <c r="P16" s="206">
        <v>0</v>
      </c>
      <c r="Q16" s="206">
        <v>0</v>
      </c>
      <c r="R16" s="206">
        <v>0</v>
      </c>
      <c r="S16" s="206">
        <v>0</v>
      </c>
      <c r="T16" s="206">
        <v>0.1120378331900258</v>
      </c>
      <c r="U16" s="206">
        <v>0</v>
      </c>
      <c r="V16" s="206">
        <v>0.1120378331900258</v>
      </c>
      <c r="W16" s="206">
        <v>0.1120378331900258</v>
      </c>
      <c r="DA16" s="71" t="s">
        <v>2381</v>
      </c>
    </row>
    <row r="17" spans="1:105" ht="12" customHeight="1" x14ac:dyDescent="0.25">
      <c r="A17" s="18" t="s">
        <v>69</v>
      </c>
      <c r="B17" s="206">
        <v>1.145571797076526</v>
      </c>
      <c r="C17" s="206">
        <v>1.154772141014617</v>
      </c>
      <c r="D17" s="206">
        <v>1.1711092003439381</v>
      </c>
      <c r="E17" s="206">
        <v>1.200687876182287</v>
      </c>
      <c r="F17" s="206">
        <v>0.19587274290627679</v>
      </c>
      <c r="G17" s="206">
        <v>1.230266552020636</v>
      </c>
      <c r="H17" s="206">
        <v>1.2506448839208939</v>
      </c>
      <c r="I17" s="206">
        <v>1.2741186586414439</v>
      </c>
      <c r="J17" s="206">
        <v>0.24995700773860699</v>
      </c>
      <c r="K17" s="206">
        <v>1.269045571797077</v>
      </c>
      <c r="L17" s="206">
        <v>0.24995700773860699</v>
      </c>
      <c r="M17" s="206">
        <v>1.266981943250215</v>
      </c>
      <c r="N17" s="206">
        <v>0.55391229578675838</v>
      </c>
      <c r="O17" s="206">
        <v>0.25503009458297499</v>
      </c>
      <c r="P17" s="206">
        <v>0.25709372312983658</v>
      </c>
      <c r="Q17" s="206">
        <v>1.299656061908856</v>
      </c>
      <c r="R17" s="206">
        <v>1.308770421324162</v>
      </c>
      <c r="S17" s="206">
        <v>1.107824591573517</v>
      </c>
      <c r="T17" s="206">
        <v>0.86405846947549436</v>
      </c>
      <c r="U17" s="206">
        <v>0.65692175408426479</v>
      </c>
      <c r="V17" s="206">
        <v>0.73043852106620799</v>
      </c>
      <c r="W17" s="206">
        <v>0.91814273430782456</v>
      </c>
      <c r="DA17" s="71" t="s">
        <v>2382</v>
      </c>
    </row>
    <row r="18" spans="1:105" ht="12" customHeight="1" x14ac:dyDescent="0.25">
      <c r="A18" s="18" t="s">
        <v>70</v>
      </c>
      <c r="B18" s="206">
        <v>1.061392949269131</v>
      </c>
      <c r="C18" s="206">
        <v>0.96491831470335332</v>
      </c>
      <c r="D18" s="206">
        <v>0.96491831470335332</v>
      </c>
      <c r="E18" s="206">
        <v>0.96491831470335332</v>
      </c>
      <c r="F18" s="206">
        <v>2.798280309544281</v>
      </c>
      <c r="G18" s="206">
        <v>3.6667239896818571</v>
      </c>
      <c r="H18" s="206">
        <v>3.184264832330181</v>
      </c>
      <c r="I18" s="206">
        <v>2.894840928632846</v>
      </c>
      <c r="J18" s="206">
        <v>2.894840928632846</v>
      </c>
      <c r="K18" s="206">
        <v>2.0263972484952708</v>
      </c>
      <c r="L18" s="206">
        <v>1.9298366294067071</v>
      </c>
      <c r="M18" s="206">
        <v>1.9298366294067071</v>
      </c>
      <c r="N18" s="206">
        <v>1.9298366294067071</v>
      </c>
      <c r="O18" s="206">
        <v>0.96491831470335332</v>
      </c>
      <c r="P18" s="206">
        <v>0.96491831470335332</v>
      </c>
      <c r="Q18" s="206">
        <v>0.96491831470335332</v>
      </c>
      <c r="R18" s="206">
        <v>0.77196904557179702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2.2212381771281171</v>
      </c>
      <c r="I19" s="206">
        <v>4.4425623387790196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1.031814273430782E-3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2.1281169389509889</v>
      </c>
      <c r="C20" s="206">
        <f t="shared" si="3"/>
        <v>2.04213241616509</v>
      </c>
      <c r="D20" s="206">
        <f t="shared" si="3"/>
        <v>2.36457437661221</v>
      </c>
      <c r="E20" s="206">
        <f t="shared" si="3"/>
        <v>2.36457437661221</v>
      </c>
      <c r="F20" s="206">
        <f t="shared" si="3"/>
        <v>1.375752364574377</v>
      </c>
      <c r="G20" s="206">
        <f t="shared" si="3"/>
        <v>1.633705932932072</v>
      </c>
      <c r="H20" s="206">
        <f t="shared" si="3"/>
        <v>3.0954428202923472</v>
      </c>
      <c r="I20" s="206">
        <f t="shared" si="3"/>
        <v>6.2338779019776434</v>
      </c>
      <c r="J20" s="206">
        <f t="shared" si="3"/>
        <v>1.182287188306105</v>
      </c>
      <c r="K20" s="206">
        <f t="shared" si="3"/>
        <v>4.3422184006878757</v>
      </c>
      <c r="L20" s="206">
        <f t="shared" si="3"/>
        <v>2.1926053310404132</v>
      </c>
      <c r="M20" s="206">
        <f t="shared" si="3"/>
        <v>2.5150472914875319</v>
      </c>
      <c r="N20" s="206">
        <f t="shared" si="3"/>
        <v>3.3319002579535679</v>
      </c>
      <c r="O20" s="206">
        <f t="shared" si="3"/>
        <v>3.1169389509888217</v>
      </c>
      <c r="P20" s="206">
        <f t="shared" si="3"/>
        <v>2.4720550300945829</v>
      </c>
      <c r="Q20" s="206">
        <f t="shared" si="3"/>
        <v>2.9664660361134989</v>
      </c>
      <c r="R20" s="206">
        <f t="shared" si="3"/>
        <v>2.236543422184007</v>
      </c>
      <c r="S20" s="206">
        <f t="shared" si="3"/>
        <v>2.652106620808254</v>
      </c>
      <c r="T20" s="206">
        <f t="shared" si="3"/>
        <v>3.9713671539122948</v>
      </c>
      <c r="U20" s="206">
        <f t="shared" si="3"/>
        <v>2.5648323301805669</v>
      </c>
      <c r="V20" s="206">
        <f t="shared" si="3"/>
        <v>2.6575236457437659</v>
      </c>
      <c r="W20" s="206">
        <f t="shared" si="3"/>
        <v>3.093035253654342</v>
      </c>
      <c r="DA20" s="71"/>
    </row>
    <row r="21" spans="1:105" ht="12" customHeight="1" x14ac:dyDescent="0.25">
      <c r="A21" s="18" t="s">
        <v>72</v>
      </c>
      <c r="B21" s="206">
        <v>2.1281169389509889</v>
      </c>
      <c r="C21" s="206">
        <v>2.04213241616509</v>
      </c>
      <c r="D21" s="206">
        <v>2.36457437661221</v>
      </c>
      <c r="E21" s="206">
        <v>2.36457437661221</v>
      </c>
      <c r="F21" s="206">
        <v>1.3112639724849531</v>
      </c>
      <c r="G21" s="206">
        <v>1.633705932932072</v>
      </c>
      <c r="H21" s="206">
        <v>2.1281169389509889</v>
      </c>
      <c r="I21" s="206">
        <v>5.5460017196904552</v>
      </c>
      <c r="J21" s="206">
        <v>1.1177987962166811</v>
      </c>
      <c r="K21" s="206">
        <v>4.2992261392949267</v>
      </c>
      <c r="L21" s="206">
        <v>2.1926053310404132</v>
      </c>
      <c r="M21" s="206">
        <v>2.5150472914875319</v>
      </c>
      <c r="N21" s="206">
        <v>3.3319002579535679</v>
      </c>
      <c r="O21" s="206">
        <v>3.0954428202923472</v>
      </c>
      <c r="P21" s="206">
        <v>2.4720550300945829</v>
      </c>
      <c r="Q21" s="206">
        <v>2.9664660361134989</v>
      </c>
      <c r="R21" s="206">
        <v>2.236543422184007</v>
      </c>
      <c r="S21" s="206">
        <v>2.652106620808254</v>
      </c>
      <c r="T21" s="206">
        <v>3.9713671539122948</v>
      </c>
      <c r="U21" s="206">
        <v>2.5648323301805669</v>
      </c>
      <c r="V21" s="206">
        <v>2.6575236457437659</v>
      </c>
      <c r="W21" s="206">
        <v>3.093035253654342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6.4488392089423904E-2</v>
      </c>
      <c r="G22" s="206">
        <v>0</v>
      </c>
      <c r="H22" s="206">
        <v>0.96732588134135844</v>
      </c>
      <c r="I22" s="206">
        <v>0.68787618228718828</v>
      </c>
      <c r="J22" s="206">
        <v>6.4488392089423904E-2</v>
      </c>
      <c r="K22" s="206">
        <v>4.2992261392949267E-2</v>
      </c>
      <c r="L22" s="206">
        <v>0</v>
      </c>
      <c r="M22" s="206">
        <v>0</v>
      </c>
      <c r="N22" s="206">
        <v>0</v>
      </c>
      <c r="O22" s="206">
        <v>2.149613069647463E-2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2.3903697334479789E-2</v>
      </c>
      <c r="J23" s="206">
        <f t="shared" si="4"/>
        <v>2.3903697334479789E-2</v>
      </c>
      <c r="K23" s="206">
        <f t="shared" si="4"/>
        <v>2.3903697334479789E-2</v>
      </c>
      <c r="L23" s="206">
        <f t="shared" si="4"/>
        <v>2.3903697334479789E-2</v>
      </c>
      <c r="M23" s="206">
        <f t="shared" si="4"/>
        <v>2.3903697334479789E-2</v>
      </c>
      <c r="N23" s="206">
        <f t="shared" si="4"/>
        <v>2.3903697334479789E-2</v>
      </c>
      <c r="O23" s="206">
        <f t="shared" si="4"/>
        <v>0</v>
      </c>
      <c r="P23" s="206">
        <f t="shared" si="4"/>
        <v>2.3903697334479789E-2</v>
      </c>
      <c r="Q23" s="206">
        <f t="shared" si="4"/>
        <v>2.3903697334479789E-2</v>
      </c>
      <c r="R23" s="206">
        <f t="shared" si="4"/>
        <v>2.3903697334479789E-2</v>
      </c>
      <c r="S23" s="206">
        <f t="shared" si="4"/>
        <v>2.6311263972484952E-2</v>
      </c>
      <c r="T23" s="206">
        <f t="shared" si="4"/>
        <v>2.8632846087704208E-2</v>
      </c>
      <c r="U23" s="206">
        <f t="shared" si="4"/>
        <v>4.815133276010318E-3</v>
      </c>
      <c r="V23" s="206">
        <f t="shared" si="4"/>
        <v>7.1367153912295783E-3</v>
      </c>
      <c r="W23" s="206">
        <f t="shared" si="4"/>
        <v>4.815133276010318E-3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2.3903697334479789E-2</v>
      </c>
      <c r="J24" s="206">
        <v>2.3903697334479789E-2</v>
      </c>
      <c r="K24" s="206">
        <v>2.3903697334479789E-2</v>
      </c>
      <c r="L24" s="206">
        <v>2.3903697334479789E-2</v>
      </c>
      <c r="M24" s="206">
        <v>2.3903697334479789E-2</v>
      </c>
      <c r="N24" s="206">
        <v>2.3903697334479789E-2</v>
      </c>
      <c r="O24" s="206">
        <v>0</v>
      </c>
      <c r="P24" s="206">
        <v>2.3903697334479789E-2</v>
      </c>
      <c r="Q24" s="206">
        <v>2.3903697334479789E-2</v>
      </c>
      <c r="R24" s="206">
        <v>2.3903697334479789E-2</v>
      </c>
      <c r="S24" s="206">
        <v>2.6311263972484952E-2</v>
      </c>
      <c r="T24" s="206">
        <v>2.8632846087704208E-2</v>
      </c>
      <c r="U24" s="206">
        <v>4.815133276010318E-3</v>
      </c>
      <c r="V24" s="206">
        <v>7.1367153912295783E-3</v>
      </c>
      <c r="W24" s="206">
        <v>4.815133276010318E-3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0.23155631986242481</v>
      </c>
      <c r="C30" s="206">
        <v>5.5889939810834051E-3</v>
      </c>
      <c r="D30" s="206">
        <v>5.2450558899398104E-3</v>
      </c>
      <c r="E30" s="206">
        <v>6.1650902837489252E-2</v>
      </c>
      <c r="F30" s="206">
        <v>0.33353396388650042</v>
      </c>
      <c r="G30" s="206">
        <v>0.62880481513327591</v>
      </c>
      <c r="H30" s="206">
        <v>0.82072226999140152</v>
      </c>
      <c r="I30" s="206">
        <v>0.59329320722269996</v>
      </c>
      <c r="J30" s="206">
        <v>0.28151332760103182</v>
      </c>
      <c r="K30" s="206">
        <v>3.3533963886500429E-2</v>
      </c>
      <c r="L30" s="206">
        <v>4.2992261392949269E-3</v>
      </c>
      <c r="M30" s="206">
        <v>4.3852106620808247E-3</v>
      </c>
      <c r="N30" s="206">
        <v>4.3852106620808247E-3</v>
      </c>
      <c r="O30" s="206">
        <v>4.3852106620808247E-3</v>
      </c>
      <c r="P30" s="206">
        <v>4.2992261392949269E-3</v>
      </c>
      <c r="Q30" s="206">
        <v>4.3852106620808247E-3</v>
      </c>
      <c r="R30" s="206">
        <v>2.7515047291487532E-3</v>
      </c>
      <c r="S30" s="206">
        <v>3.7833190025795349E-3</v>
      </c>
      <c r="T30" s="206">
        <v>4.1272570937231296E-3</v>
      </c>
      <c r="U30" s="206">
        <v>0</v>
      </c>
      <c r="V30" s="206">
        <v>0</v>
      </c>
      <c r="W30" s="206">
        <v>0</v>
      </c>
      <c r="DA30" s="71" t="s">
        <v>2393</v>
      </c>
    </row>
    <row r="31" spans="1:105" ht="12" customHeight="1" x14ac:dyDescent="0.25">
      <c r="A31" s="21" t="s">
        <v>38</v>
      </c>
      <c r="B31" s="209">
        <v>11.4359415305245</v>
      </c>
      <c r="C31" s="209">
        <v>14.961306964746351</v>
      </c>
      <c r="D31" s="209">
        <v>16.42304385210662</v>
      </c>
      <c r="E31" s="209">
        <v>16.33705932932072</v>
      </c>
      <c r="F31" s="209">
        <v>16.42304385210662</v>
      </c>
      <c r="G31" s="209">
        <v>15.649183147033529</v>
      </c>
      <c r="H31" s="209">
        <v>15.13327601031814</v>
      </c>
      <c r="I31" s="209">
        <v>16.595012897678419</v>
      </c>
      <c r="J31" s="209">
        <v>14.18744625967326</v>
      </c>
      <c r="K31" s="209">
        <v>11.5219260533104</v>
      </c>
      <c r="L31" s="209">
        <v>11.006018916595011</v>
      </c>
      <c r="M31" s="209">
        <v>10.662080825451421</v>
      </c>
      <c r="N31" s="209">
        <v>9.5442820292347363</v>
      </c>
      <c r="O31" s="209">
        <v>7.7386070507308684</v>
      </c>
      <c r="P31" s="209">
        <v>6.5348237317282889</v>
      </c>
      <c r="Q31" s="209">
        <v>7.0507308684436794</v>
      </c>
      <c r="R31" s="209">
        <v>7.8245915735167664</v>
      </c>
      <c r="S31" s="209">
        <v>8.4264832330180557</v>
      </c>
      <c r="T31" s="209">
        <v>7.9965606190885632</v>
      </c>
      <c r="U31" s="209">
        <v>5.5288048151332756</v>
      </c>
      <c r="V31" s="209">
        <v>4.8495270851246772</v>
      </c>
      <c r="W31" s="209">
        <v>5.7523645743766121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15.110781121172771</v>
      </c>
      <c r="C33" s="205">
        <f>TRE_emi!C5</f>
        <v>14.629102202028079</v>
      </c>
      <c r="D33" s="205">
        <f>TRE_emi!D5</f>
        <v>16.931405161473279</v>
      </c>
      <c r="E33" s="205">
        <f>TRE_emi!E5</f>
        <v>15.68410236224716</v>
      </c>
      <c r="F33" s="205">
        <f>TRE_emi!F5</f>
        <v>17.660594162403662</v>
      </c>
      <c r="G33" s="205">
        <f>TRE_emi!G5</f>
        <v>36.026931241339163</v>
      </c>
      <c r="H33" s="205">
        <f>TRE_emi!H5</f>
        <v>50.097156013820857</v>
      </c>
      <c r="I33" s="205">
        <f>TRE_emi!I5</f>
        <v>58.160924358722141</v>
      </c>
      <c r="J33" s="205">
        <f>TRE_emi!J5</f>
        <v>18.81932220086308</v>
      </c>
      <c r="K33" s="205">
        <f>TRE_emi!K5</f>
        <v>23.640498718604409</v>
      </c>
      <c r="L33" s="205">
        <f>TRE_emi!L5</f>
        <v>15.1380064811185</v>
      </c>
      <c r="M33" s="205">
        <f>TRE_emi!M5</f>
        <v>22.00935275894496</v>
      </c>
      <c r="N33" s="205">
        <f>TRE_emi!N5</f>
        <v>21.715732078169129</v>
      </c>
      <c r="O33" s="205">
        <f>TRE_emi!O5</f>
        <v>17.14614623854278</v>
      </c>
      <c r="P33" s="205">
        <f>TRE_emi!P5</f>
        <v>9.7308604788563962</v>
      </c>
      <c r="Q33" s="205">
        <f>TRE_emi!Q5</f>
        <v>14.1265954775326</v>
      </c>
      <c r="R33" s="205">
        <f>TRE_emi!R5</f>
        <v>11.81516544114224</v>
      </c>
      <c r="S33" s="205">
        <f>TRE_emi!S5</f>
        <v>9.6661900812868673</v>
      </c>
      <c r="T33" s="205">
        <f>TRE_emi!T5</f>
        <v>12.30458723893476</v>
      </c>
      <c r="U33" s="205">
        <f>TRE_emi!U5</f>
        <v>8.0623112388833107</v>
      </c>
      <c r="V33" s="205">
        <f>TRE_emi!V5</f>
        <v>8.8040933986718262</v>
      </c>
      <c r="W33" s="205">
        <f>TRE_emi!W5</f>
        <v>10.412351638488101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68.750876652944754</v>
      </c>
      <c r="C35" s="286">
        <f t="shared" si="5"/>
        <v>82.997517687604173</v>
      </c>
      <c r="D35" s="286">
        <f t="shared" si="5"/>
        <v>80.206628083235628</v>
      </c>
      <c r="E35" s="286">
        <f t="shared" si="5"/>
        <v>80.781079633374517</v>
      </c>
      <c r="F35" s="286">
        <f t="shared" si="5"/>
        <v>74.943093832583813</v>
      </c>
      <c r="G35" s="286">
        <f t="shared" si="5"/>
        <v>105.23061680797092</v>
      </c>
      <c r="H35" s="286">
        <f t="shared" si="5"/>
        <v>99.796475336100158</v>
      </c>
      <c r="I35" s="286">
        <f t="shared" si="5"/>
        <v>116.35039807750218</v>
      </c>
      <c r="J35" s="286">
        <f t="shared" si="5"/>
        <v>69.120996496451554</v>
      </c>
      <c r="K35" s="286">
        <f t="shared" si="5"/>
        <v>71.177986527089928</v>
      </c>
      <c r="L35" s="286">
        <f t="shared" si="5"/>
        <v>60.790280247349315</v>
      </c>
      <c r="M35" s="286">
        <f t="shared" si="5"/>
        <v>72.749453023436558</v>
      </c>
      <c r="N35" s="286">
        <f t="shared" si="5"/>
        <v>78.146188757608073</v>
      </c>
      <c r="O35" s="286">
        <f t="shared" si="5"/>
        <v>147.55951857450137</v>
      </c>
      <c r="P35" s="286">
        <f t="shared" si="5"/>
        <v>82.225100802912365</v>
      </c>
      <c r="Q35" s="286">
        <f t="shared" si="5"/>
        <v>100.73699009137439</v>
      </c>
      <c r="R35" s="286">
        <f t="shared" si="5"/>
        <v>82.881481300977143</v>
      </c>
      <c r="S35" s="286">
        <f t="shared" si="5"/>
        <v>88.806541140961997</v>
      </c>
      <c r="T35" s="286">
        <f t="shared" si="5"/>
        <v>107.00380907411706</v>
      </c>
      <c r="U35" s="286">
        <f t="shared" si="5"/>
        <v>39.610697654388545</v>
      </c>
      <c r="V35" s="286">
        <f t="shared" si="5"/>
        <v>63.485717335652282</v>
      </c>
      <c r="W35" s="286">
        <f t="shared" si="5"/>
        <v>58.041697930824064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42.781759830658054</v>
      </c>
      <c r="C36" s="346">
        <f t="shared" si="6"/>
        <v>41.849956359804878</v>
      </c>
      <c r="D36" s="346">
        <f t="shared" si="6"/>
        <v>40.087486950549064</v>
      </c>
      <c r="E36" s="346">
        <f t="shared" si="6"/>
        <v>42.374816256101994</v>
      </c>
      <c r="F36" s="346">
        <f t="shared" si="6"/>
        <v>43.406404274449287</v>
      </c>
      <c r="G36" s="346">
        <f t="shared" si="6"/>
        <v>41.600578697608583</v>
      </c>
      <c r="H36" s="346">
        <f t="shared" si="6"/>
        <v>37.812095297740449</v>
      </c>
      <c r="I36" s="346">
        <f t="shared" si="6"/>
        <v>36.616735261600489</v>
      </c>
      <c r="J36" s="346">
        <f t="shared" si="6"/>
        <v>37.010976722049868</v>
      </c>
      <c r="K36" s="346">
        <f t="shared" si="6"/>
        <v>39.228951495008765</v>
      </c>
      <c r="L36" s="346">
        <f t="shared" si="6"/>
        <v>34.919438571294471</v>
      </c>
      <c r="M36" s="346">
        <f t="shared" si="6"/>
        <v>31.582175967024074</v>
      </c>
      <c r="N36" s="346">
        <f t="shared" si="6"/>
        <v>32.239641144314447</v>
      </c>
      <c r="O36" s="346">
        <f t="shared" si="6"/>
        <v>32.415197771677278</v>
      </c>
      <c r="P36" s="346">
        <f t="shared" si="6"/>
        <v>28.370332708784456</v>
      </c>
      <c r="Q36" s="346">
        <f t="shared" si="6"/>
        <v>26.923559010773879</v>
      </c>
      <c r="R36" s="346">
        <f t="shared" si="6"/>
        <v>26.86066060827142</v>
      </c>
      <c r="S36" s="346">
        <f t="shared" si="6"/>
        <v>26.100317336551122</v>
      </c>
      <c r="T36" s="346">
        <f t="shared" si="6"/>
        <v>26.838077894969604</v>
      </c>
      <c r="U36" s="346">
        <f t="shared" si="6"/>
        <v>26.400231990026484</v>
      </c>
      <c r="V36" s="346">
        <f t="shared" si="6"/>
        <v>29.232020814124258</v>
      </c>
      <c r="W36" s="346">
        <f t="shared" si="6"/>
        <v>28.974596433988172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24.24696043007398</v>
      </c>
      <c r="C37" s="346">
        <f>IF(TRE_ued!C$5=0,"",TRE_ued!C$5/C$5*1000)</f>
        <v>23.935647472142126</v>
      </c>
      <c r="D37" s="346">
        <f>IF(TRE_ued!D$5=0,"",TRE_ued!D$5/D$5*1000)</f>
        <v>22.901446590801658</v>
      </c>
      <c r="E37" s="346">
        <f>IF(TRE_ued!E$5=0,"",TRE_ued!E$5/E$5*1000)</f>
        <v>24.261572262107681</v>
      </c>
      <c r="F37" s="346">
        <f>IF(TRE_ued!F$5=0,"",TRE_ued!F$5/F$5*1000)</f>
        <v>24.69478858665558</v>
      </c>
      <c r="G37" s="346">
        <f>IF(TRE_ued!G$5=0,"",TRE_ued!G$5/G$5*1000)</f>
        <v>22.875751336231261</v>
      </c>
      <c r="H37" s="346">
        <f>IF(TRE_ued!H$5=0,"",TRE_ued!H$5/H$5*1000)</f>
        <v>20.658190064337418</v>
      </c>
      <c r="I37" s="346">
        <f>IF(TRE_ued!I$5=0,"",TRE_ued!I$5/I$5*1000)</f>
        <v>20.144424406081974</v>
      </c>
      <c r="J37" s="346">
        <f>IF(TRE_ued!J$5=0,"",TRE_ued!J$5/J$5*1000)</f>
        <v>20.896046965497753</v>
      </c>
      <c r="K37" s="346">
        <f>IF(TRE_ued!K$5=0,"",TRE_ued!K$5/K$5*1000)</f>
        <v>21.757788310396101</v>
      </c>
      <c r="L37" s="346">
        <f>IF(TRE_ued!L$5=0,"",TRE_ued!L$5/L$5*1000)</f>
        <v>19.649898544147682</v>
      </c>
      <c r="M37" s="346">
        <f>IF(TRE_ued!M$5=0,"",TRE_ued!M$5/M$5*1000)</f>
        <v>17.4871309978172</v>
      </c>
      <c r="N37" s="346">
        <f>IF(TRE_ued!N$5=0,"",TRE_ued!N$5/N$5*1000)</f>
        <v>17.786771611027998</v>
      </c>
      <c r="O37" s="346">
        <f>IF(TRE_ued!O$5=0,"",TRE_ued!O$5/O$5*1000)</f>
        <v>17.989983261009314</v>
      </c>
      <c r="P37" s="346">
        <f>IF(TRE_ued!P$5=0,"",TRE_ued!P$5/P$5*1000)</f>
        <v>15.957961493375011</v>
      </c>
      <c r="Q37" s="346">
        <f>IF(TRE_ued!Q$5=0,"",TRE_ued!Q$5/Q$5*1000)</f>
        <v>14.959781536039145</v>
      </c>
      <c r="R37" s="346">
        <f>IF(TRE_ued!R$5=0,"",TRE_ued!R$5/R$5*1000)</f>
        <v>15.107193085698659</v>
      </c>
      <c r="S37" s="346">
        <f>IF(TRE_ued!S$5=0,"",TRE_ued!S$5/S$5*1000)</f>
        <v>14.917515677049149</v>
      </c>
      <c r="T37" s="346">
        <f>IF(TRE_ued!T$5=0,"",TRE_ued!T$5/T$5*1000)</f>
        <v>15.20541309299737</v>
      </c>
      <c r="U37" s="346">
        <f>IF(TRE_ued!U$5=0,"",TRE_ued!U$5/U$5*1000)</f>
        <v>14.985418551101777</v>
      </c>
      <c r="V37" s="346">
        <f>IF(TRE_ued!V$5=0,"",TRE_ued!V$5/V$5*1000)</f>
        <v>16.451772830790819</v>
      </c>
      <c r="W37" s="346">
        <f>IF(TRE_ued!W$5=0,"",TRE_ued!W$5/W$5*1000)</f>
        <v>16.306589033342441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0.88056753103730634</v>
      </c>
      <c r="C38" s="347">
        <f t="shared" si="7"/>
        <v>0.72109135939437297</v>
      </c>
      <c r="D38" s="347">
        <f t="shared" si="7"/>
        <v>0.74888090159782106</v>
      </c>
      <c r="E38" s="347">
        <f t="shared" si="7"/>
        <v>0.70891008908857001</v>
      </c>
      <c r="F38" s="347">
        <f t="shared" si="7"/>
        <v>0.77159900262876868</v>
      </c>
      <c r="G38" s="347">
        <f t="shared" si="7"/>
        <v>1.2882585485695937</v>
      </c>
      <c r="H38" s="347">
        <f t="shared" si="7"/>
        <v>1.5980238962811693</v>
      </c>
      <c r="I38" s="347">
        <f t="shared" si="7"/>
        <v>1.622685422449816</v>
      </c>
      <c r="J38" s="347">
        <f t="shared" si="7"/>
        <v>0.89361161002113942</v>
      </c>
      <c r="K38" s="347">
        <f t="shared" si="7"/>
        <v>1.1624393816030398</v>
      </c>
      <c r="L38" s="347">
        <f t="shared" si="7"/>
        <v>0.91597997635537343</v>
      </c>
      <c r="M38" s="347">
        <f t="shared" si="7"/>
        <v>1.180624204764261</v>
      </c>
      <c r="N38" s="347">
        <f t="shared" si="7"/>
        <v>1.2318804188430454</v>
      </c>
      <c r="O38" s="347">
        <f t="shared" si="7"/>
        <v>1.1973752739853878</v>
      </c>
      <c r="P38" s="347">
        <f t="shared" si="7"/>
        <v>0.94869567750104666</v>
      </c>
      <c r="Q38" s="347">
        <f t="shared" si="7"/>
        <v>1.1475651020752422</v>
      </c>
      <c r="R38" s="347">
        <f t="shared" si="7"/>
        <v>0.97096081176147719</v>
      </c>
      <c r="S38" s="347">
        <f t="shared" si="7"/>
        <v>0.79123995724437479</v>
      </c>
      <c r="T38" s="347">
        <f t="shared" si="7"/>
        <v>0.94820003703161493</v>
      </c>
      <c r="U38" s="347">
        <f t="shared" si="7"/>
        <v>0.92084144078775265</v>
      </c>
      <c r="V38" s="347">
        <f t="shared" si="7"/>
        <v>1.0535416535637459</v>
      </c>
      <c r="W38" s="347">
        <f t="shared" si="7"/>
        <v>1.0537295146719627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HR: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17.16027515047292</v>
      </c>
      <c r="C5" s="225">
        <v>20.287446259673271</v>
      </c>
      <c r="D5" s="225">
        <v>22.608942390369741</v>
      </c>
      <c r="E5" s="225">
        <v>22.124247635425629</v>
      </c>
      <c r="F5" s="225">
        <v>22.88830610490113</v>
      </c>
      <c r="G5" s="225">
        <v>27.965606190885641</v>
      </c>
      <c r="H5" s="225">
        <v>31.34944110060189</v>
      </c>
      <c r="I5" s="225">
        <v>35.842390369733451</v>
      </c>
      <c r="J5" s="225">
        <v>21.05984522785899</v>
      </c>
      <c r="K5" s="225">
        <v>20.336973344797929</v>
      </c>
      <c r="L5" s="225">
        <v>16.526569217540839</v>
      </c>
      <c r="M5" s="225">
        <v>18.64213241616509</v>
      </c>
      <c r="N5" s="225">
        <v>17.628116938950988</v>
      </c>
      <c r="O5" s="225">
        <v>14.31977644024076</v>
      </c>
      <c r="P5" s="225">
        <v>10.25709372312984</v>
      </c>
      <c r="Q5" s="225">
        <v>12.31006018916595</v>
      </c>
      <c r="R5" s="225">
        <v>12.168529664660371</v>
      </c>
      <c r="S5" s="225">
        <v>12.21650902837489</v>
      </c>
      <c r="T5" s="225">
        <v>12.976784178847801</v>
      </c>
      <c r="U5" s="225">
        <v>8.7553740326741192</v>
      </c>
      <c r="V5" s="225">
        <v>8.3566638005159088</v>
      </c>
      <c r="W5" s="225">
        <v>9.8814273430782418</v>
      </c>
      <c r="DA5" s="89" t="s">
        <v>2378</v>
      </c>
    </row>
    <row r="6" spans="1:105" ht="12" customHeight="1" x14ac:dyDescent="0.25">
      <c r="A6" s="55" t="s">
        <v>92</v>
      </c>
      <c r="B6" s="261">
        <v>0.43172755133005358</v>
      </c>
      <c r="C6" s="261">
        <v>0.53370284588404115</v>
      </c>
      <c r="D6" s="261">
        <v>0.59112733448313037</v>
      </c>
      <c r="E6" s="261">
        <v>0.58166908084142743</v>
      </c>
      <c r="F6" s="261">
        <v>0.59171313741270226</v>
      </c>
      <c r="G6" s="261">
        <v>0.65547381062819932</v>
      </c>
      <c r="H6" s="261">
        <v>0.65889430043658925</v>
      </c>
      <c r="I6" s="261">
        <v>0.72671149435844062</v>
      </c>
      <c r="J6" s="261">
        <v>0.53159927268244078</v>
      </c>
      <c r="K6" s="261">
        <v>0.48183317670489278</v>
      </c>
      <c r="L6" s="261">
        <v>0.41701323511215299</v>
      </c>
      <c r="M6" s="261">
        <v>0.44383607904998201</v>
      </c>
      <c r="N6" s="261">
        <v>0.40995985108702321</v>
      </c>
      <c r="O6" s="261">
        <v>0.33272257344077272</v>
      </c>
      <c r="P6" s="261">
        <v>0.2546008137001296</v>
      </c>
      <c r="Q6" s="261">
        <v>0.29361327409604232</v>
      </c>
      <c r="R6" s="261">
        <v>0.30361266428306499</v>
      </c>
      <c r="S6" s="261">
        <v>0.31307226902249341</v>
      </c>
      <c r="T6" s="261">
        <v>0.31851907148229358</v>
      </c>
      <c r="U6" s="261">
        <v>0.2171221932267916</v>
      </c>
      <c r="V6" s="261">
        <v>0.20056177573197509</v>
      </c>
      <c r="W6" s="261">
        <v>0.23748722673166739</v>
      </c>
      <c r="DA6" s="67" t="s">
        <v>2395</v>
      </c>
    </row>
    <row r="7" spans="1:105" ht="12" customHeight="1" x14ac:dyDescent="0.25">
      <c r="A7" s="202" t="s">
        <v>93</v>
      </c>
      <c r="B7" s="226">
        <v>0.58714946980887328</v>
      </c>
      <c r="C7" s="226">
        <v>0.72583587040229591</v>
      </c>
      <c r="D7" s="226">
        <v>0.80393317489705762</v>
      </c>
      <c r="E7" s="226">
        <v>0.79106994994434121</v>
      </c>
      <c r="F7" s="226">
        <v>0.80472986688127512</v>
      </c>
      <c r="G7" s="226">
        <v>0.89144438245435131</v>
      </c>
      <c r="H7" s="226">
        <v>0.89609624859376125</v>
      </c>
      <c r="I7" s="226">
        <v>0.98832763232747922</v>
      </c>
      <c r="J7" s="226">
        <v>0.72297501084811944</v>
      </c>
      <c r="K7" s="226">
        <v>0.65529312031865428</v>
      </c>
      <c r="L7" s="226">
        <v>0.5671379997525281</v>
      </c>
      <c r="M7" s="226">
        <v>0.60361706750797539</v>
      </c>
      <c r="N7" s="226">
        <v>0.55754539747835152</v>
      </c>
      <c r="O7" s="226">
        <v>0.45250269987945069</v>
      </c>
      <c r="P7" s="226">
        <v>0.34625710663217618</v>
      </c>
      <c r="Q7" s="226">
        <v>0.39931405277061749</v>
      </c>
      <c r="R7" s="226">
        <v>0.41291322342496828</v>
      </c>
      <c r="S7" s="226">
        <v>0.42577828587059108</v>
      </c>
      <c r="T7" s="226">
        <v>0.43318593721591941</v>
      </c>
      <c r="U7" s="226">
        <v>0.29528618278843671</v>
      </c>
      <c r="V7" s="226">
        <v>0.27276401499548619</v>
      </c>
      <c r="W7" s="226">
        <v>0.32298262835506769</v>
      </c>
      <c r="DA7" s="174" t="s">
        <v>2396</v>
      </c>
    </row>
    <row r="8" spans="1:105" ht="12" customHeight="1" x14ac:dyDescent="0.25">
      <c r="A8" s="202" t="s">
        <v>94</v>
      </c>
      <c r="B8" s="226">
        <v>0.72530228623449045</v>
      </c>
      <c r="C8" s="226">
        <v>0.89662078108518928</v>
      </c>
      <c r="D8" s="226">
        <v>0.99309392193165935</v>
      </c>
      <c r="E8" s="226">
        <v>0.97720405581359793</v>
      </c>
      <c r="F8" s="226">
        <v>0.99407807085333966</v>
      </c>
      <c r="G8" s="226">
        <v>1.101196001855375</v>
      </c>
      <c r="H8" s="226">
        <v>1.10694242473347</v>
      </c>
      <c r="I8" s="226">
        <v>1.2208753105221799</v>
      </c>
      <c r="J8" s="226">
        <v>0.89308677810650039</v>
      </c>
      <c r="K8" s="226">
        <v>0.80947973686421992</v>
      </c>
      <c r="L8" s="226">
        <v>0.70058223498841732</v>
      </c>
      <c r="M8" s="226">
        <v>0.74564461280396965</v>
      </c>
      <c r="N8" s="226">
        <v>0.6887325498261988</v>
      </c>
      <c r="O8" s="226">
        <v>0.55897392338049778</v>
      </c>
      <c r="P8" s="226">
        <v>0.42772936701621761</v>
      </c>
      <c r="Q8" s="226">
        <v>0.49327030048135101</v>
      </c>
      <c r="R8" s="226">
        <v>0.51006927599554908</v>
      </c>
      <c r="S8" s="226">
        <v>0.525961411957789</v>
      </c>
      <c r="T8" s="226">
        <v>0.53511204009025326</v>
      </c>
      <c r="U8" s="226">
        <v>0.36476528462100999</v>
      </c>
      <c r="V8" s="226">
        <v>0.33694378322971819</v>
      </c>
      <c r="W8" s="226">
        <v>0.39897854090920137</v>
      </c>
      <c r="DA8" s="174" t="s">
        <v>2397</v>
      </c>
    </row>
    <row r="9" spans="1:105" ht="12" customHeight="1" x14ac:dyDescent="0.25">
      <c r="A9" s="202" t="s">
        <v>95</v>
      </c>
      <c r="B9" s="226">
        <v>0.44899665338325589</v>
      </c>
      <c r="C9" s="226">
        <v>0.55505095971940266</v>
      </c>
      <c r="D9" s="226">
        <v>0.61477242786245556</v>
      </c>
      <c r="E9" s="226">
        <v>0.60493584407508449</v>
      </c>
      <c r="F9" s="226">
        <v>0.61538166290921026</v>
      </c>
      <c r="G9" s="226">
        <v>0.68169276305332727</v>
      </c>
      <c r="H9" s="226">
        <v>0.68525007245405256</v>
      </c>
      <c r="I9" s="226">
        <v>0.75577995413277799</v>
      </c>
      <c r="J9" s="226">
        <v>0.55286324358973826</v>
      </c>
      <c r="K9" s="226">
        <v>0.50110650377308852</v>
      </c>
      <c r="L9" s="226">
        <v>0.43369376451663921</v>
      </c>
      <c r="M9" s="226">
        <v>0.46158952221198118</v>
      </c>
      <c r="N9" s="226">
        <v>0.42635824513050391</v>
      </c>
      <c r="O9" s="226">
        <v>0.34603147637840342</v>
      </c>
      <c r="P9" s="226">
        <v>0.26478484624813459</v>
      </c>
      <c r="Q9" s="226">
        <v>0.30535780505988402</v>
      </c>
      <c r="R9" s="226">
        <v>0.31575717085438748</v>
      </c>
      <c r="S9" s="226">
        <v>0.32559515978339298</v>
      </c>
      <c r="T9" s="226">
        <v>0.33125983434158529</v>
      </c>
      <c r="U9" s="226">
        <v>0.2258070809558633</v>
      </c>
      <c r="V9" s="226">
        <v>0.20858424676125409</v>
      </c>
      <c r="W9" s="226">
        <v>0.24698671580093409</v>
      </c>
      <c r="DA9" s="174" t="s">
        <v>2398</v>
      </c>
    </row>
    <row r="10" spans="1:105" ht="12" customHeight="1" x14ac:dyDescent="0.25">
      <c r="A10" s="56" t="s">
        <v>96</v>
      </c>
      <c r="B10" s="262">
        <v>0.45885384639559362</v>
      </c>
      <c r="C10" s="262">
        <v>0.55803272212127353</v>
      </c>
      <c r="D10" s="262">
        <v>0.61916317410473143</v>
      </c>
      <c r="E10" s="262">
        <v>0.60786115908144678</v>
      </c>
      <c r="F10" s="262">
        <v>0.62391976566966845</v>
      </c>
      <c r="G10" s="262">
        <v>0.70638432998754719</v>
      </c>
      <c r="H10" s="262">
        <v>0.72471696071603442</v>
      </c>
      <c r="I10" s="262">
        <v>0.8378395761016072</v>
      </c>
      <c r="J10" s="262">
        <v>0.56168718374853044</v>
      </c>
      <c r="K10" s="262">
        <v>0.53605671035196978</v>
      </c>
      <c r="L10" s="262">
        <v>0.44029176208171877</v>
      </c>
      <c r="M10" s="262">
        <v>0.48557117758321711</v>
      </c>
      <c r="N10" s="262">
        <v>0.4546999778428783</v>
      </c>
      <c r="O10" s="262">
        <v>0.37037137055492803</v>
      </c>
      <c r="P10" s="262">
        <v>0.27390587491621521</v>
      </c>
      <c r="Q10" s="262">
        <v>0.33031433833600699</v>
      </c>
      <c r="R10" s="262">
        <v>0.32746260197235771</v>
      </c>
      <c r="S10" s="262">
        <v>0.33114076132482478</v>
      </c>
      <c r="T10" s="262">
        <v>0.35047456682021422</v>
      </c>
      <c r="U10" s="262">
        <v>0.2367653178179816</v>
      </c>
      <c r="V10" s="262">
        <v>0.2264481550092223</v>
      </c>
      <c r="W10" s="262">
        <v>0.26785586153574698</v>
      </c>
      <c r="DA10" s="68" t="s">
        <v>2399</v>
      </c>
    </row>
    <row r="11" spans="1:105" ht="12" customHeight="1" x14ac:dyDescent="0.25">
      <c r="A11" s="37" t="s">
        <v>160</v>
      </c>
      <c r="B11" s="228">
        <v>4.2888908412250022E-2</v>
      </c>
      <c r="C11" s="228">
        <v>3.3917244338731771E-2</v>
      </c>
      <c r="D11" s="228">
        <v>3.6145734155805617E-2</v>
      </c>
      <c r="E11" s="228">
        <v>3.5018926689181891E-2</v>
      </c>
      <c r="F11" s="228">
        <v>7.2029645406536556E-3</v>
      </c>
      <c r="G11" s="228">
        <v>7.4904744345638416E-2</v>
      </c>
      <c r="H11" s="228">
        <v>9.4410967160490633E-2</v>
      </c>
      <c r="I11" s="228">
        <v>8.3747413037414786E-2</v>
      </c>
      <c r="J11" s="228">
        <v>1.0985526229957391E-2</v>
      </c>
      <c r="K11" s="228">
        <v>5.6766984103144742E-2</v>
      </c>
      <c r="L11" s="228">
        <v>9.851098158690938E-3</v>
      </c>
      <c r="M11" s="228">
        <v>6.2111936792517107E-2</v>
      </c>
      <c r="N11" s="228">
        <v>2.8781543662288508E-2</v>
      </c>
      <c r="O11" s="228">
        <v>1.2998490311455431E-2</v>
      </c>
      <c r="P11" s="228">
        <v>9.5144435551414719E-3</v>
      </c>
      <c r="Q11" s="228">
        <v>5.180303637539737E-2</v>
      </c>
      <c r="R11" s="228">
        <v>4.6181792958880953E-2</v>
      </c>
      <c r="S11" s="228">
        <v>3.3052113648650287E-2</v>
      </c>
      <c r="T11" s="228">
        <v>2.9831619201366771E-2</v>
      </c>
      <c r="U11" s="228">
        <v>2.1867121790463129E-2</v>
      </c>
      <c r="V11" s="228">
        <v>2.6564259915144009E-2</v>
      </c>
      <c r="W11" s="228">
        <v>3.3223322943203737E-2</v>
      </c>
      <c r="DA11" s="69" t="s">
        <v>2400</v>
      </c>
    </row>
    <row r="12" spans="1:105" ht="12" customHeight="1" x14ac:dyDescent="0.25">
      <c r="A12" s="37" t="s">
        <v>162</v>
      </c>
      <c r="B12" s="228">
        <v>4.7613106689458673E-2</v>
      </c>
      <c r="C12" s="228">
        <v>3.3565404481029577E-2</v>
      </c>
      <c r="D12" s="228">
        <v>4.1359289248301567E-2</v>
      </c>
      <c r="E12" s="228">
        <v>3.99183020082617E-2</v>
      </c>
      <c r="F12" s="228">
        <v>1.718782291002395E-2</v>
      </c>
      <c r="G12" s="228">
        <v>3.1787435559127657E-2</v>
      </c>
      <c r="H12" s="228">
        <v>5.9104530422856932E-2</v>
      </c>
      <c r="I12" s="228">
        <v>0.2330274548909162</v>
      </c>
      <c r="J12" s="228">
        <v>1.5459484635835951E-2</v>
      </c>
      <c r="K12" s="228">
        <v>0.13871833015538651</v>
      </c>
      <c r="L12" s="228">
        <v>5.3424116220995133E-2</v>
      </c>
      <c r="M12" s="228">
        <v>7.4165343537768935E-2</v>
      </c>
      <c r="N12" s="228">
        <v>0.1195320762258123</v>
      </c>
      <c r="O12" s="228">
        <v>0.1140729891121183</v>
      </c>
      <c r="P12" s="228">
        <v>6.9675108589285162E-2</v>
      </c>
      <c r="Q12" s="228">
        <v>8.884947877633495E-2</v>
      </c>
      <c r="R12" s="228">
        <v>5.5321418801733961E-2</v>
      </c>
      <c r="S12" s="228">
        <v>5.9365524941231047E-2</v>
      </c>
      <c r="T12" s="228">
        <v>0.11023059418218741</v>
      </c>
      <c r="U12" s="228">
        <v>6.8163328058094233E-2</v>
      </c>
      <c r="V12" s="228">
        <v>7.7906435280845759E-2</v>
      </c>
      <c r="W12" s="228">
        <v>8.9933432666277416E-2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0.36835183129388488</v>
      </c>
      <c r="C15" s="228">
        <v>0.49055007330151218</v>
      </c>
      <c r="D15" s="228">
        <v>0.54165815070062417</v>
      </c>
      <c r="E15" s="228">
        <v>0.53292393038400321</v>
      </c>
      <c r="F15" s="228">
        <v>0.59952897821899087</v>
      </c>
      <c r="G15" s="228">
        <v>0.59969215008278109</v>
      </c>
      <c r="H15" s="228">
        <v>0.57120146313268683</v>
      </c>
      <c r="I15" s="228">
        <v>0.52106470817327621</v>
      </c>
      <c r="J15" s="228">
        <v>0.53524217288273712</v>
      </c>
      <c r="K15" s="228">
        <v>0.34057139609343862</v>
      </c>
      <c r="L15" s="228">
        <v>0.3770165477020328</v>
      </c>
      <c r="M15" s="228">
        <v>0.34929389725293097</v>
      </c>
      <c r="N15" s="228">
        <v>0.30638635795477748</v>
      </c>
      <c r="O15" s="228">
        <v>0.24329989113135431</v>
      </c>
      <c r="P15" s="228">
        <v>0.1947163227717886</v>
      </c>
      <c r="Q15" s="228">
        <v>0.18966182318427471</v>
      </c>
      <c r="R15" s="228">
        <v>0.2259593902117428</v>
      </c>
      <c r="S15" s="228">
        <v>0.2387231227349435</v>
      </c>
      <c r="T15" s="228">
        <v>0.2104123534366599</v>
      </c>
      <c r="U15" s="228">
        <v>0.14673486796942431</v>
      </c>
      <c r="V15" s="228">
        <v>0.12197745981323251</v>
      </c>
      <c r="W15" s="228">
        <v>0.14469910592626581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3.0217912008257586</v>
      </c>
      <c r="C16" s="263">
        <f t="shared" si="0"/>
        <v>3.6139721303187864</v>
      </c>
      <c r="D16" s="263">
        <f t="shared" si="0"/>
        <v>4.0193362749668324</v>
      </c>
      <c r="E16" s="263">
        <f t="shared" si="0"/>
        <v>3.9366799264278298</v>
      </c>
      <c r="F16" s="263">
        <f t="shared" si="0"/>
        <v>4.0835576473477833</v>
      </c>
      <c r="G16" s="263">
        <f t="shared" si="0"/>
        <v>5.0687586047865203</v>
      </c>
      <c r="H16" s="263">
        <f t="shared" si="0"/>
        <v>5.4588883692048</v>
      </c>
      <c r="I16" s="263">
        <f t="shared" si="0"/>
        <v>5.9844552483296614</v>
      </c>
      <c r="J16" s="263">
        <f t="shared" si="0"/>
        <v>3.7619069981674889</v>
      </c>
      <c r="K16" s="263">
        <f t="shared" si="0"/>
        <v>3.605115850701734</v>
      </c>
      <c r="L16" s="263">
        <f t="shared" si="0"/>
        <v>2.9197618952821025</v>
      </c>
      <c r="M16" s="263">
        <f t="shared" si="0"/>
        <v>3.3299645668900131</v>
      </c>
      <c r="N16" s="263">
        <f t="shared" si="0"/>
        <v>3.1557855908146442</v>
      </c>
      <c r="O16" s="263">
        <f t="shared" si="0"/>
        <v>2.5589433730562057</v>
      </c>
      <c r="P16" s="263">
        <f t="shared" si="0"/>
        <v>1.8002417732854483</v>
      </c>
      <c r="Q16" s="263">
        <f t="shared" si="0"/>
        <v>2.1761520081666181</v>
      </c>
      <c r="R16" s="263">
        <f t="shared" si="0"/>
        <v>2.140582635481497</v>
      </c>
      <c r="S16" s="263">
        <f t="shared" si="0"/>
        <v>2.1462827122905317</v>
      </c>
      <c r="T16" s="263">
        <f t="shared" si="0"/>
        <v>2.2746328297364715</v>
      </c>
      <c r="U16" s="263">
        <f t="shared" si="0"/>
        <v>1.5345900228943252</v>
      </c>
      <c r="V16" s="263">
        <f t="shared" si="0"/>
        <v>1.4713866720487911</v>
      </c>
      <c r="W16" s="263">
        <f t="shared" si="0"/>
        <v>1.7397280301263192</v>
      </c>
      <c r="DA16" s="70"/>
    </row>
    <row r="17" spans="1:105" ht="12" customHeight="1" x14ac:dyDescent="0.25">
      <c r="A17" s="60" t="s">
        <v>2406</v>
      </c>
      <c r="B17" s="331">
        <v>0.98005799715511754</v>
      </c>
      <c r="C17" s="331">
        <v>0.76510542487592859</v>
      </c>
      <c r="D17" s="331">
        <v>0.92421271749504441</v>
      </c>
      <c r="E17" s="331">
        <v>0.81825572804394386</v>
      </c>
      <c r="F17" s="331">
        <v>1.015676501626398</v>
      </c>
      <c r="G17" s="331">
        <v>2.6911019773626559</v>
      </c>
      <c r="H17" s="331">
        <v>3.3018625048198071</v>
      </c>
      <c r="I17" s="331">
        <v>3.600037761185773</v>
      </c>
      <c r="J17" s="331">
        <v>1.2378347392330999</v>
      </c>
      <c r="K17" s="331">
        <v>1.8084843693966151</v>
      </c>
      <c r="L17" s="331">
        <v>0.97288883997440956</v>
      </c>
      <c r="M17" s="331">
        <v>1.66958421592086</v>
      </c>
      <c r="N17" s="331">
        <v>1.7406238320924989</v>
      </c>
      <c r="O17" s="331">
        <v>1.411286289553275</v>
      </c>
      <c r="P17" s="331">
        <v>0.67306986918816025</v>
      </c>
      <c r="Q17" s="331">
        <v>1.0617770204513031</v>
      </c>
      <c r="R17" s="331">
        <v>0.78076776238258372</v>
      </c>
      <c r="S17" s="331">
        <v>0.59900321308256443</v>
      </c>
      <c r="T17" s="331">
        <v>0.92445932639953832</v>
      </c>
      <c r="U17" s="331">
        <v>0.58353069346287167</v>
      </c>
      <c r="V17" s="331">
        <v>0.69334455693782338</v>
      </c>
      <c r="W17" s="331">
        <v>0.81443560793804348</v>
      </c>
      <c r="DA17" s="72" t="s">
        <v>2407</v>
      </c>
    </row>
    <row r="18" spans="1:105" ht="12" customHeight="1" x14ac:dyDescent="0.25">
      <c r="A18" s="59" t="s">
        <v>30</v>
      </c>
      <c r="B18" s="232">
        <v>8.1379556998264612E-3</v>
      </c>
      <c r="C18" s="232">
        <v>6.8148574905595701E-3</v>
      </c>
      <c r="D18" s="232">
        <v>2.0404490401835031E-2</v>
      </c>
      <c r="E18" s="232">
        <v>1.325615126720881E-2</v>
      </c>
      <c r="F18" s="232">
        <v>1.5991695878826939E-2</v>
      </c>
      <c r="G18" s="232">
        <v>0.46193265219343999</v>
      </c>
      <c r="H18" s="232">
        <v>1.049606786776045</v>
      </c>
      <c r="I18" s="232">
        <v>0.49736528016203779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0.2414507357408647</v>
      </c>
      <c r="C19" s="232">
        <v>0.19681489759321141</v>
      </c>
      <c r="D19" s="232">
        <v>0.28533426570357501</v>
      </c>
      <c r="E19" s="232">
        <v>0.19687727509167011</v>
      </c>
      <c r="F19" s="232">
        <v>0.32819932151315218</v>
      </c>
      <c r="G19" s="232">
        <v>0.86363724327553437</v>
      </c>
      <c r="H19" s="232">
        <v>0.69067032422744223</v>
      </c>
      <c r="I19" s="232">
        <v>0.72112013960155197</v>
      </c>
      <c r="J19" s="232">
        <v>0.48557269904655631</v>
      </c>
      <c r="K19" s="232">
        <v>0.27665736762548332</v>
      </c>
      <c r="L19" s="232">
        <v>0.23727776161750361</v>
      </c>
      <c r="M19" s="232">
        <v>0.54888261918842018</v>
      </c>
      <c r="N19" s="232">
        <v>0.56703687760841381</v>
      </c>
      <c r="O19" s="232">
        <v>0.56743886113612851</v>
      </c>
      <c r="P19" s="232">
        <v>0</v>
      </c>
      <c r="Q19" s="232">
        <v>0</v>
      </c>
      <c r="R19" s="232">
        <v>0</v>
      </c>
      <c r="S19" s="232">
        <v>0</v>
      </c>
      <c r="T19" s="232">
        <v>2.5708439198776249E-2</v>
      </c>
      <c r="U19" s="232">
        <v>0</v>
      </c>
      <c r="V19" s="232">
        <v>2.6970615540305391E-2</v>
      </c>
      <c r="W19" s="232">
        <v>2.6897827540044581E-2</v>
      </c>
      <c r="DA19" s="71" t="s">
        <v>2409</v>
      </c>
    </row>
    <row r="20" spans="1:105" ht="12" customHeight="1" x14ac:dyDescent="0.25">
      <c r="A20" s="59" t="s">
        <v>160</v>
      </c>
      <c r="B20" s="232">
        <v>0.2377284458363805</v>
      </c>
      <c r="C20" s="232">
        <v>0.19697419977265621</v>
      </c>
      <c r="D20" s="232">
        <v>0.2065426563655284</v>
      </c>
      <c r="E20" s="232">
        <v>0.20491455189540511</v>
      </c>
      <c r="F20" s="232">
        <v>3.6858667237765E-2</v>
      </c>
      <c r="G20" s="232">
        <v>0.29698197949450061</v>
      </c>
      <c r="H20" s="232">
        <v>0.35652376821638948</v>
      </c>
      <c r="I20" s="232">
        <v>0.38323224163373731</v>
      </c>
      <c r="J20" s="232">
        <v>5.1805077050433301E-2</v>
      </c>
      <c r="K20" s="232">
        <v>0.29946540404842309</v>
      </c>
      <c r="L20" s="232">
        <v>5.0870015354085217E-2</v>
      </c>
      <c r="M20" s="232">
        <v>0.29525119168129998</v>
      </c>
      <c r="N20" s="232">
        <v>0.13293849053773549</v>
      </c>
      <c r="O20" s="232">
        <v>6.1314493037451193E-2</v>
      </c>
      <c r="P20" s="232">
        <v>5.5077115805253797E-2</v>
      </c>
      <c r="Q20" s="232">
        <v>0.30437336863708808</v>
      </c>
      <c r="R20" s="232">
        <v>0.27792024431033102</v>
      </c>
      <c r="S20" s="232">
        <v>0.21422666253754821</v>
      </c>
      <c r="T20" s="232">
        <v>0.19142346516003131</v>
      </c>
      <c r="U20" s="232">
        <v>0.1417313449381869</v>
      </c>
      <c r="V20" s="232">
        <v>0.16944206743100251</v>
      </c>
      <c r="W20" s="232">
        <v>0.21244975055288251</v>
      </c>
      <c r="DA20" s="71" t="s">
        <v>2410</v>
      </c>
    </row>
    <row r="21" spans="1:105" ht="12" customHeight="1" x14ac:dyDescent="0.25">
      <c r="A21" s="59" t="s">
        <v>70</v>
      </c>
      <c r="B21" s="232">
        <v>0.2288267087896533</v>
      </c>
      <c r="C21" s="232">
        <v>0.16957057817973281</v>
      </c>
      <c r="D21" s="232">
        <v>0.17559753933235639</v>
      </c>
      <c r="E21" s="232">
        <v>0.16962432100412461</v>
      </c>
      <c r="F21" s="232">
        <v>0.54667410785771409</v>
      </c>
      <c r="G21" s="232">
        <v>0.94251942680081602</v>
      </c>
      <c r="H21" s="232">
        <v>0.98186541716371867</v>
      </c>
      <c r="I21" s="232">
        <v>0.93197511477794426</v>
      </c>
      <c r="J21" s="232">
        <v>0.62755378344723223</v>
      </c>
      <c r="K21" s="232">
        <v>0.50057460136888798</v>
      </c>
      <c r="L21" s="232">
        <v>0.40886465118950122</v>
      </c>
      <c r="M21" s="232">
        <v>0.47290293685469892</v>
      </c>
      <c r="N21" s="232">
        <v>0.48854417201701489</v>
      </c>
      <c r="O21" s="232">
        <v>0.24444525526562891</v>
      </c>
      <c r="P21" s="232">
        <v>0.21465818081697211</v>
      </c>
      <c r="Q21" s="232">
        <v>0.2353606008851348</v>
      </c>
      <c r="R21" s="232">
        <v>0.1699253588424999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0.26391415108839261</v>
      </c>
      <c r="C22" s="232">
        <v>0.19493089183976861</v>
      </c>
      <c r="D22" s="232">
        <v>0.2363337656917498</v>
      </c>
      <c r="E22" s="232">
        <v>0.2335834287855352</v>
      </c>
      <c r="F22" s="232">
        <v>8.7952709138939586E-2</v>
      </c>
      <c r="G22" s="232">
        <v>0.12603067559836489</v>
      </c>
      <c r="H22" s="232">
        <v>0.22319620843621149</v>
      </c>
      <c r="I22" s="232">
        <v>1.066344985010502</v>
      </c>
      <c r="J22" s="232">
        <v>7.2903179688878439E-2</v>
      </c>
      <c r="K22" s="232">
        <v>0.73178699635382027</v>
      </c>
      <c r="L22" s="232">
        <v>0.27587641181331962</v>
      </c>
      <c r="M22" s="232">
        <v>0.35254746819644112</v>
      </c>
      <c r="N22" s="232">
        <v>0.55210429192933452</v>
      </c>
      <c r="O22" s="232">
        <v>0.53808768011406638</v>
      </c>
      <c r="P22" s="232">
        <v>0.40333457256593419</v>
      </c>
      <c r="Q22" s="232">
        <v>0.52204305092907977</v>
      </c>
      <c r="R22" s="232">
        <v>0.33292215922975282</v>
      </c>
      <c r="S22" s="232">
        <v>0.38477655054501619</v>
      </c>
      <c r="T22" s="232">
        <v>0.70732742204073074</v>
      </c>
      <c r="U22" s="232">
        <v>0.44179934852468478</v>
      </c>
      <c r="V22" s="232">
        <v>0.49693187396651539</v>
      </c>
      <c r="W22" s="232">
        <v>0.57508802984511642</v>
      </c>
      <c r="DA22" s="71" t="s">
        <v>2412</v>
      </c>
    </row>
    <row r="23" spans="1:105" ht="12" customHeight="1" x14ac:dyDescent="0.25">
      <c r="A23" s="60" t="s">
        <v>2413</v>
      </c>
      <c r="B23" s="331">
        <v>2.041733203670641</v>
      </c>
      <c r="C23" s="331">
        <v>2.848866705442858</v>
      </c>
      <c r="D23" s="331">
        <v>3.0951235574717879</v>
      </c>
      <c r="E23" s="331">
        <v>3.1184241983838858</v>
      </c>
      <c r="F23" s="331">
        <v>3.067881145721385</v>
      </c>
      <c r="G23" s="331">
        <v>2.3776566274238649</v>
      </c>
      <c r="H23" s="331">
        <v>2.1570258643849929</v>
      </c>
      <c r="I23" s="331">
        <v>2.3844174871438879</v>
      </c>
      <c r="J23" s="331">
        <v>2.5240722589343889</v>
      </c>
      <c r="K23" s="331">
        <v>1.796631481305119</v>
      </c>
      <c r="L23" s="331">
        <v>1.9468730553076929</v>
      </c>
      <c r="M23" s="331">
        <v>1.660380350969153</v>
      </c>
      <c r="N23" s="331">
        <v>1.415161758722145</v>
      </c>
      <c r="O23" s="331">
        <v>1.1476570835029309</v>
      </c>
      <c r="P23" s="331">
        <v>1.1271719040972881</v>
      </c>
      <c r="Q23" s="331">
        <v>1.1143749877153151</v>
      </c>
      <c r="R23" s="331">
        <v>1.359814873098913</v>
      </c>
      <c r="S23" s="331">
        <v>1.547279499207967</v>
      </c>
      <c r="T23" s="331">
        <v>1.3501735033369331</v>
      </c>
      <c r="U23" s="331">
        <v>0.95105932943145355</v>
      </c>
      <c r="V23" s="331">
        <v>0.77804211511096788</v>
      </c>
      <c r="W23" s="331">
        <v>0.92529242218827568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1.2967229111824101</v>
      </c>
      <c r="C24" s="263">
        <f t="shared" si="1"/>
        <v>1.443716184006417</v>
      </c>
      <c r="D24" s="263">
        <f t="shared" si="1"/>
        <v>1.6274976880614425</v>
      </c>
      <c r="E24" s="263">
        <f t="shared" si="1"/>
        <v>1.5892049299088473</v>
      </c>
      <c r="F24" s="263">
        <f t="shared" si="1"/>
        <v>1.447416872077413</v>
      </c>
      <c r="G24" s="263">
        <f t="shared" si="1"/>
        <v>1.7801992100466315</v>
      </c>
      <c r="H24" s="263">
        <f t="shared" si="1"/>
        <v>2.017242177406704</v>
      </c>
      <c r="I24" s="263">
        <f t="shared" si="1"/>
        <v>2.7420080450545106</v>
      </c>
      <c r="J24" s="263">
        <f t="shared" si="1"/>
        <v>1.3082757153363622</v>
      </c>
      <c r="K24" s="263">
        <f t="shared" si="1"/>
        <v>1.6895997102706237</v>
      </c>
      <c r="L24" s="263">
        <f t="shared" si="1"/>
        <v>1.2624011036766416</v>
      </c>
      <c r="M24" s="263">
        <f t="shared" si="1"/>
        <v>1.4549083612231477</v>
      </c>
      <c r="N24" s="263">
        <f t="shared" si="1"/>
        <v>1.4496167882812998</v>
      </c>
      <c r="O24" s="263">
        <f t="shared" si="1"/>
        <v>1.1967103026639951</v>
      </c>
      <c r="P24" s="263">
        <f t="shared" si="1"/>
        <v>0.84902786975113242</v>
      </c>
      <c r="Q24" s="263">
        <f t="shared" si="1"/>
        <v>1.0368590015311074</v>
      </c>
      <c r="R24" s="263">
        <f t="shared" si="1"/>
        <v>0.97844519518606154</v>
      </c>
      <c r="S24" s="263">
        <f t="shared" si="1"/>
        <v>0.98165568436620032</v>
      </c>
      <c r="T24" s="263">
        <f t="shared" si="1"/>
        <v>1.1034805841947843</v>
      </c>
      <c r="U24" s="263">
        <f t="shared" si="1"/>
        <v>0.73856643079531981</v>
      </c>
      <c r="V24" s="263">
        <f t="shared" si="1"/>
        <v>0.71990027907725906</v>
      </c>
      <c r="W24" s="263">
        <f t="shared" si="1"/>
        <v>0.84991794771961371</v>
      </c>
      <c r="DA24" s="70"/>
    </row>
    <row r="25" spans="1:105" ht="12" customHeight="1" x14ac:dyDescent="0.25">
      <c r="A25" s="60" t="s">
        <v>2416</v>
      </c>
      <c r="B25" s="264">
        <v>0.85636080882575505</v>
      </c>
      <c r="C25" s="264">
        <v>0.89933928120469486</v>
      </c>
      <c r="D25" s="264">
        <v>1.0245478068886491</v>
      </c>
      <c r="E25" s="264">
        <v>0.99590246745059108</v>
      </c>
      <c r="F25" s="264">
        <v>0.84386947191645634</v>
      </c>
      <c r="G25" s="264">
        <v>1.111615923205868</v>
      </c>
      <c r="H25" s="264">
        <v>1.345169990961383</v>
      </c>
      <c r="I25" s="264">
        <v>2.0007623208089012</v>
      </c>
      <c r="J25" s="264">
        <v>0.76604445720027248</v>
      </c>
      <c r="K25" s="264">
        <v>1.198129870031633</v>
      </c>
      <c r="L25" s="264">
        <v>0.83704760386224542</v>
      </c>
      <c r="M25" s="264">
        <v>1.002195560592166</v>
      </c>
      <c r="N25" s="264">
        <v>1.031457740172536</v>
      </c>
      <c r="O25" s="264">
        <v>0.85733327775440704</v>
      </c>
      <c r="P25" s="264">
        <v>0.58933503977700019</v>
      </c>
      <c r="Q25" s="264">
        <v>0.73737346195314424</v>
      </c>
      <c r="R25" s="264">
        <v>0.66876027761733525</v>
      </c>
      <c r="S25" s="264">
        <v>0.66232196996325687</v>
      </c>
      <c r="T25" s="264">
        <v>0.77859113128284474</v>
      </c>
      <c r="U25" s="264">
        <v>0.51710179370399234</v>
      </c>
      <c r="V25" s="264">
        <v>0.51532726783064442</v>
      </c>
      <c r="W25" s="264">
        <v>0.60768097645331287</v>
      </c>
      <c r="DA25" s="72" t="s">
        <v>2417</v>
      </c>
    </row>
    <row r="26" spans="1:105" ht="12" customHeight="1" x14ac:dyDescent="0.25">
      <c r="A26" s="60" t="s">
        <v>2418</v>
      </c>
      <c r="B26" s="264">
        <v>0.44036210235665502</v>
      </c>
      <c r="C26" s="264">
        <v>0.54437690280172213</v>
      </c>
      <c r="D26" s="264">
        <v>0.60294988117279325</v>
      </c>
      <c r="E26" s="264">
        <v>0.59330246245825624</v>
      </c>
      <c r="F26" s="264">
        <v>0.60354740016095665</v>
      </c>
      <c r="G26" s="264">
        <v>0.66858328684076351</v>
      </c>
      <c r="H26" s="264">
        <v>0.67207218644532118</v>
      </c>
      <c r="I26" s="264">
        <v>0.74124572424560953</v>
      </c>
      <c r="J26" s="264">
        <v>0.54223125813608974</v>
      </c>
      <c r="K26" s="264">
        <v>0.49146984023899082</v>
      </c>
      <c r="L26" s="264">
        <v>0.42535349981439619</v>
      </c>
      <c r="M26" s="264">
        <v>0.45271280063098168</v>
      </c>
      <c r="N26" s="264">
        <v>0.41815904810876381</v>
      </c>
      <c r="O26" s="264">
        <v>0.3393770249095881</v>
      </c>
      <c r="P26" s="264">
        <v>0.25969282997413218</v>
      </c>
      <c r="Q26" s="264">
        <v>0.2994855395779632</v>
      </c>
      <c r="R26" s="264">
        <v>0.30968491756872629</v>
      </c>
      <c r="S26" s="264">
        <v>0.31933371440294339</v>
      </c>
      <c r="T26" s="264">
        <v>0.32488945291193949</v>
      </c>
      <c r="U26" s="264">
        <v>0.22146463709132749</v>
      </c>
      <c r="V26" s="264">
        <v>0.2045730112466147</v>
      </c>
      <c r="W26" s="264">
        <v>0.24223697126630089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4.3168445726082254</v>
      </c>
      <c r="C27" s="263">
        <f t="shared" si="2"/>
        <v>5.1628173290268391</v>
      </c>
      <c r="D27" s="263">
        <f t="shared" si="2"/>
        <v>5.7419089642383332</v>
      </c>
      <c r="E27" s="263">
        <f t="shared" si="2"/>
        <v>5.6238284663254712</v>
      </c>
      <c r="F27" s="263">
        <f t="shared" si="2"/>
        <v>5.8336537819254044</v>
      </c>
      <c r="G27" s="263">
        <f t="shared" si="2"/>
        <v>7.2410837211236023</v>
      </c>
      <c r="H27" s="263">
        <f t="shared" si="2"/>
        <v>7.7984119560068574</v>
      </c>
      <c r="I27" s="263">
        <f t="shared" si="2"/>
        <v>8.5492217833280897</v>
      </c>
      <c r="J27" s="263">
        <f t="shared" si="2"/>
        <v>5.3741528545249828</v>
      </c>
      <c r="K27" s="263">
        <f t="shared" si="2"/>
        <v>5.1501655010024772</v>
      </c>
      <c r="L27" s="263">
        <f t="shared" si="2"/>
        <v>4.1710884218315734</v>
      </c>
      <c r="M27" s="263">
        <f t="shared" si="2"/>
        <v>4.7570922384143053</v>
      </c>
      <c r="N27" s="263">
        <f t="shared" si="2"/>
        <v>4.5082651297352054</v>
      </c>
      <c r="O27" s="263">
        <f t="shared" si="2"/>
        <v>3.6556333900802951</v>
      </c>
      <c r="P27" s="263">
        <f t="shared" si="2"/>
        <v>2.5717739618363531</v>
      </c>
      <c r="Q27" s="263">
        <f t="shared" si="2"/>
        <v>3.1087885830951678</v>
      </c>
      <c r="R27" s="263">
        <f t="shared" si="2"/>
        <v>3.0579751935449941</v>
      </c>
      <c r="S27" s="263">
        <f t="shared" si="2"/>
        <v>3.0661181604150447</v>
      </c>
      <c r="T27" s="263">
        <f t="shared" si="2"/>
        <v>3.2494754710521008</v>
      </c>
      <c r="U27" s="263">
        <f t="shared" si="2"/>
        <v>2.1922714612776071</v>
      </c>
      <c r="V27" s="263">
        <f t="shared" si="2"/>
        <v>2.101980960069703</v>
      </c>
      <c r="W27" s="263">
        <f t="shared" si="2"/>
        <v>2.4853257573233138</v>
      </c>
      <c r="DA27" s="70"/>
    </row>
    <row r="28" spans="1:105" ht="12" customHeight="1" x14ac:dyDescent="0.25">
      <c r="A28" s="60" t="s">
        <v>2421</v>
      </c>
      <c r="B28" s="331">
        <v>1.400082853078739</v>
      </c>
      <c r="C28" s="331">
        <v>1.0930077498227551</v>
      </c>
      <c r="D28" s="331">
        <v>1.320303882135778</v>
      </c>
      <c r="E28" s="331">
        <v>1.168936754348491</v>
      </c>
      <c r="F28" s="331">
        <v>1.450966430894854</v>
      </c>
      <c r="G28" s="331">
        <v>3.8444313962323662</v>
      </c>
      <c r="H28" s="331">
        <v>4.7169464354568671</v>
      </c>
      <c r="I28" s="331">
        <v>5.1429110874082493</v>
      </c>
      <c r="J28" s="331">
        <v>1.768335341761571</v>
      </c>
      <c r="K28" s="331">
        <v>2.583549099138021</v>
      </c>
      <c r="L28" s="331">
        <v>1.3898411999634419</v>
      </c>
      <c r="M28" s="331">
        <v>2.3851203084583719</v>
      </c>
      <c r="N28" s="331">
        <v>2.4866054744178561</v>
      </c>
      <c r="O28" s="331">
        <v>2.0161232707903931</v>
      </c>
      <c r="P28" s="331">
        <v>0.96152838455451439</v>
      </c>
      <c r="Q28" s="331">
        <v>1.5168243149304319</v>
      </c>
      <c r="R28" s="331">
        <v>1.115382517689405</v>
      </c>
      <c r="S28" s="331">
        <v>0.85571887583223472</v>
      </c>
      <c r="T28" s="331">
        <v>1.3206561805707691</v>
      </c>
      <c r="U28" s="331">
        <v>0.83361527637553101</v>
      </c>
      <c r="V28" s="331">
        <v>0.99049222419689076</v>
      </c>
      <c r="W28" s="331">
        <v>1.1634794399114909</v>
      </c>
      <c r="DA28" s="72" t="s">
        <v>2422</v>
      </c>
    </row>
    <row r="29" spans="1:105" ht="12" customHeight="1" x14ac:dyDescent="0.25">
      <c r="A29" s="59" t="s">
        <v>30</v>
      </c>
      <c r="B29" s="232">
        <v>1.162565099975209E-2</v>
      </c>
      <c r="C29" s="232">
        <v>9.7355107007993848E-3</v>
      </c>
      <c r="D29" s="232">
        <v>2.9149272002621469E-2</v>
      </c>
      <c r="E29" s="232">
        <v>1.8937358953155441E-2</v>
      </c>
      <c r="F29" s="232">
        <v>2.2845279826895621E-2</v>
      </c>
      <c r="G29" s="232">
        <v>0.65990378884777157</v>
      </c>
      <c r="H29" s="232">
        <v>1.499438266822922</v>
      </c>
      <c r="I29" s="232">
        <v>0.71052182880291126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0.34492962248694958</v>
      </c>
      <c r="C30" s="232">
        <v>0.28116413941887353</v>
      </c>
      <c r="D30" s="232">
        <v>0.40762037957653569</v>
      </c>
      <c r="E30" s="232">
        <v>0.28125325013095731</v>
      </c>
      <c r="F30" s="232">
        <v>0.46885617359021742</v>
      </c>
      <c r="G30" s="232">
        <v>1.2337674903936211</v>
      </c>
      <c r="H30" s="232">
        <v>0.98667189175348913</v>
      </c>
      <c r="I30" s="232">
        <v>1.0301716280022171</v>
      </c>
      <c r="J30" s="232">
        <v>0.69367528435222292</v>
      </c>
      <c r="K30" s="232">
        <v>0.39522481089354738</v>
      </c>
      <c r="L30" s="232">
        <v>0.33896823088214778</v>
      </c>
      <c r="M30" s="232">
        <v>0.78411802741202874</v>
      </c>
      <c r="N30" s="232">
        <v>0.81005268229773419</v>
      </c>
      <c r="O30" s="232">
        <v>0.81062694448018358</v>
      </c>
      <c r="P30" s="232">
        <v>0</v>
      </c>
      <c r="Q30" s="232">
        <v>0</v>
      </c>
      <c r="R30" s="232">
        <v>0</v>
      </c>
      <c r="S30" s="232">
        <v>0</v>
      </c>
      <c r="T30" s="232">
        <v>3.672634171253749E-2</v>
      </c>
      <c r="U30" s="232">
        <v>0</v>
      </c>
      <c r="V30" s="232">
        <v>3.8529450771864857E-2</v>
      </c>
      <c r="W30" s="232">
        <v>3.8425467914349407E-2</v>
      </c>
      <c r="DA30" s="71" t="s">
        <v>2424</v>
      </c>
    </row>
    <row r="31" spans="1:105" ht="12" customHeight="1" x14ac:dyDescent="0.25">
      <c r="A31" s="59" t="s">
        <v>160</v>
      </c>
      <c r="B31" s="232">
        <v>0.33961206548054362</v>
      </c>
      <c r="C31" s="232">
        <v>0.28139171396093748</v>
      </c>
      <c r="D31" s="232">
        <v>0.29506093766504049</v>
      </c>
      <c r="E31" s="232">
        <v>0.29273507413629302</v>
      </c>
      <c r="F31" s="232">
        <v>5.265523891109284E-2</v>
      </c>
      <c r="G31" s="232">
        <v>0.42425997070642951</v>
      </c>
      <c r="H31" s="232">
        <v>0.50931966888055635</v>
      </c>
      <c r="I31" s="232">
        <v>0.54747463090533921</v>
      </c>
      <c r="J31" s="232">
        <v>7.4007252929190415E-2</v>
      </c>
      <c r="K31" s="232">
        <v>0.42780772006917589</v>
      </c>
      <c r="L31" s="232">
        <v>7.2671450505836024E-2</v>
      </c>
      <c r="M31" s="232">
        <v>0.42178741668757153</v>
      </c>
      <c r="N31" s="232">
        <v>0.18991212933962209</v>
      </c>
      <c r="O31" s="232">
        <v>8.7592132910644549E-2</v>
      </c>
      <c r="P31" s="232">
        <v>7.868159400750542E-2</v>
      </c>
      <c r="Q31" s="232">
        <v>0.43481909805298291</v>
      </c>
      <c r="R31" s="232">
        <v>0.39702892044332988</v>
      </c>
      <c r="S31" s="232">
        <v>0.30603808933935461</v>
      </c>
      <c r="T31" s="232">
        <v>0.27346209308575908</v>
      </c>
      <c r="U31" s="232">
        <v>0.2024733499116956</v>
      </c>
      <c r="V31" s="232">
        <v>0.24206009633000369</v>
      </c>
      <c r="W31" s="232">
        <v>0.30349964364697513</v>
      </c>
      <c r="DA31" s="71" t="s">
        <v>2425</v>
      </c>
    </row>
    <row r="32" spans="1:105" ht="12" customHeight="1" x14ac:dyDescent="0.25">
      <c r="A32" s="59" t="s">
        <v>70</v>
      </c>
      <c r="B32" s="232">
        <v>0.32689529827093328</v>
      </c>
      <c r="C32" s="232">
        <v>0.24224368311390401</v>
      </c>
      <c r="D32" s="232">
        <v>0.25085362761765201</v>
      </c>
      <c r="E32" s="232">
        <v>0.24232045857732079</v>
      </c>
      <c r="F32" s="232">
        <v>0.78096301122530576</v>
      </c>
      <c r="G32" s="232">
        <v>1.346456324001166</v>
      </c>
      <c r="H32" s="232">
        <v>1.402664881662455</v>
      </c>
      <c r="I32" s="232">
        <v>1.3313930211113489</v>
      </c>
      <c r="J32" s="232">
        <v>0.89650540492461728</v>
      </c>
      <c r="K32" s="232">
        <v>0.71510657338412553</v>
      </c>
      <c r="L32" s="232">
        <v>0.58409235884214439</v>
      </c>
      <c r="M32" s="232">
        <v>0.67557562407814131</v>
      </c>
      <c r="N32" s="232">
        <v>0.6979202457385929</v>
      </c>
      <c r="O32" s="232">
        <v>0.3492075075223271</v>
      </c>
      <c r="P32" s="232">
        <v>0.30665454402424591</v>
      </c>
      <c r="Q32" s="232">
        <v>0.33622942983590692</v>
      </c>
      <c r="R32" s="232">
        <v>0.2427505126321427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0.37702021584056089</v>
      </c>
      <c r="C33" s="232">
        <v>0.27847270262824092</v>
      </c>
      <c r="D33" s="232">
        <v>0.33761966527392828</v>
      </c>
      <c r="E33" s="232">
        <v>0.33369061255076438</v>
      </c>
      <c r="F33" s="232">
        <v>0.12564672734134219</v>
      </c>
      <c r="G33" s="232">
        <v>0.1800438222833784</v>
      </c>
      <c r="H33" s="232">
        <v>0.31885172633744507</v>
      </c>
      <c r="I33" s="232">
        <v>1.523349978586432</v>
      </c>
      <c r="J33" s="232">
        <v>0.1041473995555406</v>
      </c>
      <c r="K33" s="232">
        <v>1.0454099947911719</v>
      </c>
      <c r="L33" s="232">
        <v>0.39410915973331362</v>
      </c>
      <c r="M33" s="232">
        <v>0.50363924028063023</v>
      </c>
      <c r="N33" s="232">
        <v>0.78872041704190687</v>
      </c>
      <c r="O33" s="232">
        <v>0.76869668587723761</v>
      </c>
      <c r="P33" s="232">
        <v>0.57619224652276302</v>
      </c>
      <c r="Q33" s="232">
        <v>0.74577578704154246</v>
      </c>
      <c r="R33" s="232">
        <v>0.47560308461393258</v>
      </c>
      <c r="S33" s="232">
        <v>0.54968078649288021</v>
      </c>
      <c r="T33" s="232">
        <v>1.010467745772472</v>
      </c>
      <c r="U33" s="232">
        <v>0.63114192646383538</v>
      </c>
      <c r="V33" s="232">
        <v>0.70990267709502219</v>
      </c>
      <c r="W33" s="232">
        <v>0.82155432835016673</v>
      </c>
      <c r="DA33" s="71" t="s">
        <v>2427</v>
      </c>
    </row>
    <row r="34" spans="1:105" ht="12" customHeight="1" x14ac:dyDescent="0.25">
      <c r="A34" s="60" t="s">
        <v>2428</v>
      </c>
      <c r="B34" s="331">
        <v>2.9167617195294868</v>
      </c>
      <c r="C34" s="331">
        <v>4.069809579204084</v>
      </c>
      <c r="D34" s="331">
        <v>4.4216050821025554</v>
      </c>
      <c r="E34" s="331">
        <v>4.4548917119769804</v>
      </c>
      <c r="F34" s="331">
        <v>4.3826873510305502</v>
      </c>
      <c r="G34" s="331">
        <v>3.3966523248912361</v>
      </c>
      <c r="H34" s="331">
        <v>3.0814655205499908</v>
      </c>
      <c r="I34" s="331">
        <v>3.4063106959198399</v>
      </c>
      <c r="J34" s="331">
        <v>3.6058175127634118</v>
      </c>
      <c r="K34" s="331">
        <v>2.5666164018644562</v>
      </c>
      <c r="L34" s="331">
        <v>2.781247221868131</v>
      </c>
      <c r="M34" s="331">
        <v>2.3719719299559339</v>
      </c>
      <c r="N34" s="331">
        <v>2.0216596553173498</v>
      </c>
      <c r="O34" s="331">
        <v>1.639510119289902</v>
      </c>
      <c r="P34" s="331">
        <v>1.6102455772818389</v>
      </c>
      <c r="Q34" s="331">
        <v>1.5919642681647359</v>
      </c>
      <c r="R34" s="331">
        <v>1.9425926758555889</v>
      </c>
      <c r="S34" s="331">
        <v>2.21039928458281</v>
      </c>
      <c r="T34" s="331">
        <v>1.9288192904813319</v>
      </c>
      <c r="U34" s="331">
        <v>1.358656184902076</v>
      </c>
      <c r="V34" s="331">
        <v>1.1114887358728121</v>
      </c>
      <c r="W34" s="331">
        <v>1.3218463174118229</v>
      </c>
      <c r="DA34" s="72" t="s">
        <v>2429</v>
      </c>
    </row>
    <row r="35" spans="1:105" ht="12" customHeight="1" x14ac:dyDescent="0.25">
      <c r="A35" s="57" t="s">
        <v>2430</v>
      </c>
      <c r="B35" s="263">
        <v>2.3973299462610962</v>
      </c>
      <c r="C35" s="263">
        <v>2.5012041909686582</v>
      </c>
      <c r="D35" s="263">
        <v>2.8393291088970658</v>
      </c>
      <c r="E35" s="263">
        <v>2.7291561284247741</v>
      </c>
      <c r="F35" s="263">
        <v>3.130359061884894</v>
      </c>
      <c r="G35" s="263">
        <v>4.5625815677213479</v>
      </c>
      <c r="H35" s="263">
        <v>6.6986706610440301</v>
      </c>
      <c r="I35" s="263">
        <v>8.1868914339065473</v>
      </c>
      <c r="J35" s="263">
        <v>3.07373941948648</v>
      </c>
      <c r="K35" s="263">
        <v>3.0293986381269451</v>
      </c>
      <c r="L35" s="263">
        <v>2.257497443189584</v>
      </c>
      <c r="M35" s="263">
        <v>2.7868742250137202</v>
      </c>
      <c r="N35" s="263">
        <v>2.676834242447109</v>
      </c>
      <c r="O35" s="263">
        <v>2.1693550714198291</v>
      </c>
      <c r="P35" s="263">
        <v>1.4191471452893341</v>
      </c>
      <c r="Q35" s="263">
        <v>1.8027020072920379</v>
      </c>
      <c r="R35" s="263">
        <v>1.677524322128078</v>
      </c>
      <c r="S35" s="263">
        <v>1.580564098404512</v>
      </c>
      <c r="T35" s="263">
        <v>1.816454707684777</v>
      </c>
      <c r="U35" s="263">
        <v>1.2022910036975509</v>
      </c>
      <c r="V35" s="263">
        <v>1.203501970694042</v>
      </c>
      <c r="W35" s="263">
        <v>1.4203099881821699</v>
      </c>
      <c r="DA35" s="70" t="s">
        <v>2431</v>
      </c>
    </row>
    <row r="36" spans="1:105" ht="12" customHeight="1" x14ac:dyDescent="0.25">
      <c r="A36" s="46" t="s">
        <v>30</v>
      </c>
      <c r="B36" s="231">
        <v>1.7983598805771991E-2</v>
      </c>
      <c r="C36" s="231">
        <v>2.222865158941336E-2</v>
      </c>
      <c r="D36" s="231">
        <v>6.2570055316159806E-2</v>
      </c>
      <c r="E36" s="231">
        <v>4.3214916271720943E-2</v>
      </c>
      <c r="F36" s="231">
        <v>4.3020289992381069E-2</v>
      </c>
      <c r="G36" s="231">
        <v>0.67524008519085832</v>
      </c>
      <c r="H36" s="231">
        <v>0.85491023440984204</v>
      </c>
      <c r="I36" s="231">
        <v>0.33699681191158309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0.53356805112797312</v>
      </c>
      <c r="C38" s="231">
        <v>0.64196937239935448</v>
      </c>
      <c r="D38" s="231">
        <v>0.87497312782988812</v>
      </c>
      <c r="E38" s="231">
        <v>0.6418178841951715</v>
      </c>
      <c r="F38" s="231">
        <v>0.88291011120918195</v>
      </c>
      <c r="G38" s="231">
        <v>1.262440494202526</v>
      </c>
      <c r="H38" s="231">
        <v>0.56255460256583789</v>
      </c>
      <c r="I38" s="231">
        <v>0.48860505094321499</v>
      </c>
      <c r="J38" s="231">
        <v>1.0606488352032859</v>
      </c>
      <c r="K38" s="231">
        <v>0.44806623071043711</v>
      </c>
      <c r="L38" s="231">
        <v>0.54370241685309906</v>
      </c>
      <c r="M38" s="231">
        <v>0.90689617188628324</v>
      </c>
      <c r="N38" s="231">
        <v>0.86280725850350937</v>
      </c>
      <c r="O38" s="231">
        <v>0.86183101279077623</v>
      </c>
      <c r="P38" s="231">
        <v>0</v>
      </c>
      <c r="Q38" s="231">
        <v>0</v>
      </c>
      <c r="R38" s="231">
        <v>0</v>
      </c>
      <c r="S38" s="231">
        <v>0</v>
      </c>
      <c r="T38" s="231">
        <v>4.9603052270336567E-2</v>
      </c>
      <c r="U38" s="231">
        <v>0</v>
      </c>
      <c r="V38" s="231">
        <v>4.6537766863149102E-2</v>
      </c>
      <c r="W38" s="231">
        <v>4.6714537721493123E-2</v>
      </c>
      <c r="DA38" s="73" t="s">
        <v>2434</v>
      </c>
    </row>
    <row r="39" spans="1:105" ht="12" customHeight="1" x14ac:dyDescent="0.25">
      <c r="A39" s="46" t="s">
        <v>160</v>
      </c>
      <c r="B39" s="231">
        <v>0.52534237741455536</v>
      </c>
      <c r="C39" s="231">
        <v>0.64248898306608038</v>
      </c>
      <c r="D39" s="231">
        <v>0.6333598722355479</v>
      </c>
      <c r="E39" s="231">
        <v>0.66801932359675897</v>
      </c>
      <c r="F39" s="231">
        <v>9.9155872229958933E-2</v>
      </c>
      <c r="G39" s="231">
        <v>0.43411985747662679</v>
      </c>
      <c r="H39" s="231">
        <v>0.29039047965263209</v>
      </c>
      <c r="I39" s="231">
        <v>0.25966437305439483</v>
      </c>
      <c r="J39" s="231">
        <v>0.113159151531891</v>
      </c>
      <c r="K39" s="231">
        <v>0.48500546351542573</v>
      </c>
      <c r="L39" s="231">
        <v>0.1165644437339049</v>
      </c>
      <c r="M39" s="231">
        <v>0.48783139804380832</v>
      </c>
      <c r="N39" s="231">
        <v>0.2022801322097933</v>
      </c>
      <c r="O39" s="231">
        <v>9.3124978305887576E-2</v>
      </c>
      <c r="P39" s="231">
        <v>0.11382056973717419</v>
      </c>
      <c r="Q39" s="231">
        <v>0.5086605586543913</v>
      </c>
      <c r="R39" s="231">
        <v>0.58763946371363363</v>
      </c>
      <c r="S39" s="231">
        <v>0.55450772617037181</v>
      </c>
      <c r="T39" s="231">
        <v>0.36934129196586801</v>
      </c>
      <c r="U39" s="231">
        <v>0.29084993736810938</v>
      </c>
      <c r="V39" s="231">
        <v>0.29237209729714231</v>
      </c>
      <c r="W39" s="231">
        <v>0.36897001705246207</v>
      </c>
      <c r="DA39" s="73" t="s">
        <v>2435</v>
      </c>
    </row>
    <row r="40" spans="1:105" ht="12" customHeight="1" x14ac:dyDescent="0.25">
      <c r="A40" s="46" t="s">
        <v>70</v>
      </c>
      <c r="B40" s="231">
        <v>0.50567094227437215</v>
      </c>
      <c r="C40" s="231">
        <v>0.55310405351750924</v>
      </c>
      <c r="D40" s="231">
        <v>0.53846714782051019</v>
      </c>
      <c r="E40" s="231">
        <v>0.55297353523517967</v>
      </c>
      <c r="F40" s="231">
        <v>1.470643190663917</v>
      </c>
      <c r="G40" s="231">
        <v>1.377748238893731</v>
      </c>
      <c r="H40" s="231">
        <v>0.79973453346720447</v>
      </c>
      <c r="I40" s="231">
        <v>0.63147279271037293</v>
      </c>
      <c r="J40" s="231">
        <v>1.370781740299003</v>
      </c>
      <c r="K40" s="231">
        <v>0.81071607363937603</v>
      </c>
      <c r="L40" s="231">
        <v>0.93687961948951737</v>
      </c>
      <c r="M40" s="231">
        <v>0.78135806839983635</v>
      </c>
      <c r="N40" s="231">
        <v>0.74337221151066302</v>
      </c>
      <c r="O40" s="231">
        <v>0.37126555184407228</v>
      </c>
      <c r="P40" s="231">
        <v>0.44360558976478748</v>
      </c>
      <c r="Q40" s="231">
        <v>0.39332828383618978</v>
      </c>
      <c r="R40" s="231">
        <v>0.35929317415989881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2.221238176992923</v>
      </c>
      <c r="I41" s="231">
        <v>4.4425623382596013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1.031814273150584E-3</v>
      </c>
      <c r="DA41" s="73" t="s">
        <v>2437</v>
      </c>
    </row>
    <row r="42" spans="1:105" ht="12" customHeight="1" x14ac:dyDescent="0.25">
      <c r="A42" s="46" t="s">
        <v>162</v>
      </c>
      <c r="B42" s="231">
        <v>0.58320865674419398</v>
      </c>
      <c r="C42" s="231">
        <v>0.63582413641404734</v>
      </c>
      <c r="D42" s="231">
        <v>0.72471384980431885</v>
      </c>
      <c r="E42" s="231">
        <v>0.76147956627488256</v>
      </c>
      <c r="F42" s="231">
        <v>0.23660724174866429</v>
      </c>
      <c r="G42" s="231">
        <v>0.18422807680645259</v>
      </c>
      <c r="H42" s="231">
        <v>0.1817944827316586</v>
      </c>
      <c r="I42" s="231">
        <v>0.72251698033559775</v>
      </c>
      <c r="J42" s="231">
        <v>0.15924427541221989</v>
      </c>
      <c r="K42" s="231">
        <v>1.185180947658834</v>
      </c>
      <c r="L42" s="231">
        <v>0.63214803963574573</v>
      </c>
      <c r="M42" s="231">
        <v>0.58249967868958674</v>
      </c>
      <c r="N42" s="231">
        <v>0.84008573223087013</v>
      </c>
      <c r="O42" s="231">
        <v>0.81725218712451442</v>
      </c>
      <c r="P42" s="231">
        <v>0.83351806231972481</v>
      </c>
      <c r="Q42" s="231">
        <v>0.87242425681414182</v>
      </c>
      <c r="R42" s="231">
        <v>0.70393648218624716</v>
      </c>
      <c r="S42" s="231">
        <v>0.99596178925207046</v>
      </c>
      <c r="T42" s="231">
        <v>1.364750260272467</v>
      </c>
      <c r="U42" s="231">
        <v>0.90662593305466321</v>
      </c>
      <c r="V42" s="231">
        <v>0.85745539114453728</v>
      </c>
      <c r="W42" s="231">
        <v>0.99877848586036155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6.4488392099933706E-2</v>
      </c>
      <c r="G43" s="231">
        <v>0</v>
      </c>
      <c r="H43" s="231">
        <v>0.96732588128248276</v>
      </c>
      <c r="I43" s="231">
        <v>0.68787618220676261</v>
      </c>
      <c r="J43" s="231">
        <v>6.4488392092064278E-2</v>
      </c>
      <c r="K43" s="231">
        <v>4.2992261388215693E-2</v>
      </c>
      <c r="L43" s="231">
        <v>0</v>
      </c>
      <c r="M43" s="231">
        <v>0</v>
      </c>
      <c r="N43" s="231">
        <v>0</v>
      </c>
      <c r="O43" s="231">
        <v>2.1496130693170908E-2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2.3903697331685E-2</v>
      </c>
      <c r="J44" s="231">
        <v>2.3903697335458489E-2</v>
      </c>
      <c r="K44" s="231">
        <v>2.3903697331847919E-2</v>
      </c>
      <c r="L44" s="231">
        <v>2.3903697337482131E-2</v>
      </c>
      <c r="M44" s="231">
        <v>2.390369733248961E-2</v>
      </c>
      <c r="N44" s="231">
        <v>2.390369733085719E-2</v>
      </c>
      <c r="O44" s="231">
        <v>0</v>
      </c>
      <c r="P44" s="231">
        <v>2.3903697329286849E-2</v>
      </c>
      <c r="Q44" s="231">
        <v>2.3903697326667379E-2</v>
      </c>
      <c r="R44" s="231">
        <v>2.3903697338667491E-2</v>
      </c>
      <c r="S44" s="231">
        <v>2.6311263978609108E-2</v>
      </c>
      <c r="T44" s="231">
        <v>2.8632846083052221E-2</v>
      </c>
      <c r="U44" s="231">
        <v>4.8151332747784058E-3</v>
      </c>
      <c r="V44" s="231">
        <v>7.1367153892132528E-3</v>
      </c>
      <c r="W44" s="231">
        <v>4.8151332747027294E-3</v>
      </c>
      <c r="DA44" s="73" t="s">
        <v>2440</v>
      </c>
    </row>
    <row r="45" spans="1:105" ht="12" customHeight="1" x14ac:dyDescent="0.25">
      <c r="A45" s="46" t="s">
        <v>79</v>
      </c>
      <c r="B45" s="231">
        <v>0.2315563198942292</v>
      </c>
      <c r="C45" s="231">
        <v>5.588993982253398E-3</v>
      </c>
      <c r="D45" s="231">
        <v>5.2450558906412051E-3</v>
      </c>
      <c r="E45" s="231">
        <v>6.1650902851060341E-2</v>
      </c>
      <c r="F45" s="231">
        <v>0.33353396394085699</v>
      </c>
      <c r="G45" s="231">
        <v>0.62880481515115338</v>
      </c>
      <c r="H45" s="231">
        <v>0.82072226994144892</v>
      </c>
      <c r="I45" s="231">
        <v>0.59329320715333289</v>
      </c>
      <c r="J45" s="231">
        <v>0.28151332761255798</v>
      </c>
      <c r="K45" s="231">
        <v>3.3533963882808243E-2</v>
      </c>
      <c r="L45" s="231">
        <v>4.2992261398349168E-3</v>
      </c>
      <c r="M45" s="231">
        <v>4.38521066171572E-3</v>
      </c>
      <c r="N45" s="231">
        <v>4.3852106614162461E-3</v>
      </c>
      <c r="O45" s="231">
        <v>4.3852106614068647E-3</v>
      </c>
      <c r="P45" s="231">
        <v>4.299226138360944E-3</v>
      </c>
      <c r="Q45" s="231">
        <v>4.3852106606476126E-3</v>
      </c>
      <c r="R45" s="231">
        <v>2.7515047296307899E-3</v>
      </c>
      <c r="S45" s="231">
        <v>3.7833190034601331E-3</v>
      </c>
      <c r="T45" s="231">
        <v>4.1272570930525722E-3</v>
      </c>
      <c r="U45" s="231">
        <v>0</v>
      </c>
      <c r="V45" s="231">
        <v>0</v>
      </c>
      <c r="W45" s="231">
        <v>0</v>
      </c>
      <c r="DA45" s="73" t="s">
        <v>2441</v>
      </c>
    </row>
    <row r="46" spans="1:105" ht="12" customHeight="1" x14ac:dyDescent="0.25">
      <c r="A46" s="57" t="s">
        <v>2442</v>
      </c>
      <c r="B46" s="263">
        <v>2.0722922463842579</v>
      </c>
      <c r="C46" s="263">
        <v>2.561773660243396</v>
      </c>
      <c r="D46" s="263">
        <v>2.8374112055190261</v>
      </c>
      <c r="E46" s="263">
        <v>2.792011588038851</v>
      </c>
      <c r="F46" s="263">
        <v>2.8402230595809699</v>
      </c>
      <c r="G46" s="263">
        <v>3.1462742910153572</v>
      </c>
      <c r="H46" s="263">
        <v>3.1626926420956281</v>
      </c>
      <c r="I46" s="263">
        <v>3.4882151729205151</v>
      </c>
      <c r="J46" s="263">
        <v>2.551676508875715</v>
      </c>
      <c r="K46" s="263">
        <v>2.3127992481834849</v>
      </c>
      <c r="L46" s="263">
        <v>2.0016635285383351</v>
      </c>
      <c r="M46" s="263">
        <v>2.130413179439913</v>
      </c>
      <c r="N46" s="263">
        <v>1.967807285217712</v>
      </c>
      <c r="O46" s="263">
        <v>1.597068352515709</v>
      </c>
      <c r="P46" s="263">
        <v>1.222083905760621</v>
      </c>
      <c r="Q46" s="263">
        <v>1.4093437156610029</v>
      </c>
      <c r="R46" s="263">
        <v>1.4573407885587111</v>
      </c>
      <c r="S46" s="263">
        <v>1.502746891307968</v>
      </c>
      <c r="T46" s="263">
        <v>1.528891543115009</v>
      </c>
      <c r="U46" s="263">
        <v>1.0421865274886</v>
      </c>
      <c r="V46" s="263">
        <v>0.96269652351348045</v>
      </c>
      <c r="W46" s="263">
        <v>1.139938688312004</v>
      </c>
      <c r="DA46" s="70" t="s">
        <v>2443</v>
      </c>
    </row>
    <row r="47" spans="1:105" ht="12" customHeight="1" x14ac:dyDescent="0.25">
      <c r="A47" s="41" t="s">
        <v>2444</v>
      </c>
      <c r="B47" s="352">
        <v>1.403264466058898</v>
      </c>
      <c r="C47" s="352">
        <v>1.734719585896968</v>
      </c>
      <c r="D47" s="352">
        <v>1.921369115408005</v>
      </c>
      <c r="E47" s="352">
        <v>1.8906265065439549</v>
      </c>
      <c r="F47" s="352">
        <v>1.9232731783584669</v>
      </c>
      <c r="G47" s="352">
        <v>2.1305175082133809</v>
      </c>
      <c r="H47" s="352">
        <v>2.1416352879099581</v>
      </c>
      <c r="I47" s="352">
        <v>2.3620647187516468</v>
      </c>
      <c r="J47" s="352">
        <v>1.7278822424926259</v>
      </c>
      <c r="K47" s="352">
        <v>1.566125148499842</v>
      </c>
      <c r="L47" s="352">
        <v>1.355437828571153</v>
      </c>
      <c r="M47" s="352">
        <v>1.4426213860268671</v>
      </c>
      <c r="N47" s="352">
        <v>1.3325118810900629</v>
      </c>
      <c r="O47" s="352">
        <v>1.0814639068706711</v>
      </c>
      <c r="P47" s="352">
        <v>0.82754105869407424</v>
      </c>
      <c r="Q47" s="352">
        <v>0.95434510267611405</v>
      </c>
      <c r="R47" s="352">
        <v>0.98684659323069668</v>
      </c>
      <c r="S47" s="352">
        <v>1.017593593631545</v>
      </c>
      <c r="T47" s="352">
        <v>1.035297593114396</v>
      </c>
      <c r="U47" s="352">
        <v>0.70572252711063177</v>
      </c>
      <c r="V47" s="352">
        <v>0.65189541938497664</v>
      </c>
      <c r="W47" s="352">
        <v>0.77191595808220248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0.99999999999999967</v>
      </c>
      <c r="C51" s="234">
        <f t="shared" si="3"/>
        <v>1</v>
      </c>
      <c r="D51" s="234">
        <f t="shared" si="3"/>
        <v>1</v>
      </c>
      <c r="E51" s="234">
        <f t="shared" si="3"/>
        <v>0.99999999999999989</v>
      </c>
      <c r="F51" s="234">
        <f t="shared" si="3"/>
        <v>0.99999999999999989</v>
      </c>
      <c r="G51" s="234">
        <f t="shared" si="3"/>
        <v>1</v>
      </c>
      <c r="H51" s="234">
        <f t="shared" si="3"/>
        <v>0.99999999999999978</v>
      </c>
      <c r="I51" s="234">
        <f t="shared" si="3"/>
        <v>1</v>
      </c>
      <c r="J51" s="234">
        <f t="shared" si="3"/>
        <v>0.99999999999999978</v>
      </c>
      <c r="K51" s="234">
        <f t="shared" si="3"/>
        <v>1.0000000000000002</v>
      </c>
      <c r="L51" s="234">
        <f t="shared" si="3"/>
        <v>1.0000000000000004</v>
      </c>
      <c r="M51" s="234">
        <f t="shared" si="3"/>
        <v>1.0000000000000002</v>
      </c>
      <c r="N51" s="234">
        <f t="shared" si="3"/>
        <v>1</v>
      </c>
      <c r="O51" s="234">
        <f t="shared" si="3"/>
        <v>0.99999999999999989</v>
      </c>
      <c r="P51" s="234">
        <f t="shared" si="3"/>
        <v>0.99999999999999967</v>
      </c>
      <c r="Q51" s="234">
        <f t="shared" si="3"/>
        <v>1</v>
      </c>
      <c r="R51" s="234">
        <f t="shared" si="3"/>
        <v>0.99999999999999956</v>
      </c>
      <c r="S51" s="234">
        <f t="shared" si="3"/>
        <v>1.0000000000000002</v>
      </c>
      <c r="T51" s="234">
        <f t="shared" si="3"/>
        <v>1.0000000000000004</v>
      </c>
      <c r="U51" s="234">
        <f t="shared" si="3"/>
        <v>0.99999999999999978</v>
      </c>
      <c r="V51" s="234">
        <f t="shared" si="3"/>
        <v>0.99999999999999989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2.5158544810288522E-2</v>
      </c>
      <c r="C52" s="301">
        <f t="shared" si="4"/>
        <v>2.6307049150139632E-2</v>
      </c>
      <c r="D52" s="301">
        <f t="shared" si="4"/>
        <v>2.6145731378170105E-2</v>
      </c>
      <c r="E52" s="301">
        <f t="shared" si="4"/>
        <v>2.6291021978530536E-2</v>
      </c>
      <c r="F52" s="301">
        <f t="shared" si="4"/>
        <v>2.5852203072642289E-2</v>
      </c>
      <c r="G52" s="301">
        <f t="shared" si="4"/>
        <v>2.343856972575931E-2</v>
      </c>
      <c r="H52" s="301">
        <f t="shared" si="4"/>
        <v>2.1017736753971634E-2</v>
      </c>
      <c r="I52" s="301">
        <f t="shared" si="4"/>
        <v>2.0275196125649611E-2</v>
      </c>
      <c r="J52" s="301">
        <f t="shared" si="4"/>
        <v>2.524231621508858E-2</v>
      </c>
      <c r="K52" s="301">
        <f t="shared" si="4"/>
        <v>2.3692472254144087E-2</v>
      </c>
      <c r="L52" s="301">
        <f t="shared" si="4"/>
        <v>2.5232897985236209E-2</v>
      </c>
      <c r="M52" s="301">
        <f t="shared" si="4"/>
        <v>2.3808224785761091E-2</v>
      </c>
      <c r="N52" s="301">
        <f t="shared" si="4"/>
        <v>2.3256020623574274E-2</v>
      </c>
      <c r="O52" s="301">
        <f t="shared" si="4"/>
        <v>2.3235179322057809E-2</v>
      </c>
      <c r="P52" s="301">
        <f t="shared" si="4"/>
        <v>2.4821925252179616E-2</v>
      </c>
      <c r="Q52" s="301">
        <f t="shared" si="4"/>
        <v>2.3851489723376865E-2</v>
      </c>
      <c r="R52" s="301">
        <f t="shared" si="4"/>
        <v>2.4950645036829023E-2</v>
      </c>
      <c r="S52" s="301">
        <f t="shared" si="4"/>
        <v>2.5626982986328629E-2</v>
      </c>
      <c r="T52" s="301">
        <f t="shared" si="4"/>
        <v>2.4545300830500109E-2</v>
      </c>
      <c r="U52" s="301">
        <f t="shared" si="4"/>
        <v>2.4798734173607524E-2</v>
      </c>
      <c r="V52" s="301">
        <f t="shared" si="4"/>
        <v>2.4000220724398794E-2</v>
      </c>
      <c r="W52" s="301">
        <f t="shared" si="4"/>
        <v>2.4033696599309901E-2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3.4215620941992417E-2</v>
      </c>
      <c r="C53" s="235">
        <f t="shared" si="5"/>
        <v>3.5777586844189899E-2</v>
      </c>
      <c r="D53" s="235">
        <f t="shared" si="5"/>
        <v>3.5558194674311358E-2</v>
      </c>
      <c r="E53" s="235">
        <f t="shared" si="5"/>
        <v>3.5755789890801526E-2</v>
      </c>
      <c r="F53" s="235">
        <f t="shared" si="5"/>
        <v>3.515899617879352E-2</v>
      </c>
      <c r="G53" s="235">
        <f t="shared" si="5"/>
        <v>3.187645482703267E-2</v>
      </c>
      <c r="H53" s="235">
        <f t="shared" si="5"/>
        <v>2.8584121985401417E-2</v>
      </c>
      <c r="I53" s="235">
        <f t="shared" si="5"/>
        <v>2.7574266730883472E-2</v>
      </c>
      <c r="J53" s="235">
        <f t="shared" si="5"/>
        <v>3.4329550052520467E-2</v>
      </c>
      <c r="K53" s="235">
        <f t="shared" si="5"/>
        <v>3.2221762265635959E-2</v>
      </c>
      <c r="L53" s="235">
        <f t="shared" si="5"/>
        <v>3.4316741259921249E-2</v>
      </c>
      <c r="M53" s="235">
        <f t="shared" si="5"/>
        <v>3.2379185708635079E-2</v>
      </c>
      <c r="N53" s="235">
        <f t="shared" si="5"/>
        <v>3.1628188048061015E-2</v>
      </c>
      <c r="O53" s="235">
        <f t="shared" si="5"/>
        <v>3.1599843877998607E-2</v>
      </c>
      <c r="P53" s="235">
        <f t="shared" si="5"/>
        <v>3.375781834296427E-2</v>
      </c>
      <c r="Q53" s="235">
        <f t="shared" si="5"/>
        <v>3.2438026023792532E-2</v>
      </c>
      <c r="R53" s="235">
        <f t="shared" si="5"/>
        <v>3.3932877250087458E-2</v>
      </c>
      <c r="S53" s="235">
        <f t="shared" si="5"/>
        <v>3.4852696861406941E-2</v>
      </c>
      <c r="T53" s="235">
        <f t="shared" si="5"/>
        <v>3.3381609129480155E-2</v>
      </c>
      <c r="U53" s="235">
        <f t="shared" si="5"/>
        <v>3.372627847610625E-2</v>
      </c>
      <c r="V53" s="235">
        <f t="shared" si="5"/>
        <v>3.2640300185182367E-2</v>
      </c>
      <c r="W53" s="235">
        <f t="shared" si="5"/>
        <v>3.2685827375061469E-2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4.2266355281284744E-2</v>
      </c>
      <c r="C54" s="235">
        <f t="shared" si="6"/>
        <v>4.4195842572234585E-2</v>
      </c>
      <c r="D54" s="235">
        <f t="shared" si="6"/>
        <v>4.3924828715325791E-2</v>
      </c>
      <c r="E54" s="235">
        <f t="shared" si="6"/>
        <v>4.4168916923931295E-2</v>
      </c>
      <c r="F54" s="235">
        <f t="shared" si="6"/>
        <v>4.3431701162039038E-2</v>
      </c>
      <c r="G54" s="235">
        <f t="shared" si="6"/>
        <v>3.9376797139275645E-2</v>
      </c>
      <c r="H54" s="235">
        <f t="shared" si="6"/>
        <v>3.5309797746672346E-2</v>
      </c>
      <c r="I54" s="235">
        <f t="shared" si="6"/>
        <v>3.4062329491091337E-2</v>
      </c>
      <c r="J54" s="235">
        <f t="shared" si="6"/>
        <v>4.2407091241348803E-2</v>
      </c>
      <c r="K54" s="235">
        <f t="shared" si="6"/>
        <v>3.9803353386962066E-2</v>
      </c>
      <c r="L54" s="235">
        <f t="shared" si="6"/>
        <v>4.2391268615196848E-2</v>
      </c>
      <c r="M54" s="235">
        <f t="shared" si="6"/>
        <v>3.9997817640078627E-2</v>
      </c>
      <c r="N54" s="235">
        <f t="shared" si="6"/>
        <v>3.9070114647604771E-2</v>
      </c>
      <c r="O54" s="235">
        <f t="shared" si="6"/>
        <v>3.9035101261057095E-2</v>
      </c>
      <c r="P54" s="235">
        <f t="shared" si="6"/>
        <v>4.1700834423661744E-2</v>
      </c>
      <c r="Q54" s="235">
        <f t="shared" si="6"/>
        <v>4.0070502735273121E-2</v>
      </c>
      <c r="R54" s="235">
        <f t="shared" si="6"/>
        <v>4.1917083661872745E-2</v>
      </c>
      <c r="S54" s="235">
        <f t="shared" si="6"/>
        <v>4.3053331417032104E-2</v>
      </c>
      <c r="T54" s="235">
        <f t="shared" si="6"/>
        <v>4.1236105395240183E-2</v>
      </c>
      <c r="U54" s="235">
        <f t="shared" si="6"/>
        <v>4.1661873411660652E-2</v>
      </c>
      <c r="V54" s="235">
        <f t="shared" si="6"/>
        <v>4.0320370816989977E-2</v>
      </c>
      <c r="W54" s="235">
        <f t="shared" si="6"/>
        <v>4.0376610286840649E-2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2.6164886602700072E-2</v>
      </c>
      <c r="C55" s="235">
        <f t="shared" si="7"/>
        <v>2.7359331116145209E-2</v>
      </c>
      <c r="D55" s="235">
        <f t="shared" si="7"/>
        <v>2.7191560633296908E-2</v>
      </c>
      <c r="E55" s="235">
        <f t="shared" si="7"/>
        <v>2.7342662857671753E-2</v>
      </c>
      <c r="F55" s="235">
        <f t="shared" si="7"/>
        <v>2.6886291195547977E-2</v>
      </c>
      <c r="G55" s="235">
        <f t="shared" si="7"/>
        <v>2.4376112514789681E-2</v>
      </c>
      <c r="H55" s="235">
        <f t="shared" si="7"/>
        <v>2.1858446224130489E-2</v>
      </c>
      <c r="I55" s="235">
        <f t="shared" si="7"/>
        <v>2.108620397067559E-2</v>
      </c>
      <c r="J55" s="235">
        <f t="shared" si="7"/>
        <v>2.6252008863692115E-2</v>
      </c>
      <c r="K55" s="235">
        <f t="shared" si="7"/>
        <v>2.4640171144309851E-2</v>
      </c>
      <c r="L55" s="235">
        <f t="shared" si="7"/>
        <v>2.6242213904645664E-2</v>
      </c>
      <c r="M55" s="235">
        <f t="shared" si="7"/>
        <v>2.4760553777191531E-2</v>
      </c>
      <c r="N55" s="235">
        <f t="shared" si="7"/>
        <v>2.4186261448517234E-2</v>
      </c>
      <c r="O55" s="235">
        <f t="shared" si="7"/>
        <v>2.4164586494940108E-2</v>
      </c>
      <c r="P55" s="235">
        <f t="shared" si="7"/>
        <v>2.5814802262266782E-2</v>
      </c>
      <c r="Q55" s="235">
        <f t="shared" si="7"/>
        <v>2.480554931231194E-2</v>
      </c>
      <c r="R55" s="235">
        <f t="shared" si="7"/>
        <v>2.5948670838302174E-2</v>
      </c>
      <c r="S55" s="235">
        <f t="shared" si="7"/>
        <v>2.6652062305781762E-2</v>
      </c>
      <c r="T55" s="235">
        <f t="shared" si="7"/>
        <v>2.552711286372011E-2</v>
      </c>
      <c r="U55" s="235">
        <f t="shared" si="7"/>
        <v>2.5790683540551831E-2</v>
      </c>
      <c r="V55" s="235">
        <f t="shared" si="7"/>
        <v>2.4960229553374742E-2</v>
      </c>
      <c r="W55" s="235">
        <f t="shared" si="7"/>
        <v>2.4995044463282295E-2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2.6739305889448287E-2</v>
      </c>
      <c r="C56" s="302">
        <f t="shared" si="8"/>
        <v>2.7506306854920077E-2</v>
      </c>
      <c r="D56" s="302">
        <f t="shared" si="8"/>
        <v>2.7385764597660411E-2</v>
      </c>
      <c r="E56" s="302">
        <f t="shared" si="8"/>
        <v>2.7474884981314875E-2</v>
      </c>
      <c r="F56" s="302">
        <f t="shared" si="8"/>
        <v>2.7259324600524586E-2</v>
      </c>
      <c r="G56" s="302">
        <f t="shared" si="8"/>
        <v>2.5259038733720249E-2</v>
      </c>
      <c r="H56" s="302">
        <f t="shared" si="8"/>
        <v>2.3117380574357999E-2</v>
      </c>
      <c r="I56" s="302">
        <f t="shared" si="8"/>
        <v>2.3375661261953885E-2</v>
      </c>
      <c r="J56" s="302">
        <f t="shared" si="8"/>
        <v>2.6671002453783624E-2</v>
      </c>
      <c r="K56" s="302">
        <f t="shared" si="8"/>
        <v>2.6358726112462046E-2</v>
      </c>
      <c r="L56" s="302">
        <f t="shared" si="8"/>
        <v>2.6641449673317885E-2</v>
      </c>
      <c r="M56" s="302">
        <f t="shared" si="8"/>
        <v>2.6046976104630894E-2</v>
      </c>
      <c r="N56" s="302">
        <f t="shared" si="8"/>
        <v>2.5794018692840402E-2</v>
      </c>
      <c r="O56" s="302">
        <f t="shared" si="8"/>
        <v>2.5864326311277309E-2</v>
      </c>
      <c r="P56" s="302">
        <f t="shared" si="8"/>
        <v>2.6704043300155772E-2</v>
      </c>
      <c r="Q56" s="302">
        <f t="shared" si="8"/>
        <v>2.6832877602557599E-2</v>
      </c>
      <c r="R56" s="302">
        <f t="shared" si="8"/>
        <v>2.6910613771470585E-2</v>
      </c>
      <c r="S56" s="302">
        <f t="shared" si="8"/>
        <v>2.7106005533634434E-2</v>
      </c>
      <c r="T56" s="302">
        <f t="shared" si="8"/>
        <v>2.7007813491380157E-2</v>
      </c>
      <c r="U56" s="302">
        <f t="shared" si="8"/>
        <v>2.704228476526517E-2</v>
      </c>
      <c r="V56" s="302">
        <f t="shared" si="8"/>
        <v>2.7097913762576191E-2</v>
      </c>
      <c r="W56" s="302">
        <f t="shared" si="8"/>
        <v>2.7107001067348341E-2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0.1760922347881165</v>
      </c>
      <c r="C57" s="303">
        <f t="shared" si="9"/>
        <v>0.1781383464464191</v>
      </c>
      <c r="D57" s="303">
        <f t="shared" si="9"/>
        <v>0.17777639509041632</v>
      </c>
      <c r="E57" s="303">
        <f t="shared" si="9"/>
        <v>0.17793508693711996</v>
      </c>
      <c r="F57" s="303">
        <f t="shared" si="9"/>
        <v>0.17841240101526609</v>
      </c>
      <c r="G57" s="303">
        <f t="shared" si="9"/>
        <v>0.18124973119440177</v>
      </c>
      <c r="H57" s="303">
        <f t="shared" si="9"/>
        <v>0.17413032505705478</v>
      </c>
      <c r="I57" s="303">
        <f t="shared" si="9"/>
        <v>0.16696585207060133</v>
      </c>
      <c r="J57" s="303">
        <f t="shared" si="9"/>
        <v>0.17862937535699716</v>
      </c>
      <c r="K57" s="303">
        <f t="shared" si="9"/>
        <v>0.17726904537758564</v>
      </c>
      <c r="L57" s="303">
        <f t="shared" si="9"/>
        <v>0.17667078126433819</v>
      </c>
      <c r="M57" s="303">
        <f t="shared" si="9"/>
        <v>0.17862573296617676</v>
      </c>
      <c r="N57" s="303">
        <f t="shared" si="9"/>
        <v>0.17902000546874283</v>
      </c>
      <c r="O57" s="303">
        <f t="shared" si="9"/>
        <v>0.1786999527356575</v>
      </c>
      <c r="P57" s="303">
        <f t="shared" si="9"/>
        <v>0.17551187713395722</v>
      </c>
      <c r="Q57" s="303">
        <f t="shared" si="9"/>
        <v>0.17677834021330321</v>
      </c>
      <c r="R57" s="303">
        <f t="shared" si="9"/>
        <v>0.17591136270950955</v>
      </c>
      <c r="S57" s="303">
        <f t="shared" si="9"/>
        <v>0.17568707290318619</v>
      </c>
      <c r="T57" s="303">
        <f t="shared" si="9"/>
        <v>0.17528478538189224</v>
      </c>
      <c r="U57" s="303">
        <f t="shared" si="9"/>
        <v>0.17527406792301498</v>
      </c>
      <c r="V57" s="303">
        <f t="shared" si="9"/>
        <v>0.17607345552874262</v>
      </c>
      <c r="W57" s="303">
        <f t="shared" si="9"/>
        <v>0.17606039792874323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5.7112021139597409E-2</v>
      </c>
      <c r="C58" s="304">
        <f t="shared" si="10"/>
        <v>3.7713244687517938E-2</v>
      </c>
      <c r="D58" s="304">
        <f t="shared" si="10"/>
        <v>4.087819330676485E-2</v>
      </c>
      <c r="E58" s="304">
        <f t="shared" si="10"/>
        <v>3.6984567408915738E-2</v>
      </c>
      <c r="F58" s="304">
        <f t="shared" si="10"/>
        <v>4.4375345950520499E-2</v>
      </c>
      <c r="G58" s="304">
        <f t="shared" si="10"/>
        <v>9.6228987814314618E-2</v>
      </c>
      <c r="H58" s="304">
        <f t="shared" si="10"/>
        <v>0.10532444563282545</v>
      </c>
      <c r="I58" s="304">
        <f t="shared" si="10"/>
        <v>0.10044078321924001</v>
      </c>
      <c r="J58" s="304">
        <f t="shared" si="10"/>
        <v>5.8777010269554682E-2</v>
      </c>
      <c r="K58" s="304">
        <f t="shared" si="10"/>
        <v>8.8925934982317031E-2</v>
      </c>
      <c r="L58" s="304">
        <f t="shared" si="10"/>
        <v>5.8868167202047753E-2</v>
      </c>
      <c r="M58" s="304">
        <f t="shared" si="10"/>
        <v>8.9559723032174104E-2</v>
      </c>
      <c r="N58" s="304">
        <f t="shared" si="10"/>
        <v>9.8741336815529421E-2</v>
      </c>
      <c r="O58" s="304">
        <f t="shared" si="10"/>
        <v>9.8555050453675019E-2</v>
      </c>
      <c r="P58" s="304">
        <f t="shared" si="10"/>
        <v>6.5619939463981064E-2</v>
      </c>
      <c r="Q58" s="304">
        <f t="shared" si="10"/>
        <v>8.6252788705758726E-2</v>
      </c>
      <c r="R58" s="304">
        <f t="shared" si="10"/>
        <v>6.4162867979857555E-2</v>
      </c>
      <c r="S58" s="304">
        <f t="shared" si="10"/>
        <v>4.9032273597250986E-2</v>
      </c>
      <c r="T58" s="304">
        <f t="shared" si="10"/>
        <v>7.1239477643961283E-2</v>
      </c>
      <c r="U58" s="304">
        <f t="shared" si="10"/>
        <v>6.664828838667515E-2</v>
      </c>
      <c r="V58" s="304">
        <f t="shared" si="10"/>
        <v>8.2969061995173107E-2</v>
      </c>
      <c r="W58" s="304">
        <f t="shared" si="10"/>
        <v>8.2420846671360765E-2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0.11898021364851909</v>
      </c>
      <c r="C59" s="304">
        <f t="shared" si="11"/>
        <v>0.14042510175890116</v>
      </c>
      <c r="D59" s="304">
        <f t="shared" si="11"/>
        <v>0.13689820178365145</v>
      </c>
      <c r="E59" s="304">
        <f t="shared" si="11"/>
        <v>0.1409505195282042</v>
      </c>
      <c r="F59" s="304">
        <f t="shared" si="11"/>
        <v>0.13403705506474559</v>
      </c>
      <c r="G59" s="304">
        <f t="shared" si="11"/>
        <v>8.5020743380087166E-2</v>
      </c>
      <c r="H59" s="304">
        <f t="shared" si="11"/>
        <v>6.8805879424229333E-2</v>
      </c>
      <c r="I59" s="304">
        <f t="shared" si="11"/>
        <v>6.6525068851361321E-2</v>
      </c>
      <c r="J59" s="304">
        <f t="shared" si="11"/>
        <v>0.11985236508744249</v>
      </c>
      <c r="K59" s="304">
        <f t="shared" si="11"/>
        <v>8.8343110395268626E-2</v>
      </c>
      <c r="L59" s="304">
        <f t="shared" si="11"/>
        <v>0.11780261406229045</v>
      </c>
      <c r="M59" s="304">
        <f t="shared" si="11"/>
        <v>8.9066009934002668E-2</v>
      </c>
      <c r="N59" s="304">
        <f t="shared" si="11"/>
        <v>8.0278668653213411E-2</v>
      </c>
      <c r="O59" s="304">
        <f t="shared" si="11"/>
        <v>8.0144902281982497E-2</v>
      </c>
      <c r="P59" s="304">
        <f t="shared" si="11"/>
        <v>0.10989193766997617</v>
      </c>
      <c r="Q59" s="304">
        <f t="shared" si="11"/>
        <v>9.0525551507544488E-2</v>
      </c>
      <c r="R59" s="304">
        <f t="shared" si="11"/>
        <v>0.11174849472965197</v>
      </c>
      <c r="S59" s="304">
        <f t="shared" si="11"/>
        <v>0.12665479930593518</v>
      </c>
      <c r="T59" s="304">
        <f t="shared" si="11"/>
        <v>0.10404530773793096</v>
      </c>
      <c r="U59" s="304">
        <f t="shared" si="11"/>
        <v>0.10862577953633984</v>
      </c>
      <c r="V59" s="304">
        <f t="shared" si="11"/>
        <v>9.3104393533569516E-2</v>
      </c>
      <c r="W59" s="304">
        <f t="shared" si="11"/>
        <v>9.3639551257382464E-2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7.5565391569299742E-2</v>
      </c>
      <c r="C60" s="303">
        <f t="shared" si="12"/>
        <v>7.1163031833937102E-2</v>
      </c>
      <c r="D60" s="303">
        <f t="shared" si="12"/>
        <v>7.1984689065096363E-2</v>
      </c>
      <c r="E60" s="303">
        <f t="shared" si="12"/>
        <v>7.183091403136313E-2</v>
      </c>
      <c r="F60" s="303">
        <f t="shared" si="12"/>
        <v>6.3238269596869554E-2</v>
      </c>
      <c r="G60" s="303">
        <f t="shared" si="12"/>
        <v>6.3656735988323471E-2</v>
      </c>
      <c r="H60" s="303">
        <f t="shared" si="12"/>
        <v>6.4346990140375232E-2</v>
      </c>
      <c r="I60" s="303">
        <f t="shared" si="12"/>
        <v>7.6501818566485913E-2</v>
      </c>
      <c r="J60" s="303">
        <f t="shared" si="12"/>
        <v>6.2121810544253732E-2</v>
      </c>
      <c r="K60" s="303">
        <f t="shared" si="12"/>
        <v>8.3080194954516809E-2</v>
      </c>
      <c r="L60" s="303">
        <f t="shared" si="12"/>
        <v>7.6386156561566596E-2</v>
      </c>
      <c r="M60" s="303">
        <f t="shared" si="12"/>
        <v>7.804409542556183E-2</v>
      </c>
      <c r="N60" s="303">
        <f t="shared" si="12"/>
        <v>8.2233218289937404E-2</v>
      </c>
      <c r="O60" s="303">
        <f t="shared" si="12"/>
        <v>8.3570459892170962E-2</v>
      </c>
      <c r="P60" s="303">
        <f t="shared" si="12"/>
        <v>8.2774701359759131E-2</v>
      </c>
      <c r="Q60" s="303">
        <f t="shared" si="12"/>
        <v>8.4228589105002444E-2</v>
      </c>
      <c r="R60" s="303">
        <f t="shared" si="12"/>
        <v>8.0407840729323679E-2</v>
      </c>
      <c r="S60" s="303">
        <f t="shared" si="12"/>
        <v>8.0354844586627852E-2</v>
      </c>
      <c r="T60" s="303">
        <f t="shared" si="12"/>
        <v>8.503498008339086E-2</v>
      </c>
      <c r="U60" s="303">
        <f t="shared" si="12"/>
        <v>8.4355782864223613E-2</v>
      </c>
      <c r="V60" s="303">
        <f t="shared" si="12"/>
        <v>8.6146851933042362E-2</v>
      </c>
      <c r="W60" s="303">
        <f t="shared" si="12"/>
        <v>8.6011657851733897E-2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4.9903675862805419E-2</v>
      </c>
      <c r="C61" s="304">
        <f t="shared" si="13"/>
        <v>4.432984170079466E-2</v>
      </c>
      <c r="D61" s="304">
        <f t="shared" si="13"/>
        <v>4.5316043059362848E-2</v>
      </c>
      <c r="E61" s="304">
        <f t="shared" si="13"/>
        <v>4.5014071613261972E-2</v>
      </c>
      <c r="F61" s="304">
        <f t="shared" si="13"/>
        <v>3.6869022462774403E-2</v>
      </c>
      <c r="G61" s="304">
        <f t="shared" si="13"/>
        <v>3.9749394868048959E-2</v>
      </c>
      <c r="H61" s="304">
        <f t="shared" si="13"/>
        <v>4.2908898651324169E-2</v>
      </c>
      <c r="I61" s="304">
        <f t="shared" si="13"/>
        <v>5.5821118518323311E-2</v>
      </c>
      <c r="J61" s="304">
        <f t="shared" si="13"/>
        <v>3.6374648004863376E-2</v>
      </c>
      <c r="K61" s="304">
        <f t="shared" si="13"/>
        <v>5.8913873255289836E-2</v>
      </c>
      <c r="L61" s="304">
        <f t="shared" si="13"/>
        <v>5.0648600616625648E-2</v>
      </c>
      <c r="M61" s="304">
        <f t="shared" si="13"/>
        <v>5.3759706144085505E-2</v>
      </c>
      <c r="N61" s="304">
        <f t="shared" si="13"/>
        <v>5.8512077253891639E-2</v>
      </c>
      <c r="O61" s="304">
        <f t="shared" si="13"/>
        <v>5.9870576983672E-2</v>
      </c>
      <c r="P61" s="304">
        <f t="shared" si="13"/>
        <v>5.745633760253592E-2</v>
      </c>
      <c r="Q61" s="304">
        <f t="shared" si="13"/>
        <v>5.9900069587158038E-2</v>
      </c>
      <c r="R61" s="304">
        <f t="shared" si="13"/>
        <v>5.4958182791758077E-2</v>
      </c>
      <c r="S61" s="304">
        <f t="shared" si="13"/>
        <v>5.4215321940572637E-2</v>
      </c>
      <c r="T61" s="304">
        <f t="shared" si="13"/>
        <v>5.9998773236280736E-2</v>
      </c>
      <c r="U61" s="304">
        <f t="shared" si="13"/>
        <v>5.9061074007143929E-2</v>
      </c>
      <c r="V61" s="304">
        <f t="shared" si="13"/>
        <v>6.1666626794155591E-2</v>
      </c>
      <c r="W61" s="304">
        <f t="shared" si="13"/>
        <v>6.1497287320437792E-2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2.5661715706494316E-2</v>
      </c>
      <c r="C62" s="304">
        <f t="shared" si="14"/>
        <v>2.6833190133142431E-2</v>
      </c>
      <c r="D62" s="304">
        <f t="shared" si="14"/>
        <v>2.6668646005733519E-2</v>
      </c>
      <c r="E62" s="304">
        <f t="shared" si="14"/>
        <v>2.6816842418101158E-2</v>
      </c>
      <c r="F62" s="304">
        <f t="shared" si="14"/>
        <v>2.636924713409515E-2</v>
      </c>
      <c r="G62" s="304">
        <f t="shared" si="14"/>
        <v>2.3907341120274504E-2</v>
      </c>
      <c r="H62" s="304">
        <f t="shared" si="14"/>
        <v>2.143809148905107E-2</v>
      </c>
      <c r="I62" s="304">
        <f t="shared" si="14"/>
        <v>2.0680700048162606E-2</v>
      </c>
      <c r="J62" s="304">
        <f t="shared" si="14"/>
        <v>2.5747162539390356E-2</v>
      </c>
      <c r="K62" s="304">
        <f t="shared" si="14"/>
        <v>2.4166321699226976E-2</v>
      </c>
      <c r="L62" s="304">
        <f t="shared" si="14"/>
        <v>2.573755594494094E-2</v>
      </c>
      <c r="M62" s="304">
        <f t="shared" si="14"/>
        <v>2.4284389281476314E-2</v>
      </c>
      <c r="N62" s="304">
        <f t="shared" si="14"/>
        <v>2.3721141036045768E-2</v>
      </c>
      <c r="O62" s="304">
        <f t="shared" si="14"/>
        <v>2.3699882908498962E-2</v>
      </c>
      <c r="P62" s="304">
        <f t="shared" si="14"/>
        <v>2.5318363757223208E-2</v>
      </c>
      <c r="Q62" s="304">
        <f t="shared" si="14"/>
        <v>2.4328519517844403E-2</v>
      </c>
      <c r="R62" s="304">
        <f t="shared" si="14"/>
        <v>2.5449657937565602E-2</v>
      </c>
      <c r="S62" s="304">
        <f t="shared" si="14"/>
        <v>2.6139522646055211E-2</v>
      </c>
      <c r="T62" s="304">
        <f t="shared" si="14"/>
        <v>2.5036206847110113E-2</v>
      </c>
      <c r="U62" s="304">
        <f t="shared" si="14"/>
        <v>2.5294708857079681E-2</v>
      </c>
      <c r="V62" s="304">
        <f t="shared" si="14"/>
        <v>2.4480225138886782E-2</v>
      </c>
      <c r="W62" s="304">
        <f t="shared" si="14"/>
        <v>2.4514370531296112E-2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0.25156033541159495</v>
      </c>
      <c r="C63" s="303">
        <f t="shared" si="15"/>
        <v>0.25448335206631306</v>
      </c>
      <c r="D63" s="303">
        <f t="shared" si="15"/>
        <v>0.25396627870059479</v>
      </c>
      <c r="E63" s="303">
        <f t="shared" si="15"/>
        <v>0.2541929813387428</v>
      </c>
      <c r="F63" s="303">
        <f t="shared" si="15"/>
        <v>0.25487485859323727</v>
      </c>
      <c r="G63" s="303">
        <f t="shared" si="15"/>
        <v>0.258928187420574</v>
      </c>
      <c r="H63" s="303">
        <f t="shared" si="15"/>
        <v>0.24875760722436396</v>
      </c>
      <c r="I63" s="303">
        <f t="shared" si="15"/>
        <v>0.23852264581514482</v>
      </c>
      <c r="J63" s="303">
        <f t="shared" si="15"/>
        <v>0.25518482193856729</v>
      </c>
      <c r="K63" s="303">
        <f t="shared" si="15"/>
        <v>0.25324149339655094</v>
      </c>
      <c r="L63" s="303">
        <f t="shared" si="15"/>
        <v>0.25238683037762588</v>
      </c>
      <c r="M63" s="303">
        <f t="shared" si="15"/>
        <v>0.25517961852310972</v>
      </c>
      <c r="N63" s="303">
        <f t="shared" si="15"/>
        <v>0.25574286495534687</v>
      </c>
      <c r="O63" s="303">
        <f t="shared" si="15"/>
        <v>0.25528564676522508</v>
      </c>
      <c r="P63" s="303">
        <f t="shared" si="15"/>
        <v>0.25073125304851018</v>
      </c>
      <c r="Q63" s="303">
        <f t="shared" si="15"/>
        <v>0.25254048601900453</v>
      </c>
      <c r="R63" s="303">
        <f t="shared" si="15"/>
        <v>0.25130194672787065</v>
      </c>
      <c r="S63" s="303">
        <f t="shared" si="15"/>
        <v>0.25098153271883739</v>
      </c>
      <c r="T63" s="303">
        <f t="shared" si="15"/>
        <v>0.25040683625984594</v>
      </c>
      <c r="U63" s="303">
        <f t="shared" si="15"/>
        <v>0.25039152560430711</v>
      </c>
      <c r="V63" s="303">
        <f t="shared" si="15"/>
        <v>0.25153350789820389</v>
      </c>
      <c r="W63" s="303">
        <f t="shared" si="15"/>
        <v>0.25151485418391895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8.1588601627996277E-2</v>
      </c>
      <c r="C64" s="304">
        <f t="shared" si="16"/>
        <v>5.3876063839311331E-2</v>
      </c>
      <c r="D64" s="304">
        <f t="shared" si="16"/>
        <v>5.8397419009664081E-2</v>
      </c>
      <c r="E64" s="304">
        <f t="shared" si="16"/>
        <v>5.2835096298451047E-2</v>
      </c>
      <c r="F64" s="304">
        <f t="shared" si="16"/>
        <v>6.3393351357886416E-2</v>
      </c>
      <c r="G64" s="304">
        <f t="shared" si="16"/>
        <v>0.13746998259187806</v>
      </c>
      <c r="H64" s="304">
        <f t="shared" si="16"/>
        <v>0.15046349376117921</v>
      </c>
      <c r="I64" s="304">
        <f t="shared" si="16"/>
        <v>0.14348683317034291</v>
      </c>
      <c r="J64" s="304">
        <f t="shared" si="16"/>
        <v>8.3967157527935238E-2</v>
      </c>
      <c r="K64" s="304">
        <f t="shared" si="16"/>
        <v>0.12703704997473858</v>
      </c>
      <c r="L64" s="304">
        <f t="shared" si="16"/>
        <v>8.4097381717211053E-2</v>
      </c>
      <c r="M64" s="304">
        <f t="shared" si="16"/>
        <v>0.12794246147453445</v>
      </c>
      <c r="N64" s="304">
        <f t="shared" si="16"/>
        <v>0.14105905259361348</v>
      </c>
      <c r="O64" s="304">
        <f t="shared" si="16"/>
        <v>0.14079292921953576</v>
      </c>
      <c r="P64" s="304">
        <f t="shared" si="16"/>
        <v>9.3742770662830072E-2</v>
      </c>
      <c r="Q64" s="304">
        <f t="shared" si="16"/>
        <v>0.12321826957965525</v>
      </c>
      <c r="R64" s="304">
        <f t="shared" si="16"/>
        <v>9.166123997122505E-2</v>
      </c>
      <c r="S64" s="304">
        <f t="shared" si="16"/>
        <v>7.0046105138929962E-2</v>
      </c>
      <c r="T64" s="304">
        <f t="shared" si="16"/>
        <v>0.10177068234851612</v>
      </c>
      <c r="U64" s="304">
        <f t="shared" si="16"/>
        <v>9.5211840552393082E-2</v>
      </c>
      <c r="V64" s="304">
        <f t="shared" si="16"/>
        <v>0.1185272314216759</v>
      </c>
      <c r="W64" s="304">
        <f t="shared" si="16"/>
        <v>0.11774406667337253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0.16997173378359867</v>
      </c>
      <c r="C65" s="304">
        <f t="shared" si="17"/>
        <v>0.20060728822700175</v>
      </c>
      <c r="D65" s="304">
        <f t="shared" si="17"/>
        <v>0.19556885969093071</v>
      </c>
      <c r="E65" s="304">
        <f t="shared" si="17"/>
        <v>0.20135788504029176</v>
      </c>
      <c r="F65" s="304">
        <f t="shared" si="17"/>
        <v>0.19148150723535082</v>
      </c>
      <c r="G65" s="304">
        <f t="shared" si="17"/>
        <v>0.12145820482869596</v>
      </c>
      <c r="H65" s="304">
        <f t="shared" si="17"/>
        <v>9.8294113463184785E-2</v>
      </c>
      <c r="I65" s="304">
        <f t="shared" si="17"/>
        <v>9.503581264480189E-2</v>
      </c>
      <c r="J65" s="304">
        <f t="shared" si="17"/>
        <v>0.17121766441063208</v>
      </c>
      <c r="K65" s="304">
        <f t="shared" si="17"/>
        <v>0.12620444342181236</v>
      </c>
      <c r="L65" s="304">
        <f t="shared" si="17"/>
        <v>0.16828944866041481</v>
      </c>
      <c r="M65" s="304">
        <f t="shared" si="17"/>
        <v>0.1272371570485753</v>
      </c>
      <c r="N65" s="304">
        <f t="shared" si="17"/>
        <v>0.11468381236173343</v>
      </c>
      <c r="O65" s="304">
        <f t="shared" si="17"/>
        <v>0.11449271754568933</v>
      </c>
      <c r="P65" s="304">
        <f t="shared" si="17"/>
        <v>0.15698848238568011</v>
      </c>
      <c r="Q65" s="304">
        <f t="shared" si="17"/>
        <v>0.12932221643934927</v>
      </c>
      <c r="R65" s="304">
        <f t="shared" si="17"/>
        <v>0.15964070675664557</v>
      </c>
      <c r="S65" s="304">
        <f t="shared" si="17"/>
        <v>0.18093542757990741</v>
      </c>
      <c r="T65" s="304">
        <f t="shared" si="17"/>
        <v>0.14863615391132987</v>
      </c>
      <c r="U65" s="304">
        <f t="shared" si="17"/>
        <v>0.15517968505191398</v>
      </c>
      <c r="V65" s="304">
        <f t="shared" si="17"/>
        <v>0.13300627647652799</v>
      </c>
      <c r="W65" s="304">
        <f t="shared" si="17"/>
        <v>0.13377078751054644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0.13970230227893685</v>
      </c>
      <c r="C66" s="303">
        <f t="shared" si="18"/>
        <v>0.12328827191722355</v>
      </c>
      <c r="D66" s="303">
        <f t="shared" si="18"/>
        <v>0.12558434003115845</v>
      </c>
      <c r="E66" s="303">
        <f t="shared" si="18"/>
        <v>0.12335588415918895</v>
      </c>
      <c r="F66" s="303">
        <f t="shared" si="18"/>
        <v>0.13676674226296642</v>
      </c>
      <c r="G66" s="303">
        <f t="shared" si="18"/>
        <v>0.16314974674886015</v>
      </c>
      <c r="H66" s="303">
        <f t="shared" si="18"/>
        <v>0.21367751468192586</v>
      </c>
      <c r="I66" s="303">
        <f t="shared" si="18"/>
        <v>0.22841365627276466</v>
      </c>
      <c r="J66" s="303">
        <f t="shared" si="18"/>
        <v>0.14595261200782178</v>
      </c>
      <c r="K66" s="303">
        <f t="shared" si="18"/>
        <v>0.1489601518753943</v>
      </c>
      <c r="L66" s="303">
        <f t="shared" si="18"/>
        <v>0.13659806905316679</v>
      </c>
      <c r="M66" s="303">
        <f t="shared" si="18"/>
        <v>0.14949331775999763</v>
      </c>
      <c r="N66" s="303">
        <f t="shared" si="18"/>
        <v>0.15185026578377134</v>
      </c>
      <c r="O66" s="303">
        <f t="shared" si="18"/>
        <v>0.15149364101269136</v>
      </c>
      <c r="P66" s="303">
        <f t="shared" si="18"/>
        <v>0.13835762678946223</v>
      </c>
      <c r="Q66" s="303">
        <f t="shared" si="18"/>
        <v>0.14644136418427839</v>
      </c>
      <c r="R66" s="303">
        <f t="shared" si="18"/>
        <v>0.1378576022212375</v>
      </c>
      <c r="S66" s="303">
        <f t="shared" si="18"/>
        <v>0.12937935827112204</v>
      </c>
      <c r="T66" s="303">
        <f t="shared" si="18"/>
        <v>0.13997726113420333</v>
      </c>
      <c r="U66" s="303">
        <f t="shared" si="18"/>
        <v>0.13732034739015483</v>
      </c>
      <c r="V66" s="303">
        <f t="shared" si="18"/>
        <v>0.14401703830896515</v>
      </c>
      <c r="W66" s="303">
        <f t="shared" si="18"/>
        <v>0.14373530653717462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0.12076101508938496</v>
      </c>
      <c r="C67" s="303">
        <f t="shared" si="19"/>
        <v>0.12627383592067015</v>
      </c>
      <c r="D67" s="303">
        <f t="shared" si="19"/>
        <v>0.12549951061521653</v>
      </c>
      <c r="E67" s="303">
        <f t="shared" si="19"/>
        <v>0.12619690549694654</v>
      </c>
      <c r="F67" s="303">
        <f t="shared" si="19"/>
        <v>0.12409057474868294</v>
      </c>
      <c r="G67" s="303">
        <f t="shared" si="19"/>
        <v>0.1125051346836447</v>
      </c>
      <c r="H67" s="303">
        <f t="shared" si="19"/>
        <v>0.10088513641906383</v>
      </c>
      <c r="I67" s="303">
        <f t="shared" si="19"/>
        <v>9.7320941403118144E-2</v>
      </c>
      <c r="J67" s="303">
        <f t="shared" si="19"/>
        <v>0.12116311783242513</v>
      </c>
      <c r="K67" s="303">
        <f t="shared" si="19"/>
        <v>0.11372386681989159</v>
      </c>
      <c r="L67" s="303">
        <f t="shared" si="19"/>
        <v>0.12111791032913385</v>
      </c>
      <c r="M67" s="303">
        <f t="shared" si="19"/>
        <v>0.11427947897165321</v>
      </c>
      <c r="N67" s="303">
        <f t="shared" si="19"/>
        <v>0.11162889899315655</v>
      </c>
      <c r="O67" s="303">
        <f t="shared" si="19"/>
        <v>0.11152886074587749</v>
      </c>
      <c r="P67" s="303">
        <f t="shared" si="19"/>
        <v>0.11914524121046205</v>
      </c>
      <c r="Q67" s="303">
        <f t="shared" si="19"/>
        <v>0.11448715067220892</v>
      </c>
      <c r="R67" s="303">
        <f t="shared" si="19"/>
        <v>0.11976309617677923</v>
      </c>
      <c r="S67" s="303">
        <f t="shared" si="19"/>
        <v>0.1230095183343774</v>
      </c>
      <c r="T67" s="303">
        <f t="shared" si="19"/>
        <v>0.1178174439864005</v>
      </c>
      <c r="U67" s="303">
        <f t="shared" si="19"/>
        <v>0.11903392403331615</v>
      </c>
      <c r="V67" s="303">
        <f t="shared" si="19"/>
        <v>0.1152010594771142</v>
      </c>
      <c r="W67" s="303">
        <f t="shared" si="19"/>
        <v>0.11536174367668757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8.17740073369526E-2</v>
      </c>
      <c r="C68" s="237">
        <f t="shared" si="20"/>
        <v>8.5507045277807461E-2</v>
      </c>
      <c r="D68" s="237">
        <f t="shared" si="20"/>
        <v>8.4982706498752919E-2</v>
      </c>
      <c r="E68" s="237">
        <f t="shared" si="20"/>
        <v>8.5454951404388524E-2</v>
      </c>
      <c r="F68" s="237">
        <f t="shared" si="20"/>
        <v>8.4028637573430195E-2</v>
      </c>
      <c r="G68" s="237">
        <f t="shared" si="20"/>
        <v>7.6183491023618308E-2</v>
      </c>
      <c r="H68" s="237">
        <f t="shared" si="20"/>
        <v>6.8314943192682304E-2</v>
      </c>
      <c r="I68" s="237">
        <f t="shared" si="20"/>
        <v>6.5901428291631342E-2</v>
      </c>
      <c r="J68" s="237">
        <f t="shared" si="20"/>
        <v>8.2046293493501038E-2</v>
      </c>
      <c r="K68" s="237">
        <f t="shared" si="20"/>
        <v>7.7008762412546852E-2</v>
      </c>
      <c r="L68" s="237">
        <f t="shared" si="20"/>
        <v>8.2015680975851254E-2</v>
      </c>
      <c r="M68" s="237">
        <f t="shared" si="20"/>
        <v>7.738499833720372E-2</v>
      </c>
      <c r="N68" s="237">
        <f t="shared" si="20"/>
        <v>7.5590143048447342E-2</v>
      </c>
      <c r="O68" s="237">
        <f t="shared" si="20"/>
        <v>7.5522401581046492E-2</v>
      </c>
      <c r="P68" s="237">
        <f t="shared" si="20"/>
        <v>8.0679876876620676E-2</v>
      </c>
      <c r="Q68" s="237">
        <f t="shared" si="20"/>
        <v>7.7525624408890423E-2</v>
      </c>
      <c r="R68" s="237">
        <f t="shared" si="20"/>
        <v>8.1098260876717024E-2</v>
      </c>
      <c r="S68" s="237">
        <f t="shared" si="20"/>
        <v>8.3296594081665495E-2</v>
      </c>
      <c r="T68" s="237">
        <f t="shared" si="20"/>
        <v>7.9780751443946668E-2</v>
      </c>
      <c r="U68" s="237">
        <f t="shared" si="20"/>
        <v>8.0604497817791776E-2</v>
      </c>
      <c r="V68" s="237">
        <f t="shared" si="20"/>
        <v>7.8009051811409602E-2</v>
      </c>
      <c r="W68" s="237">
        <f t="shared" si="20"/>
        <v>7.8117860029898956E-2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42.781759830658054</v>
      </c>
      <c r="C72" s="322">
        <f t="shared" si="21"/>
        <v>41.849956359804892</v>
      </c>
      <c r="D72" s="322">
        <f t="shared" si="21"/>
        <v>40.087486950549085</v>
      </c>
      <c r="E72" s="322">
        <f t="shared" si="21"/>
        <v>42.374816256102008</v>
      </c>
      <c r="F72" s="322">
        <f t="shared" si="21"/>
        <v>43.406404274449308</v>
      </c>
      <c r="G72" s="322">
        <f t="shared" si="21"/>
        <v>41.600578697608597</v>
      </c>
      <c r="H72" s="322">
        <f t="shared" si="21"/>
        <v>37.812095297740441</v>
      </c>
      <c r="I72" s="322">
        <f t="shared" si="21"/>
        <v>36.616735261600489</v>
      </c>
      <c r="J72" s="322">
        <f t="shared" si="21"/>
        <v>37.010976722049854</v>
      </c>
      <c r="K72" s="322">
        <f t="shared" si="21"/>
        <v>39.228951495008772</v>
      </c>
      <c r="L72" s="322">
        <f t="shared" si="21"/>
        <v>34.919438571294485</v>
      </c>
      <c r="M72" s="322">
        <f t="shared" si="21"/>
        <v>31.582175967024074</v>
      </c>
      <c r="N72" s="322">
        <f t="shared" si="21"/>
        <v>32.239641144314447</v>
      </c>
      <c r="O72" s="322">
        <f t="shared" si="21"/>
        <v>32.415197771677271</v>
      </c>
      <c r="P72" s="322">
        <f t="shared" si="21"/>
        <v>28.370332708784453</v>
      </c>
      <c r="Q72" s="322">
        <f t="shared" si="21"/>
        <v>26.923559010773882</v>
      </c>
      <c r="R72" s="322">
        <f t="shared" si="21"/>
        <v>26.860660608271434</v>
      </c>
      <c r="S72" s="322">
        <f t="shared" si="21"/>
        <v>26.100317336551132</v>
      </c>
      <c r="T72" s="322">
        <f t="shared" si="21"/>
        <v>26.838077894969604</v>
      </c>
      <c r="U72" s="322">
        <f t="shared" si="21"/>
        <v>26.400231990026487</v>
      </c>
      <c r="V72" s="322">
        <f t="shared" si="21"/>
        <v>29.232020814124265</v>
      </c>
      <c r="W72" s="322">
        <f t="shared" si="21"/>
        <v>28.974596433988157</v>
      </c>
      <c r="DA72" s="95"/>
    </row>
    <row r="73" spans="1:105" ht="12" customHeight="1" x14ac:dyDescent="0.25">
      <c r="A73" s="55" t="s">
        <v>92</v>
      </c>
      <c r="B73" s="332">
        <f>IF(B$6=0,0,B$6/TRE!B$5*1000)</f>
        <v>1.0763268217626127</v>
      </c>
      <c r="C73" s="332">
        <f>IF(C$6=0,0,C$6/TRE!C$5*1000)</f>
        <v>1.1009488588885861</v>
      </c>
      <c r="D73" s="332">
        <f>IF(D$6=0,0,D$6/TRE!D$5*1000)</f>
        <v>1.0481166654349559</v>
      </c>
      <c r="E73" s="332">
        <f>IF(E$6=0,0,E$6/TRE!E$5*1000)</f>
        <v>1.1140772255253713</v>
      </c>
      <c r="F73" s="332">
        <f>IF(F$6=0,0,F$6/TRE!F$5*1000)</f>
        <v>1.1221511779562718</v>
      </c>
      <c r="G73" s="332">
        <f>IF(G$6=0,0,G$6/TRE!G$5*1000)</f>
        <v>0.97505806443583642</v>
      </c>
      <c r="H73" s="332">
        <f>IF(H$6=0,0,H$6/TRE!H$5*1000)</f>
        <v>0.79472466508399731</v>
      </c>
      <c r="I73" s="332">
        <f>IF(I$6=0,0,I$6/TRE!I$5*1000)</f>
        <v>0.7424114889099398</v>
      </c>
      <c r="J73" s="332">
        <f>IF(J$6=0,0,J$6/TRE!J$5*1000)</f>
        <v>0.93424277784726528</v>
      </c>
      <c r="K73" s="332">
        <f>IF(K$6=0,0,K$6/TRE!K$5*1000)</f>
        <v>0.92943084485465954</v>
      </c>
      <c r="L73" s="332">
        <f>IF(L$6=0,0,L$6/TRE!L$5*1000)</f>
        <v>0.88111863117119593</v>
      </c>
      <c r="M73" s="332">
        <f>IF(M$6=0,0,M$6/TRE!M$5*1000)</f>
        <v>0.75191554464637078</v>
      </c>
      <c r="N73" s="332">
        <f>IF(N$6=0,0,N$6/TRE!N$5*1000)</f>
        <v>0.74976575934881062</v>
      </c>
      <c r="O73" s="332">
        <f>IF(O$6=0,0,O$6/TRE!O$5*1000)</f>
        <v>0.7531729329848903</v>
      </c>
      <c r="P73" s="332">
        <f>IF(P$6=0,0,P$6/TRE!P$5*1000)</f>
        <v>0.70420627787691426</v>
      </c>
      <c r="Q73" s="332">
        <f>IF(Q$6=0,0,Q$6/TRE!Q$5*1000)</f>
        <v>0.64216699106220376</v>
      </c>
      <c r="R73" s="332">
        <f>IF(R$6=0,0,R$6/TRE!R$5*1000)</f>
        <v>0.67019080829171673</v>
      </c>
      <c r="S73" s="332">
        <f>IF(S$6=0,0,S$6/TRE!S$5*1000)</f>
        <v>0.66887238832157381</v>
      </c>
      <c r="T73" s="332">
        <f>IF(T$6=0,0,T$6/TRE!T$5*1000)</f>
        <v>0.65874869564442406</v>
      </c>
      <c r="U73" s="332">
        <f>IF(U$6=0,0,U$6/TRE!U$5*1000)</f>
        <v>0.65469233524223647</v>
      </c>
      <c r="V73" s="332">
        <f>IF(V$6=0,0,V$6/TRE!V$5*1000)</f>
        <v>0.70157495175920204</v>
      </c>
      <c r="W73" s="332">
        <f>IF(W$6=0,0,W$6/TRE!W$5*1000)</f>
        <v>0.69636665978191803</v>
      </c>
      <c r="DA73" s="67"/>
    </row>
    <row r="74" spans="1:105" ht="12" customHeight="1" x14ac:dyDescent="0.25">
      <c r="A74" s="202" t="s">
        <v>93</v>
      </c>
      <c r="B74" s="333">
        <f>IF(B$7=0,0,B$7/TRE!B$5*1000)</f>
        <v>1.4638044775971544</v>
      </c>
      <c r="C74" s="333">
        <f>IF(C$7=0,0,C$7/TRE!C$5*1000)</f>
        <v>1.4972904480884772</v>
      </c>
      <c r="D74" s="333">
        <f>IF(D$7=0,0,D$7/TRE!D$5*1000)</f>
        <v>1.4254386649915403</v>
      </c>
      <c r="E74" s="333">
        <f>IF(E$7=0,0,E$7/TRE!E$5*1000)</f>
        <v>1.5151450267145046</v>
      </c>
      <c r="F74" s="333">
        <f>IF(F$7=0,0,F$7/TRE!F$5*1000)</f>
        <v>1.5261256020205296</v>
      </c>
      <c r="G74" s="333">
        <f>IF(G$7=0,0,G$7/TRE!G$5*1000)</f>
        <v>1.3260789676327378</v>
      </c>
      <c r="H74" s="333">
        <f>IF(H$7=0,0,H$7/TRE!H$5*1000)</f>
        <v>1.0808255445142363</v>
      </c>
      <c r="I74" s="333">
        <f>IF(I$7=0,0,I$7/TRE!I$5*1000)</f>
        <v>1.0096796249175179</v>
      </c>
      <c r="J74" s="333">
        <f>IF(J$7=0,0,J$7/TRE!J$5*1000)</f>
        <v>1.2705701778722807</v>
      </c>
      <c r="K74" s="333">
        <f>IF(K$7=0,0,K$7/TRE!K$5*1000)</f>
        <v>1.2640259490023369</v>
      </c>
      <c r="L74" s="333">
        <f>IF(L$7=0,0,L$7/TRE!L$5*1000)</f>
        <v>1.1983213383928264</v>
      </c>
      <c r="M74" s="333">
        <f>IF(M$7=0,0,M$7/TRE!M$5*1000)</f>
        <v>1.0226051407190639</v>
      </c>
      <c r="N74" s="333">
        <f>IF(N$7=0,0,N$7/TRE!N$5*1000)</f>
        <v>1.0196814327143822</v>
      </c>
      <c r="O74" s="333">
        <f>IF(O$7=0,0,O$7/TRE!O$5*1000)</f>
        <v>1.0243151888594504</v>
      </c>
      <c r="P74" s="333">
        <f>IF(P$7=0,0,P$7/TRE!P$5*1000)</f>
        <v>0.95772053791260314</v>
      </c>
      <c r="Q74" s="333">
        <f>IF(Q$7=0,0,Q$7/TRE!Q$5*1000)</f>
        <v>0.8733471078445969</v>
      </c>
      <c r="R74" s="333">
        <f>IF(R$7=0,0,R$7/TRE!R$5*1000)</f>
        <v>0.91145949927673442</v>
      </c>
      <c r="S74" s="333">
        <f>IF(S$7=0,0,S$7/TRE!S$5*1000)</f>
        <v>0.90966644811734054</v>
      </c>
      <c r="T74" s="333">
        <f>IF(T$7=0,0,T$7/TRE!T$5*1000)</f>
        <v>0.89589822607641689</v>
      </c>
      <c r="U74" s="333">
        <f>IF(U$7=0,0,U$7/TRE!U$5*1000)</f>
        <v>0.890381575929442</v>
      </c>
      <c r="V74" s="333">
        <f>IF(V$7=0,0,V$7/TRE!V$5*1000)</f>
        <v>0.95414193439251505</v>
      </c>
      <c r="W74" s="333">
        <f>IF(W$7=0,0,W$7/TRE!W$5*1000)</f>
        <v>0.94705865730340866</v>
      </c>
      <c r="DA74" s="174"/>
    </row>
    <row r="75" spans="1:105" ht="12" customHeight="1" x14ac:dyDescent="0.25">
      <c r="A75" s="202" t="s">
        <v>94</v>
      </c>
      <c r="B75" s="333">
        <f>IF(B$8=0,0,B$8/TRE!B$5*1000)</f>
        <v>1.8082290605611906</v>
      </c>
      <c r="C75" s="333">
        <f>IF(C$8=0,0,C$8/TRE!C$5*1000)</f>
        <v>1.849594082932825</v>
      </c>
      <c r="D75" s="333">
        <f>IF(D$8=0,0,D$8/TRE!D$5*1000)</f>
        <v>1.7608359979307262</v>
      </c>
      <c r="E75" s="333">
        <f>IF(E$8=0,0,E$8/TRE!E$5*1000)</f>
        <v>1.8716497388826232</v>
      </c>
      <c r="F75" s="333">
        <f>IF(F$8=0,0,F$8/TRE!F$5*1000)</f>
        <v>1.8852139789665363</v>
      </c>
      <c r="G75" s="333">
        <f>IF(G$8=0,0,G$8/TRE!G$5*1000)</f>
        <v>1.6380975482522055</v>
      </c>
      <c r="H75" s="333">
        <f>IF(H$8=0,0,H$8/TRE!H$5*1000)</f>
        <v>1.3351374373411158</v>
      </c>
      <c r="I75" s="333">
        <f>IF(I$8=0,0,I$8/TRE!I$5*1000)</f>
        <v>1.2472513013686986</v>
      </c>
      <c r="J75" s="333">
        <f>IF(J$8=0,0,J$8/TRE!J$5*1000)</f>
        <v>1.5695278667834054</v>
      </c>
      <c r="K75" s="333">
        <f>IF(K$8=0,0,K$8/TRE!K$5*1000)</f>
        <v>1.561443819355828</v>
      </c>
      <c r="L75" s="333">
        <f>IF(L$8=0,0,L$8/TRE!L$5*1000)</f>
        <v>1.4802793003676096</v>
      </c>
      <c r="M75" s="333">
        <f>IF(M$8=0,0,M$8/TRE!M$5*1000)</f>
        <v>1.2632181150059028</v>
      </c>
      <c r="N75" s="333">
        <f>IF(N$8=0,0,N$8/TRE!N$5*1000)</f>
        <v>1.2596064757060015</v>
      </c>
      <c r="O75" s="333">
        <f>IF(O$8=0,0,O$8/TRE!O$5*1000)</f>
        <v>1.2653305274146149</v>
      </c>
      <c r="P75" s="333">
        <f>IF(P$8=0,0,P$8/TRE!P$5*1000)</f>
        <v>1.1830665468332155</v>
      </c>
      <c r="Q75" s="333">
        <f>IF(Q$8=0,0,Q$8/TRE!Q$5*1000)</f>
        <v>1.0788405449845022</v>
      </c>
      <c r="R75" s="333">
        <f>IF(R$8=0,0,R$8/TRE!R$5*1000)</f>
        <v>1.1259205579300837</v>
      </c>
      <c r="S75" s="333">
        <f>IF(S$8=0,0,S$8/TRE!S$5*1000)</f>
        <v>1.1237056123802442</v>
      </c>
      <c r="T75" s="333">
        <f>IF(T$8=0,0,T$8/TRE!T$5*1000)</f>
        <v>1.1066978086826325</v>
      </c>
      <c r="U75" s="333">
        <f>IF(U$8=0,0,U$8/TRE!U$5*1000)</f>
        <v>1.0998831232069575</v>
      </c>
      <c r="V75" s="333">
        <f>IF(V$8=0,0,V$8/TRE!V$5*1000)</f>
        <v>1.1786459189554594</v>
      </c>
      <c r="W75" s="333">
        <f>IF(W$8=0,0,W$8/TRE!W$5*1000)</f>
        <v>1.1698959884336226</v>
      </c>
      <c r="DA75" s="174"/>
    </row>
    <row r="76" spans="1:105" ht="12" customHeight="1" x14ac:dyDescent="0.25">
      <c r="A76" s="202" t="s">
        <v>95</v>
      </c>
      <c r="B76" s="333">
        <f>IF(B$9=0,0,B$9/TRE!B$5*1000)</f>
        <v>1.1193798946331177</v>
      </c>
      <c r="C76" s="333">
        <f>IF(C$9=0,0,C$9/TRE!C$5*1000)</f>
        <v>1.1449868132441294</v>
      </c>
      <c r="D76" s="333">
        <f>IF(D$9=0,0,D$9/TRE!D$5*1000)</f>
        <v>1.0900413320523539</v>
      </c>
      <c r="E76" s="333">
        <f>IF(E$9=0,0,E$9/TRE!E$5*1000)</f>
        <v>1.1586403145463859</v>
      </c>
      <c r="F76" s="333">
        <f>IF(F$9=0,0,F$9/TRE!F$5*1000)</f>
        <v>1.1670372250745225</v>
      </c>
      <c r="G76" s="333">
        <f>IF(G$9=0,0,G$9/TRE!G$5*1000)</f>
        <v>1.0140603870132701</v>
      </c>
      <c r="H76" s="333">
        <f>IF(H$9=0,0,H$9/TRE!H$5*1000)</f>
        <v>0.82651365168735691</v>
      </c>
      <c r="I76" s="333">
        <f>IF(I$9=0,0,I$9/TRE!I$5*1000)</f>
        <v>0.77210794846633712</v>
      </c>
      <c r="J76" s="333">
        <f>IF(J$9=0,0,J$9/TRE!J$5*1000)</f>
        <v>0.9716124889611556</v>
      </c>
      <c r="K76" s="333">
        <f>IF(K$9=0,0,K$9/TRE!K$5*1000)</f>
        <v>0.9666080786488459</v>
      </c>
      <c r="L76" s="333">
        <f>IF(L$9=0,0,L$9/TRE!L$5*1000)</f>
        <v>0.91636337641804388</v>
      </c>
      <c r="M76" s="333">
        <f>IF(M$9=0,0,M$9/TRE!M$5*1000)</f>
        <v>0.78199216643222547</v>
      </c>
      <c r="N76" s="333">
        <f>IF(N$9=0,0,N$9/TRE!N$5*1000)</f>
        <v>0.77975638972276262</v>
      </c>
      <c r="O76" s="333">
        <f>IF(O$9=0,0,O$9/TRE!O$5*1000)</f>
        <v>0.78329985030428539</v>
      </c>
      <c r="P76" s="333">
        <f>IF(P$9=0,0,P$9/TRE!P$5*1000)</f>
        <v>0.73237452899199018</v>
      </c>
      <c r="Q76" s="333">
        <f>IF(Q$9=0,0,Q$9/TRE!Q$5*1000)</f>
        <v>0.66785367070469193</v>
      </c>
      <c r="R76" s="333">
        <f>IF(R$9=0,0,R$9/TRE!R$5*1000)</f>
        <v>0.69699844062338512</v>
      </c>
      <c r="S76" s="333">
        <f>IF(S$9=0,0,S$9/TRE!S$5*1000)</f>
        <v>0.6956272838544364</v>
      </c>
      <c r="T76" s="333">
        <f>IF(T$9=0,0,T$9/TRE!T$5*1000)</f>
        <v>0.68509864347020089</v>
      </c>
      <c r="U76" s="333">
        <f>IF(U$9=0,0,U$9/TRE!U$5*1000)</f>
        <v>0.68088002865192598</v>
      </c>
      <c r="V76" s="333">
        <f>IF(V$9=0,0,V$9/TRE!V$5*1000)</f>
        <v>0.72963794982957009</v>
      </c>
      <c r="W76" s="333">
        <f>IF(W$9=0,0,W$9/TRE!W$5*1000)</f>
        <v>0.72422132617319468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1.1439545626008776</v>
      </c>
      <c r="C77" s="334">
        <f>IF(C$10=0,0,C$10/TRE!C$5*1000)</f>
        <v>1.1511377414978077</v>
      </c>
      <c r="D77" s="334">
        <f>IF(D$10=0,0,D$10/TRE!D$5*1000)</f>
        <v>1.0978264809395206</v>
      </c>
      <c r="E77" s="334">
        <f>IF(E$10=0,0,E$10/TRE!E$5*1000)</f>
        <v>1.1642432027407548</v>
      </c>
      <c r="F77" s="334">
        <f>IF(F$10=0,0,F$10/TRE!F$5*1000)</f>
        <v>1.1832292638588116</v>
      </c>
      <c r="G77" s="334">
        <f>IF(G$10=0,0,G$10/TRE!G$5*1000)</f>
        <v>1.0507906286680728</v>
      </c>
      <c r="H77" s="334">
        <f>IF(H$10=0,0,H$10/TRE!H$5*1000)</f>
        <v>0.8741165973117585</v>
      </c>
      <c r="I77" s="334">
        <f>IF(I$10=0,0,I$10/TRE!I$5*1000)</f>
        <v>0.85594039999381544</v>
      </c>
      <c r="J77" s="334">
        <f>IF(J$10=0,0,J$10/TRE!J$5*1000)</f>
        <v>0.98711985097072064</v>
      </c>
      <c r="K77" s="334">
        <f>IF(K$10=0,0,K$10/TRE!K$5*1000)</f>
        <v>1.0340251881359948</v>
      </c>
      <c r="L77" s="334">
        <f>IF(L$10=0,0,L$10/TRE!L$5*1000)</f>
        <v>0.93030446531765698</v>
      </c>
      <c r="M77" s="334">
        <f>IF(M$10=0,0,M$10/TRE!M$5*1000)</f>
        <v>0.82262018274532411</v>
      </c>
      <c r="N77" s="334">
        <f>IF(N$10=0,0,N$10/TRE!N$5*1000)</f>
        <v>0.83158990632691343</v>
      </c>
      <c r="O77" s="334">
        <f>IF(O$10=0,0,O$10/TRE!O$5*1000)</f>
        <v>0.8383972526112502</v>
      </c>
      <c r="P77" s="334">
        <f>IF(P$10=0,0,P$10/TRE!P$5*1000)</f>
        <v>0.75760259309520561</v>
      </c>
      <c r="Q77" s="334">
        <f>IF(Q$10=0,0,Q$10/TRE!Q$5*1000)</f>
        <v>0.72243656356133212</v>
      </c>
      <c r="R77" s="334">
        <f>IF(R$10=0,0,R$10/TRE!R$5*1000)</f>
        <v>0.72283686327574703</v>
      </c>
      <c r="S77" s="334">
        <f>IF(S$10=0,0,S$10/TRE!S$5*1000)</f>
        <v>0.70747534615416952</v>
      </c>
      <c r="T77" s="334">
        <f>IF(T$10=0,0,T$10/TRE!T$5*1000)</f>
        <v>0.72483780225447159</v>
      </c>
      <c r="U77" s="334">
        <f>IF(U$10=0,0,U$10/TRE!U$5*1000)</f>
        <v>0.71392259134335945</v>
      </c>
      <c r="V77" s="334">
        <f>IF(V$10=0,0,V$10/TRE!V$5*1000)</f>
        <v>0.7921267791269716</v>
      </c>
      <c r="W77" s="334">
        <f>IF(W$10=0,0,W$10/TRE!W$5*1000)</f>
        <v>0.78541441646210453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7.5335356967490537</v>
      </c>
      <c r="C78" s="350">
        <f>IF(C$16=0,0,C$16/TRE!C$5*1000)</f>
        <v>7.4550820247904461</v>
      </c>
      <c r="D78" s="350">
        <f>IF(D$16=0,0,D$16/TRE!D$5*1000)</f>
        <v>7.1266089183027219</v>
      </c>
      <c r="E78" s="350">
        <f>IF(E$16=0,0,E$16/TRE!E$5*1000)</f>
        <v>7.5399666144739967</v>
      </c>
      <c r="F78" s="350">
        <f>IF(F$16=0,0,F$16/TRE!F$5*1000)</f>
        <v>7.744240806043809</v>
      </c>
      <c r="G78" s="350">
        <f>IF(G$16=0,0,G$16/TRE!G$5*1000)</f>
        <v>7.5400937064731135</v>
      </c>
      <c r="H78" s="350">
        <f>IF(H$16=0,0,H$16/TRE!H$5*1000)</f>
        <v>6.5842324452838765</v>
      </c>
      <c r="I78" s="350">
        <f>IF(I$16=0,0,I$16/TRE!I$5*1000)</f>
        <v>6.1137444029967591</v>
      </c>
      <c r="J78" s="350">
        <f>IF(J$16=0,0,J$16/TRE!J$5*1000)</f>
        <v>6.6112476532121303</v>
      </c>
      <c r="K78" s="350">
        <f>IF(K$16=0,0,K$16/TRE!K$5*1000)</f>
        <v>6.9540787826838164</v>
      </c>
      <c r="L78" s="350">
        <f>IF(L$16=0,0,L$16/TRE!L$5*1000)</f>
        <v>6.16924449370266</v>
      </c>
      <c r="M78" s="350">
        <f>IF(M$16=0,0,M$16/TRE!M$5*1000)</f>
        <v>5.6413893307764482</v>
      </c>
      <c r="N78" s="350">
        <f>IF(N$16=0,0,N$16/TRE!N$5*1000)</f>
        <v>5.7715407339654794</v>
      </c>
      <c r="O78" s="350">
        <f>IF(O$16=0,0,O$16/TRE!O$5*1000)</f>
        <v>5.79259430971572</v>
      </c>
      <c r="P78" s="350">
        <f>IF(P$16=0,0,P$16/TRE!P$5*1000)</f>
        <v>4.979330348633666</v>
      </c>
      <c r="Q78" s="350">
        <f>IF(Q$16=0,0,Q$16/TRE!Q$5*1000)</f>
        <v>4.7595020745595304</v>
      </c>
      <c r="R78" s="350">
        <f>IF(R$16=0,0,R$16/TRE!R$5*1000)</f>
        <v>4.7250954108786738</v>
      </c>
      <c r="S78" s="350">
        <f>IF(S$16=0,0,S$16/TRE!S$5*1000)</f>
        <v>4.5854883547029512</v>
      </c>
      <c r="T78" s="350">
        <f>IF(T$16=0,0,T$16/TRE!T$5*1000)</f>
        <v>4.7043067238822527</v>
      </c>
      <c r="U78" s="350">
        <f>IF(U$16=0,0,U$16/TRE!U$5*1000)</f>
        <v>4.6272760550032563</v>
      </c>
      <c r="V78" s="350">
        <f>IF(V$16=0,0,V$16/TRE!V$5*1000)</f>
        <v>5.1469829168309875</v>
      </c>
      <c r="W78" s="350">
        <f>IF(W$16=0,0,W$16/TRE!W$5*1000)</f>
        <v>5.1012789779926999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3.232820433627416</v>
      </c>
      <c r="C79" s="350">
        <f>IF(C$24=0,0,C$24/TRE!C$5*1000)</f>
        <v>2.9781697766816744</v>
      </c>
      <c r="D79" s="350">
        <f>IF(D$24=0,0,D$24/TRE!D$5*1000)</f>
        <v>2.8856852835363838</v>
      </c>
      <c r="E79" s="350">
        <f>IF(E$24=0,0,E$24/TRE!E$5*1000)</f>
        <v>3.0438217835868731</v>
      </c>
      <c r="F79" s="350">
        <f>IF(F$24=0,0,F$24/TRE!F$5*1000)</f>
        <v>2.7449458957383364</v>
      </c>
      <c r="G79" s="350">
        <f>IF(G$24=0,0,G$24/TRE!G$5*1000)</f>
        <v>2.6481570551151439</v>
      </c>
      <c r="H79" s="350">
        <f>IF(H$24=0,0,H$24/TRE!H$5*1000)</f>
        <v>2.4330945233106331</v>
      </c>
      <c r="I79" s="350">
        <f>IF(I$24=0,0,I$24/TRE!I$5*1000)</f>
        <v>2.8012468374800079</v>
      </c>
      <c r="J79" s="350">
        <f>IF(J$24=0,0,J$24/TRE!J$5*1000)</f>
        <v>2.299188883984967</v>
      </c>
      <c r="K79" s="350">
        <f>IF(K$24=0,0,K$24/TRE!K$5*1000)</f>
        <v>3.2591489380666121</v>
      </c>
      <c r="L79" s="350">
        <f>IF(L$24=0,0,L$24/TRE!L$5*1000)</f>
        <v>2.6673617017489066</v>
      </c>
      <c r="M79" s="350">
        <f>IF(M$24=0,0,M$24/TRE!M$5*1000)</f>
        <v>2.4648023549173121</v>
      </c>
      <c r="N79" s="350">
        <f>IF(N$24=0,0,N$24/TRE!N$5*1000)</f>
        <v>2.6511694478096577</v>
      </c>
      <c r="O79" s="350">
        <f>IF(O$24=0,0,O$24/TRE!O$5*1000)</f>
        <v>2.7089529852747458</v>
      </c>
      <c r="P79" s="350">
        <f>IF(P$24=0,0,P$24/TRE!P$5*1000)</f>
        <v>2.3483458174466398</v>
      </c>
      <c r="Q79" s="350">
        <f>IF(Q$24=0,0,Q$24/TRE!Q$5*1000)</f>
        <v>2.2677333891627591</v>
      </c>
      <c r="R79" s="350">
        <f>IF(R$24=0,0,R$24/TRE!R$5*1000)</f>
        <v>2.1598077200743089</v>
      </c>
      <c r="S79" s="350">
        <f>IF(S$24=0,0,S$24/TRE!S$5*1000)</f>
        <v>2.0972869432402339</v>
      </c>
      <c r="T79" s="350">
        <f>IF(T$24=0,0,T$24/TRE!T$5*1000)</f>
        <v>2.2821754192752324</v>
      </c>
      <c r="U79" s="350">
        <f>IF(U$24=0,0,U$24/TRE!U$5*1000)</f>
        <v>2.2270122373158041</v>
      </c>
      <c r="V79" s="350">
        <f>IF(V$24=0,0,V$24/TRE!V$5*1000)</f>
        <v>2.5182465687779758</v>
      </c>
      <c r="W79" s="350">
        <f>IF(W$24=0,0,W$24/TRE!W$5*1000)</f>
        <v>2.4921530748722591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10.762193852498644</v>
      </c>
      <c r="C80" s="350">
        <f>IF(C$27=0,0,C$27/TRE!C$5*1000)</f>
        <v>10.650117178272067</v>
      </c>
      <c r="D80" s="350">
        <f>IF(D$27=0,0,D$27/TRE!D$5*1000)</f>
        <v>10.180869883289605</v>
      </c>
      <c r="E80" s="350">
        <f>IF(E$27=0,0,E$27/TRE!E$5*1000)</f>
        <v>10.771380877819995</v>
      </c>
      <c r="F80" s="350">
        <f>IF(F$27=0,0,F$27/TRE!F$5*1000)</f>
        <v>11.063201151491157</v>
      </c>
      <c r="G80" s="350">
        <f>IF(G$27=0,0,G$27/TRE!G$5*1000)</f>
        <v>10.771562437818737</v>
      </c>
      <c r="H80" s="350">
        <f>IF(H$27=0,0,H$27/TRE!H$5*1000)</f>
        <v>9.4060463504055392</v>
      </c>
      <c r="I80" s="350">
        <f>IF(I$27=0,0,I$27/TRE!I$5*1000)</f>
        <v>8.7339205757096572</v>
      </c>
      <c r="J80" s="350">
        <f>IF(J$27=0,0,J$27/TRE!J$5*1000)</f>
        <v>9.4446395045887552</v>
      </c>
      <c r="K80" s="350">
        <f>IF(K$27=0,0,K$27/TRE!K$5*1000)</f>
        <v>9.9343982609768808</v>
      </c>
      <c r="L80" s="350">
        <f>IF(L$27=0,0,L$27/TRE!L$5*1000)</f>
        <v>8.8132064195752253</v>
      </c>
      <c r="M80" s="350">
        <f>IF(M$27=0,0,M$27/TRE!M$5*1000)</f>
        <v>8.0591276153949263</v>
      </c>
      <c r="N80" s="350">
        <f>IF(N$27=0,0,N$27/TRE!N$5*1000)</f>
        <v>8.2450581913792558</v>
      </c>
      <c r="O80" s="350">
        <f>IF(O$27=0,0,O$27/TRE!O$5*1000)</f>
        <v>8.2751347281653178</v>
      </c>
      <c r="P80" s="350">
        <f>IF(P$27=0,0,P$27/TRE!P$5*1000)</f>
        <v>7.1133290694766602</v>
      </c>
      <c r="Q80" s="350">
        <f>IF(Q$27=0,0,Q$27/TRE!Q$5*1000)</f>
        <v>6.7992886779421839</v>
      </c>
      <c r="R80" s="350">
        <f>IF(R$27=0,0,R$27/TRE!R$5*1000)</f>
        <v>6.7501363012552442</v>
      </c>
      <c r="S80" s="350">
        <f>IF(S$27=0,0,S$27/TRE!S$5*1000)</f>
        <v>6.5506976495756444</v>
      </c>
      <c r="T80" s="350">
        <f>IF(T$27=0,0,T$27/TRE!T$5*1000)</f>
        <v>6.7204381769746444</v>
      </c>
      <c r="U80" s="350">
        <f>IF(U$27=0,0,U$27/TRE!U$5*1000)</f>
        <v>6.6103943642903644</v>
      </c>
      <c r="V80" s="350">
        <f>IF(V$27=0,0,V$27/TRE!V$5*1000)</f>
        <v>7.3528327383299867</v>
      </c>
      <c r="W80" s="350">
        <f>IF(W$27=0,0,W$27/TRE!W$5*1000)</f>
        <v>7.287541397132431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5.976710343887472</v>
      </c>
      <c r="C81" s="350">
        <f>IF(C$35=0,0,C$35/TRE!C$5*1000)</f>
        <v>5.1596087994115658</v>
      </c>
      <c r="D81" s="350">
        <f>IF(D$35=0,0,D$35/TRE!D$5*1000)</f>
        <v>5.0343605921923826</v>
      </c>
      <c r="E81" s="350">
        <f>IF(E$35=0,0,E$35/TRE!E$5*1000)</f>
        <v>5.2271829253546382</v>
      </c>
      <c r="F81" s="350">
        <f>IF(F$35=0,0,F$35/TRE!F$5*1000)</f>
        <v>5.9365525059657323</v>
      </c>
      <c r="G81" s="350">
        <f>IF(G$35=0,0,G$35/TRE!G$5*1000)</f>
        <v>6.7871238791208688</v>
      </c>
      <c r="H81" s="350">
        <f>IF(H$35=0,0,H$35/TRE!H$5*1000)</f>
        <v>8.0795945481373135</v>
      </c>
      <c r="I81" s="350">
        <f>IF(I$35=0,0,I$35/TRE!I$5*1000)</f>
        <v>8.3637623818740359</v>
      </c>
      <c r="J81" s="350">
        <f>IF(J$35=0,0,J$35/TRE!J$5*1000)</f>
        <v>5.4018487255438679</v>
      </c>
      <c r="K81" s="350">
        <f>IF(K$35=0,0,K$35/TRE!K$5*1000)</f>
        <v>5.8435505726089829</v>
      </c>
      <c r="L81" s="350">
        <f>IF(L$35=0,0,L$35/TRE!L$5*1000)</f>
        <v>4.7699278812594983</v>
      </c>
      <c r="M81" s="350">
        <f>IF(M$35=0,0,M$35/TRE!M$5*1000)</f>
        <v>4.7213242673904894</v>
      </c>
      <c r="N81" s="350">
        <f>IF(N$35=0,0,N$35/TRE!N$5*1000)</f>
        <v>4.8955980765375582</v>
      </c>
      <c r="O81" s="350">
        <f>IF(O$35=0,0,O$35/TRE!O$5*1000)</f>
        <v>4.9106963345778709</v>
      </c>
      <c r="P81" s="350">
        <f>IF(P$35=0,0,P$35/TRE!P$5*1000)</f>
        <v>3.9252519048148735</v>
      </c>
      <c r="Q81" s="350">
        <f>IF(Q$35=0,0,Q$35/TRE!Q$5*1000)</f>
        <v>3.9427227102336482</v>
      </c>
      <c r="R81" s="350">
        <f>IF(R$35=0,0,R$35/TRE!R$5*1000)</f>
        <v>3.7029462655347483</v>
      </c>
      <c r="S81" s="350">
        <f>IF(S$35=0,0,S$35/TRE!S$5*1000)</f>
        <v>3.3768423076756258</v>
      </c>
      <c r="T81" s="350">
        <f>IF(T$35=0,0,T$35/TRE!T$5*1000)</f>
        <v>3.7567206378442504</v>
      </c>
      <c r="U81" s="350">
        <f>IF(U$35=0,0,U$35/TRE!U$5*1000)</f>
        <v>3.6252890280511161</v>
      </c>
      <c r="V81" s="350">
        <f>IF(V$35=0,0,V$35/TRE!V$5*1000)</f>
        <v>4.2099090614362016</v>
      </c>
      <c r="W81" s="350">
        <f>IF(W$35=0,0,W$35/TRE!W$5*1000)</f>
        <v>4.1646725002302141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5.1663687444605433</v>
      </c>
      <c r="C82" s="350">
        <f>IF(C$46=0,0,C$46/TRE!C$5*1000)</f>
        <v>5.2845545226652106</v>
      </c>
      <c r="D82" s="350">
        <f>IF(D$46=0,0,D$46/TRE!D$5*1000)</f>
        <v>5.0309599940877883</v>
      </c>
      <c r="E82" s="350">
        <f>IF(E$46=0,0,E$46/TRE!E$5*1000)</f>
        <v>5.3475706825217797</v>
      </c>
      <c r="F82" s="350">
        <f>IF(F$46=0,0,F$46/TRE!F$5*1000)</f>
        <v>5.3863256541901023</v>
      </c>
      <c r="G82" s="350">
        <f>IF(G$46=0,0,G$46/TRE!G$5*1000)</f>
        <v>4.6802787092920157</v>
      </c>
      <c r="H82" s="350">
        <f>IF(H$46=0,0,H$46/TRE!H$5*1000)</f>
        <v>3.8146783924031871</v>
      </c>
      <c r="I82" s="350">
        <f>IF(I$46=0,0,I$46/TRE!I$5*1000)</f>
        <v>3.563575146767711</v>
      </c>
      <c r="J82" s="350">
        <f>IF(J$46=0,0,J$46/TRE!J$5*1000)</f>
        <v>4.4843653336668714</v>
      </c>
      <c r="K82" s="350">
        <f>IF(K$46=0,0,K$46/TRE!K$5*1000)</f>
        <v>4.461268055302364</v>
      </c>
      <c r="L82" s="350">
        <f>IF(L$46=0,0,L$46/TRE!L$5*1000)</f>
        <v>4.229369429621741</v>
      </c>
      <c r="M82" s="350">
        <f>IF(M$46=0,0,M$46/TRE!M$5*1000)</f>
        <v>3.609194614302579</v>
      </c>
      <c r="N82" s="350">
        <f>IF(N$46=0,0,N$46/TRE!N$5*1000)</f>
        <v>3.5988756448742922</v>
      </c>
      <c r="O82" s="350">
        <f>IF(O$46=0,0,O$46/TRE!O$5*1000)</f>
        <v>3.6152300783274733</v>
      </c>
      <c r="P82" s="350">
        <f>IF(P$46=0,0,P$46/TRE!P$5*1000)</f>
        <v>3.3801901338091853</v>
      </c>
      <c r="Q82" s="350">
        <f>IF(Q$46=0,0,Q$46/TRE!Q$5*1000)</f>
        <v>3.0824015570985774</v>
      </c>
      <c r="R82" s="350">
        <f>IF(R$46=0,0,R$46/TRE!R$5*1000)</f>
        <v>3.2169158798002382</v>
      </c>
      <c r="S82" s="350">
        <f>IF(S$46=0,0,S$46/TRE!S$5*1000)</f>
        <v>3.2105874639435537</v>
      </c>
      <c r="T82" s="350">
        <f>IF(T$46=0,0,T$46/TRE!T$5*1000)</f>
        <v>3.1619937390932344</v>
      </c>
      <c r="U82" s="350">
        <f>IF(U$46=0,0,U$46/TRE!U$5*1000)</f>
        <v>3.1425232091627358</v>
      </c>
      <c r="V82" s="350">
        <f>IF(V$46=0,0,V$46/TRE!V$5*1000)</f>
        <v>3.36755976844417</v>
      </c>
      <c r="W82" s="350">
        <f>IF(W$46=0,0,W$46/TRE!W$5*1000)</f>
        <v>3.3425599669532078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3.4984359422799778</v>
      </c>
      <c r="C83" s="335">
        <f>IF(C$47=0,0,C$47/TRE!C$5*1000)</f>
        <v>3.5784661133321038</v>
      </c>
      <c r="D83" s="335">
        <f>IF(D$47=0,0,D$47/TRE!D$5*1000)</f>
        <v>3.4067431377911004</v>
      </c>
      <c r="E83" s="335">
        <f>IF(E$47=0,0,E$47/TRE!E$5*1000)</f>
        <v>3.6211378639350911</v>
      </c>
      <c r="F83" s="335">
        <f>IF(F$47=0,0,F$47/TRE!F$5*1000)</f>
        <v>3.6473810131434923</v>
      </c>
      <c r="G83" s="335">
        <f>IF(G$47=0,0,G$47/TRE!G$5*1000)</f>
        <v>3.1692773137865915</v>
      </c>
      <c r="H83" s="335">
        <f>IF(H$47=0,0,H$47/TRE!H$5*1000)</f>
        <v>2.5831311422614287</v>
      </c>
      <c r="I83" s="335">
        <f>IF(I$47=0,0,I$47/TRE!I$5*1000)</f>
        <v>2.4130951531160134</v>
      </c>
      <c r="J83" s="335">
        <f>IF(J$47=0,0,J$47/TRE!J$5*1000)</f>
        <v>3.0366134586184383</v>
      </c>
      <c r="K83" s="335">
        <f>IF(K$47=0,0,K$47/TRE!K$5*1000)</f>
        <v>3.0209730053724546</v>
      </c>
      <c r="L83" s="335">
        <f>IF(L$47=0,0,L$47/TRE!L$5*1000)</f>
        <v>2.8639415337191223</v>
      </c>
      <c r="M83" s="335">
        <f>IF(M$47=0,0,M$47/TRE!M$5*1000)</f>
        <v>2.4439866346934331</v>
      </c>
      <c r="N83" s="335">
        <f>IF(N$47=0,0,N$47/TRE!N$5*1000)</f>
        <v>2.436999085929338</v>
      </c>
      <c r="O83" s="335">
        <f>IF(O$47=0,0,O$47/TRE!O$5*1000)</f>
        <v>2.4480735834416545</v>
      </c>
      <c r="P83" s="335">
        <f>IF(P$47=0,0,P$47/TRE!P$5*1000)</f>
        <v>2.2889149498934946</v>
      </c>
      <c r="Q83" s="335">
        <f>IF(Q$47=0,0,Q$47/TRE!Q$5*1000)</f>
        <v>2.0872657236198529</v>
      </c>
      <c r="R83" s="335">
        <f>IF(R$47=0,0,R$47/TRE!R$5*1000)</f>
        <v>2.1783528613305543</v>
      </c>
      <c r="S83" s="335">
        <f>IF(S$47=0,0,S$47/TRE!S$5*1000)</f>
        <v>2.1740675385853554</v>
      </c>
      <c r="T83" s="335">
        <f>IF(T$47=0,0,T$47/TRE!T$5*1000)</f>
        <v>2.1411620217718492</v>
      </c>
      <c r="U83" s="335">
        <f>IF(U$47=0,0,U$47/TRE!U$5*1000)</f>
        <v>2.1279774418292865</v>
      </c>
      <c r="V83" s="335">
        <f>IF(V$47=0,0,V$47/TRE!V$5*1000)</f>
        <v>2.2803622262412238</v>
      </c>
      <c r="W83" s="335">
        <f>IF(W$47=0,0,W$47/TRE!W$5*1000)</f>
        <v>2.2634334686530968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HR: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9.7257456025576126</v>
      </c>
      <c r="C5" s="225">
        <v>11.60319398201235</v>
      </c>
      <c r="D5" s="225">
        <v>12.916187219874409</v>
      </c>
      <c r="E5" s="225">
        <v>12.66717074376337</v>
      </c>
      <c r="F5" s="225">
        <v>13.02162410858582</v>
      </c>
      <c r="G5" s="225">
        <v>15.378013316589859</v>
      </c>
      <c r="H5" s="225">
        <v>17.1273955481035</v>
      </c>
      <c r="I5" s="225">
        <v>19.718424326418688</v>
      </c>
      <c r="J5" s="225">
        <v>11.89018918015417</v>
      </c>
      <c r="K5" s="225">
        <v>11.27961732463282</v>
      </c>
      <c r="L5" s="225">
        <v>9.2998462087093401</v>
      </c>
      <c r="M5" s="225">
        <v>10.32219603806012</v>
      </c>
      <c r="N5" s="225">
        <v>9.7255204709656073</v>
      </c>
      <c r="O5" s="225">
        <v>7.9472764681514692</v>
      </c>
      <c r="P5" s="225">
        <v>5.7694884423037687</v>
      </c>
      <c r="Q5" s="225">
        <v>6.8399505077216034</v>
      </c>
      <c r="R5" s="225">
        <v>6.8439242762505641</v>
      </c>
      <c r="S5" s="225">
        <v>6.9822892419160123</v>
      </c>
      <c r="T5" s="225">
        <v>7.3521421627231236</v>
      </c>
      <c r="U5" s="225">
        <v>4.9697648301210204</v>
      </c>
      <c r="V5" s="225">
        <v>4.7031279617505106</v>
      </c>
      <c r="W5" s="225">
        <v>5.5611602775387121</v>
      </c>
      <c r="DA5" s="89" t="s">
        <v>2446</v>
      </c>
    </row>
    <row r="6" spans="1:105" ht="12" customHeight="1" x14ac:dyDescent="0.25">
      <c r="A6" s="55" t="s">
        <v>92</v>
      </c>
      <c r="B6" s="261">
        <v>0.2099983677652624</v>
      </c>
      <c r="C6" s="261">
        <v>0.25960058875566627</v>
      </c>
      <c r="D6" s="261">
        <v>0.28753266962104651</v>
      </c>
      <c r="E6" s="261">
        <v>0.28293204170061748</v>
      </c>
      <c r="F6" s="261">
        <v>0.28781761242505149</v>
      </c>
      <c r="G6" s="261">
        <v>0.31883170281983469</v>
      </c>
      <c r="H6" s="261">
        <v>0.32049547728710392</v>
      </c>
      <c r="I6" s="261">
        <v>0.35348271654513658</v>
      </c>
      <c r="J6" s="261">
        <v>0.25857738109275502</v>
      </c>
      <c r="K6" s="261">
        <v>0.23437045037189189</v>
      </c>
      <c r="L6" s="261">
        <v>0.20284111690410819</v>
      </c>
      <c r="M6" s="261">
        <v>0.21588812636276611</v>
      </c>
      <c r="N6" s="261">
        <v>0.19941025147072169</v>
      </c>
      <c r="O6" s="261">
        <v>0.16184095067818299</v>
      </c>
      <c r="P6" s="261">
        <v>0.1238414253248817</v>
      </c>
      <c r="Q6" s="261">
        <v>0.14281763608652809</v>
      </c>
      <c r="R6" s="261">
        <v>0.14768148045192381</v>
      </c>
      <c r="S6" s="261">
        <v>0.1522827655653351</v>
      </c>
      <c r="T6" s="261">
        <v>0.15493216707462959</v>
      </c>
      <c r="U6" s="261">
        <v>0.10561129592672849</v>
      </c>
      <c r="V6" s="261">
        <v>9.7556075376849544E-2</v>
      </c>
      <c r="W6" s="261">
        <v>0.1155171353440497</v>
      </c>
      <c r="DA6" s="67" t="s">
        <v>2447</v>
      </c>
    </row>
    <row r="7" spans="1:105" ht="12" customHeight="1" x14ac:dyDescent="0.25">
      <c r="A7" s="202" t="s">
        <v>93</v>
      </c>
      <c r="B7" s="226">
        <v>7.405602348824418E-2</v>
      </c>
      <c r="C7" s="226">
        <v>9.154827012722995E-2</v>
      </c>
      <c r="D7" s="226">
        <v>0.10139853162523541</v>
      </c>
      <c r="E7" s="226">
        <v>9.9776118018112425E-2</v>
      </c>
      <c r="F7" s="226">
        <v>0.1014990168395289</v>
      </c>
      <c r="G7" s="226">
        <v>0.11243615045244321</v>
      </c>
      <c r="H7" s="226">
        <v>0.11302288130344181</v>
      </c>
      <c r="I7" s="226">
        <v>0.12465584679408739</v>
      </c>
      <c r="J7" s="226">
        <v>9.1187435462064301E-2</v>
      </c>
      <c r="K7" s="226">
        <v>8.2650849920378647E-2</v>
      </c>
      <c r="L7" s="226">
        <v>7.1532015594633361E-2</v>
      </c>
      <c r="M7" s="226">
        <v>7.6133049636963393E-2</v>
      </c>
      <c r="N7" s="226">
        <v>7.0322119280563547E-2</v>
      </c>
      <c r="O7" s="226">
        <v>5.7073287627552018E-2</v>
      </c>
      <c r="P7" s="226">
        <v>4.367273708016961E-2</v>
      </c>
      <c r="Q7" s="226">
        <v>5.0364706759920712E-2</v>
      </c>
      <c r="R7" s="226">
        <v>5.2079943770569917E-2</v>
      </c>
      <c r="S7" s="226">
        <v>5.3702589137108188E-2</v>
      </c>
      <c r="T7" s="226">
        <v>5.4636901829583133E-2</v>
      </c>
      <c r="U7" s="226">
        <v>3.7243873345321629E-2</v>
      </c>
      <c r="V7" s="226">
        <v>3.4403196017240519E-2</v>
      </c>
      <c r="W7" s="226">
        <v>4.0737172290292112E-2</v>
      </c>
      <c r="DA7" s="174" t="s">
        <v>2448</v>
      </c>
    </row>
    <row r="8" spans="1:105" ht="12" customHeight="1" x14ac:dyDescent="0.25">
      <c r="A8" s="202" t="s">
        <v>94</v>
      </c>
      <c r="B8" s="226">
        <v>0.49444301411767633</v>
      </c>
      <c r="C8" s="226">
        <v>0.61123188211897928</v>
      </c>
      <c r="D8" s="226">
        <v>0.67699821354635092</v>
      </c>
      <c r="E8" s="226">
        <v>0.66616599441999258</v>
      </c>
      <c r="F8" s="226">
        <v>0.67766911389839934</v>
      </c>
      <c r="G8" s="226">
        <v>0.7506920640198782</v>
      </c>
      <c r="H8" s="226">
        <v>0.75460943571739592</v>
      </c>
      <c r="I8" s="226">
        <v>0.83227818228781891</v>
      </c>
      <c r="J8" s="226">
        <v>0.60882273062746062</v>
      </c>
      <c r="K8" s="226">
        <v>0.55182729816038423</v>
      </c>
      <c r="L8" s="226">
        <v>0.47759120366674368</v>
      </c>
      <c r="M8" s="226">
        <v>0.50831050282420942</v>
      </c>
      <c r="N8" s="226">
        <v>0.46951320066144409</v>
      </c>
      <c r="O8" s="226">
        <v>0.38105594968451878</v>
      </c>
      <c r="P8" s="226">
        <v>0.29158573117439529</v>
      </c>
      <c r="Q8" s="226">
        <v>0.33626538723728783</v>
      </c>
      <c r="R8" s="226">
        <v>0.34771735181119212</v>
      </c>
      <c r="S8" s="226">
        <v>0.35855111830423941</v>
      </c>
      <c r="T8" s="226">
        <v>0.3647891575890389</v>
      </c>
      <c r="U8" s="226">
        <v>0.24866273028015151</v>
      </c>
      <c r="V8" s="226">
        <v>0.22969664225552039</v>
      </c>
      <c r="W8" s="226">
        <v>0.27198611679494972</v>
      </c>
      <c r="DA8" s="174" t="s">
        <v>2449</v>
      </c>
    </row>
    <row r="9" spans="1:105" ht="12" customHeight="1" x14ac:dyDescent="0.25">
      <c r="A9" s="202" t="s">
        <v>95</v>
      </c>
      <c r="B9" s="226">
        <v>0.2164046783344114</v>
      </c>
      <c r="C9" s="226">
        <v>0.26752008838416669</v>
      </c>
      <c r="D9" s="226">
        <v>0.29630427865768411</v>
      </c>
      <c r="E9" s="226">
        <v>0.29156330178318929</v>
      </c>
      <c r="F9" s="226">
        <v>0.29659791406304747</v>
      </c>
      <c r="G9" s="226">
        <v>0.32855813512162102</v>
      </c>
      <c r="H9" s="226">
        <v>0.33027266548793721</v>
      </c>
      <c r="I9" s="226">
        <v>0.36426622923198682</v>
      </c>
      <c r="J9" s="226">
        <v>0.26646566625928092</v>
      </c>
      <c r="K9" s="226">
        <v>0.24152026734090751</v>
      </c>
      <c r="L9" s="226">
        <v>0.20902908495790429</v>
      </c>
      <c r="M9" s="226">
        <v>0.22247411272251499</v>
      </c>
      <c r="N9" s="226">
        <v>0.20549355590393281</v>
      </c>
      <c r="O9" s="226">
        <v>0.16677814806635349</v>
      </c>
      <c r="P9" s="226">
        <v>0.12761939103194889</v>
      </c>
      <c r="Q9" s="226">
        <v>0.1471744991481721</v>
      </c>
      <c r="R9" s="226">
        <v>0.15218672227429961</v>
      </c>
      <c r="S9" s="226">
        <v>0.1569283763904199</v>
      </c>
      <c r="T9" s="226">
        <v>0.15965860180835481</v>
      </c>
      <c r="U9" s="226">
        <v>0.1088331245938599</v>
      </c>
      <c r="V9" s="226">
        <v>0.1005321676361475</v>
      </c>
      <c r="W9" s="226">
        <v>0.1190411562826296</v>
      </c>
      <c r="DA9" s="174" t="s">
        <v>2450</v>
      </c>
    </row>
    <row r="10" spans="1:105" ht="12" customHeight="1" x14ac:dyDescent="0.25">
      <c r="A10" s="56" t="s">
        <v>96</v>
      </c>
      <c r="B10" s="262">
        <v>0.36852559049198919</v>
      </c>
      <c r="C10" s="262">
        <v>0.45647675756917833</v>
      </c>
      <c r="D10" s="262">
        <v>0.50614395647488397</v>
      </c>
      <c r="E10" s="262">
        <v>0.49712781635707748</v>
      </c>
      <c r="F10" s="262">
        <v>0.52091087940041692</v>
      </c>
      <c r="G10" s="262">
        <v>0.57216213957661122</v>
      </c>
      <c r="H10" s="262">
        <v>0.57851536087320721</v>
      </c>
      <c r="I10" s="262">
        <v>0.64734831103827695</v>
      </c>
      <c r="J10" s="262">
        <v>0.46790672860525712</v>
      </c>
      <c r="K10" s="262">
        <v>0.41516204030496429</v>
      </c>
      <c r="L10" s="262">
        <v>0.35962269301405758</v>
      </c>
      <c r="M10" s="262">
        <v>0.3821333030073667</v>
      </c>
      <c r="N10" s="262">
        <v>0.35635495298380793</v>
      </c>
      <c r="O10" s="262">
        <v>0.28992011280984259</v>
      </c>
      <c r="P10" s="262">
        <v>0.21687368693725911</v>
      </c>
      <c r="Q10" s="262">
        <v>0.25134030413169922</v>
      </c>
      <c r="R10" s="262">
        <v>0.25582303002820062</v>
      </c>
      <c r="S10" s="262">
        <v>0.26130663018978317</v>
      </c>
      <c r="T10" s="262">
        <v>0.26988143623603672</v>
      </c>
      <c r="U10" s="262">
        <v>0.18296897431376991</v>
      </c>
      <c r="V10" s="262">
        <v>0.17156596035316829</v>
      </c>
      <c r="W10" s="262">
        <v>0.20288732574943519</v>
      </c>
      <c r="DA10" s="68" t="s">
        <v>2451</v>
      </c>
    </row>
    <row r="11" spans="1:105" ht="12" customHeight="1" x14ac:dyDescent="0.25">
      <c r="A11" s="37" t="s">
        <v>160</v>
      </c>
      <c r="B11" s="228">
        <v>2.6129283688404521E-2</v>
      </c>
      <c r="C11" s="228">
        <v>2.0663461301862539E-2</v>
      </c>
      <c r="D11" s="228">
        <v>2.202112799898024E-2</v>
      </c>
      <c r="E11" s="228">
        <v>2.133464114147807E-2</v>
      </c>
      <c r="F11" s="228">
        <v>4.3882745177655606E-3</v>
      </c>
      <c r="G11" s="228">
        <v>4.5634346666085332E-2</v>
      </c>
      <c r="H11" s="228">
        <v>5.7518156454840083E-2</v>
      </c>
      <c r="I11" s="228">
        <v>5.1021580973592301E-2</v>
      </c>
      <c r="J11" s="228">
        <v>6.692731103573147E-3</v>
      </c>
      <c r="K11" s="228">
        <v>3.4584247691940823E-2</v>
      </c>
      <c r="L11" s="228">
        <v>6.0016015319530776E-3</v>
      </c>
      <c r="M11" s="228">
        <v>3.7840562443048391E-2</v>
      </c>
      <c r="N11" s="228">
        <v>1.7534629515712701E-2</v>
      </c>
      <c r="O11" s="228">
        <v>7.9190926848580652E-3</v>
      </c>
      <c r="P11" s="228">
        <v>5.7965008668440796E-3</v>
      </c>
      <c r="Q11" s="228">
        <v>3.1560053251131141E-2</v>
      </c>
      <c r="R11" s="228">
        <v>2.8135413423511231E-2</v>
      </c>
      <c r="S11" s="228">
        <v>2.013639623852724E-2</v>
      </c>
      <c r="T11" s="228">
        <v>1.8174368848574651E-2</v>
      </c>
      <c r="U11" s="228">
        <v>1.332214434603579E-2</v>
      </c>
      <c r="V11" s="228">
        <v>1.618378991191715E-2</v>
      </c>
      <c r="W11" s="228">
        <v>2.0240702372515979E-2</v>
      </c>
      <c r="DA11" s="69" t="s">
        <v>2452</v>
      </c>
    </row>
    <row r="12" spans="1:105" ht="12" customHeight="1" x14ac:dyDescent="0.25">
      <c r="A12" s="37" t="s">
        <v>162</v>
      </c>
      <c r="B12" s="228">
        <v>3.2181344460245162E-2</v>
      </c>
      <c r="C12" s="228">
        <v>2.268660708482222E-2</v>
      </c>
      <c r="D12" s="228">
        <v>2.7954435794570489E-2</v>
      </c>
      <c r="E12" s="228">
        <v>2.6980483243290991E-2</v>
      </c>
      <c r="F12" s="228">
        <v>1.161712158790163E-2</v>
      </c>
      <c r="G12" s="228">
        <v>2.1484891122691901E-2</v>
      </c>
      <c r="H12" s="228">
        <v>3.9948312238993353E-2</v>
      </c>
      <c r="I12" s="228">
        <v>0.15750152249987689</v>
      </c>
      <c r="J12" s="228">
        <v>1.044895061119484E-2</v>
      </c>
      <c r="K12" s="228">
        <v>9.3758686968200847E-2</v>
      </c>
      <c r="L12" s="228">
        <v>3.6108962555317807E-2</v>
      </c>
      <c r="M12" s="228">
        <v>5.0127803736229909E-2</v>
      </c>
      <c r="N12" s="228">
        <v>8.0790840727114108E-2</v>
      </c>
      <c r="O12" s="228">
        <v>7.7101084375147955E-2</v>
      </c>
      <c r="P12" s="228">
        <v>4.7092887352238107E-2</v>
      </c>
      <c r="Q12" s="228">
        <v>6.0052701460195042E-2</v>
      </c>
      <c r="R12" s="228">
        <v>3.7391335249338777E-2</v>
      </c>
      <c r="S12" s="228">
        <v>4.0124716491562171E-2</v>
      </c>
      <c r="T12" s="228">
        <v>7.4504038238274464E-2</v>
      </c>
      <c r="U12" s="228">
        <v>4.6071086142334731E-2</v>
      </c>
      <c r="V12" s="228">
        <v>5.2656379803037758E-2</v>
      </c>
      <c r="W12" s="228">
        <v>6.0785337827294013E-2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0.31021496234333962</v>
      </c>
      <c r="C15" s="228">
        <v>0.41312668918249362</v>
      </c>
      <c r="D15" s="228">
        <v>0.45616839268133319</v>
      </c>
      <c r="E15" s="228">
        <v>0.44881269197230839</v>
      </c>
      <c r="F15" s="228">
        <v>0.50490548329474971</v>
      </c>
      <c r="G15" s="228">
        <v>0.50504290178783395</v>
      </c>
      <c r="H15" s="228">
        <v>0.4810488921793738</v>
      </c>
      <c r="I15" s="228">
        <v>0.43882520756480781</v>
      </c>
      <c r="J15" s="228">
        <v>0.45076504689048907</v>
      </c>
      <c r="K15" s="228">
        <v>0.28681910564482271</v>
      </c>
      <c r="L15" s="228">
        <v>0.31751212892678682</v>
      </c>
      <c r="M15" s="228">
        <v>0.29416493682808842</v>
      </c>
      <c r="N15" s="228">
        <v>0.25802948274098109</v>
      </c>
      <c r="O15" s="228">
        <v>0.20489993574983659</v>
      </c>
      <c r="P15" s="228">
        <v>0.16398429871817699</v>
      </c>
      <c r="Q15" s="228">
        <v>0.15972754942037301</v>
      </c>
      <c r="R15" s="228">
        <v>0.19029628135535059</v>
      </c>
      <c r="S15" s="228">
        <v>0.20104551745969379</v>
      </c>
      <c r="T15" s="228">
        <v>0.17720302914918759</v>
      </c>
      <c r="U15" s="228">
        <v>0.1235757438253994</v>
      </c>
      <c r="V15" s="228">
        <v>0.1027257906382134</v>
      </c>
      <c r="W15" s="228">
        <v>0.12186128554962521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1.8000608004834633</v>
      </c>
      <c r="C16" s="263">
        <f t="shared" si="0"/>
        <v>2.2169122302826199</v>
      </c>
      <c r="D16" s="263">
        <f t="shared" si="0"/>
        <v>2.4555039048445595</v>
      </c>
      <c r="E16" s="263">
        <f t="shared" si="0"/>
        <v>2.4180563659910517</v>
      </c>
      <c r="F16" s="263">
        <f t="shared" si="0"/>
        <v>2.465029862985844</v>
      </c>
      <c r="G16" s="263">
        <f t="shared" si="0"/>
        <v>2.804036203060174</v>
      </c>
      <c r="H16" s="263">
        <f t="shared" si="0"/>
        <v>2.926048596044859</v>
      </c>
      <c r="I16" s="263">
        <f t="shared" si="0"/>
        <v>3.2787109227560363</v>
      </c>
      <c r="J16" s="263">
        <f t="shared" si="0"/>
        <v>2.221219477639278</v>
      </c>
      <c r="K16" s="263">
        <f t="shared" si="0"/>
        <v>2.0510756882767973</v>
      </c>
      <c r="L16" s="263">
        <f t="shared" si="0"/>
        <v>1.7301571087310508</v>
      </c>
      <c r="M16" s="263">
        <f t="shared" si="0"/>
        <v>1.8879504484218708</v>
      </c>
      <c r="N16" s="263">
        <f t="shared" si="0"/>
        <v>1.7713814364670331</v>
      </c>
      <c r="O16" s="263">
        <f t="shared" si="0"/>
        <v>1.4473310641582851</v>
      </c>
      <c r="P16" s="263">
        <f t="shared" si="0"/>
        <v>1.0619126451083285</v>
      </c>
      <c r="Q16" s="263">
        <f t="shared" si="0"/>
        <v>1.2447125089728055</v>
      </c>
      <c r="R16" s="263">
        <f t="shared" si="0"/>
        <v>1.2628447965583498</v>
      </c>
      <c r="S16" s="263">
        <f t="shared" si="0"/>
        <v>1.3042463852439181</v>
      </c>
      <c r="T16" s="263">
        <f t="shared" si="0"/>
        <v>1.3467832506569801</v>
      </c>
      <c r="U16" s="263">
        <f t="shared" si="0"/>
        <v>0.91346782634897605</v>
      </c>
      <c r="V16" s="263">
        <f t="shared" si="0"/>
        <v>0.85719955577822471</v>
      </c>
      <c r="W16" s="263">
        <f t="shared" si="0"/>
        <v>1.0138089500244529</v>
      </c>
      <c r="DA16" s="70"/>
    </row>
    <row r="17" spans="1:105" ht="12" customHeight="1" x14ac:dyDescent="0.25">
      <c r="A17" s="60" t="s">
        <v>2406</v>
      </c>
      <c r="B17" s="331">
        <v>0.47956320900720129</v>
      </c>
      <c r="C17" s="331">
        <v>0.37439842083337271</v>
      </c>
      <c r="D17" s="331">
        <v>0.45372267524261251</v>
      </c>
      <c r="E17" s="331">
        <v>0.40120537107943482</v>
      </c>
      <c r="F17" s="331">
        <v>0.48086775180629382</v>
      </c>
      <c r="G17" s="331">
        <v>1.266279044472445</v>
      </c>
      <c r="H17" s="331">
        <v>1.530985101190776</v>
      </c>
      <c r="I17" s="331">
        <v>1.736581156150496</v>
      </c>
      <c r="J17" s="331">
        <v>0.58876753306455909</v>
      </c>
      <c r="K17" s="331">
        <v>0.88909843308564929</v>
      </c>
      <c r="L17" s="331">
        <v>0.47101062679993172</v>
      </c>
      <c r="M17" s="331">
        <v>0.81409405501672982</v>
      </c>
      <c r="N17" s="331">
        <v>0.85612096532305038</v>
      </c>
      <c r="O17" s="331">
        <v>0.70508011193702713</v>
      </c>
      <c r="P17" s="331">
        <v>0.33291054930840919</v>
      </c>
      <c r="Q17" s="331">
        <v>0.52398686047282605</v>
      </c>
      <c r="R17" s="331">
        <v>0.38338010374123033</v>
      </c>
      <c r="S17" s="331">
        <v>0.30353833564591992</v>
      </c>
      <c r="T17" s="331">
        <v>0.47355414509794969</v>
      </c>
      <c r="U17" s="331">
        <v>0.29836711112945091</v>
      </c>
      <c r="V17" s="331">
        <v>0.35399828676616241</v>
      </c>
      <c r="W17" s="331">
        <v>0.41537306588728368</v>
      </c>
      <c r="DA17" s="72" t="s">
        <v>2457</v>
      </c>
    </row>
    <row r="18" spans="1:105" ht="12" customHeight="1" x14ac:dyDescent="0.25">
      <c r="A18" s="59" t="s">
        <v>30</v>
      </c>
      <c r="B18" s="232">
        <v>3.5290460157867982E-3</v>
      </c>
      <c r="C18" s="232">
        <v>2.9552809774728711E-3</v>
      </c>
      <c r="D18" s="232">
        <v>8.8484612368056308E-3</v>
      </c>
      <c r="E18" s="232">
        <v>5.7485650622561097E-3</v>
      </c>
      <c r="F18" s="232">
        <v>6.934841219159233E-3</v>
      </c>
      <c r="G18" s="232">
        <v>0.2003183165300165</v>
      </c>
      <c r="H18" s="232">
        <v>0.4551647595100296</v>
      </c>
      <c r="I18" s="232">
        <v>0.21568376937514591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0.12152687671828739</v>
      </c>
      <c r="C19" s="232">
        <v>9.9060786552345362E-2</v>
      </c>
      <c r="D19" s="232">
        <v>0.14361431546382589</v>
      </c>
      <c r="E19" s="232">
        <v>9.9092182367073109E-2</v>
      </c>
      <c r="F19" s="232">
        <v>0.1651891362524599</v>
      </c>
      <c r="G19" s="232">
        <v>0.43468551243310249</v>
      </c>
      <c r="H19" s="232">
        <v>0.34762787981499699</v>
      </c>
      <c r="I19" s="232">
        <v>0.3629538673201067</v>
      </c>
      <c r="J19" s="232">
        <v>0.24439823450415621</v>
      </c>
      <c r="K19" s="232">
        <v>0.1392470629897431</v>
      </c>
      <c r="L19" s="232">
        <v>0.11942653724206979</v>
      </c>
      <c r="M19" s="232">
        <v>0.27626335529791629</v>
      </c>
      <c r="N19" s="232">
        <v>0.28540074855600228</v>
      </c>
      <c r="O19" s="232">
        <v>0.28560307472604052</v>
      </c>
      <c r="P19" s="232">
        <v>0</v>
      </c>
      <c r="Q19" s="232">
        <v>0</v>
      </c>
      <c r="R19" s="232">
        <v>0</v>
      </c>
      <c r="S19" s="232">
        <v>0</v>
      </c>
      <c r="T19" s="232">
        <v>1.2939560161383659E-2</v>
      </c>
      <c r="U19" s="232">
        <v>0</v>
      </c>
      <c r="V19" s="232">
        <v>1.3574838195153561E-2</v>
      </c>
      <c r="W19" s="232">
        <v>1.353820257129793E-2</v>
      </c>
      <c r="DA19" s="71" t="s">
        <v>2459</v>
      </c>
    </row>
    <row r="20" spans="1:105" ht="12" customHeight="1" x14ac:dyDescent="0.25">
      <c r="A20" s="59" t="s">
        <v>160</v>
      </c>
      <c r="B20" s="232">
        <v>0.1143788890397431</v>
      </c>
      <c r="C20" s="232">
        <v>9.4770695447170705E-2</v>
      </c>
      <c r="D20" s="232">
        <v>9.937439119366534E-2</v>
      </c>
      <c r="E20" s="232">
        <v>9.8591057167826859E-2</v>
      </c>
      <c r="F20" s="232">
        <v>1.7733903888989159E-2</v>
      </c>
      <c r="G20" s="232">
        <v>0.14288769171016219</v>
      </c>
      <c r="H20" s="232">
        <v>0.17153518326923309</v>
      </c>
      <c r="I20" s="232">
        <v>0.18438549870656329</v>
      </c>
      <c r="J20" s="232">
        <v>2.492510788433407E-2</v>
      </c>
      <c r="K20" s="232">
        <v>0.1440825480534674</v>
      </c>
      <c r="L20" s="232">
        <v>2.44752192829274E-2</v>
      </c>
      <c r="M20" s="232">
        <v>0.14205495338748941</v>
      </c>
      <c r="N20" s="232">
        <v>6.3961032533699627E-2</v>
      </c>
      <c r="O20" s="232">
        <v>2.9500397274651639E-2</v>
      </c>
      <c r="P20" s="232">
        <v>2.649939217477584E-2</v>
      </c>
      <c r="Q20" s="232">
        <v>0.14644392948227741</v>
      </c>
      <c r="R20" s="232">
        <v>0.1337164707994106</v>
      </c>
      <c r="S20" s="232">
        <v>0.10307141653801589</v>
      </c>
      <c r="T20" s="232">
        <v>9.2100056449330919E-2</v>
      </c>
      <c r="U20" s="232">
        <v>6.8191560833640835E-2</v>
      </c>
      <c r="V20" s="232">
        <v>8.152409090620244E-2</v>
      </c>
      <c r="W20" s="232">
        <v>0.1022164863759462</v>
      </c>
      <c r="DA20" s="71" t="s">
        <v>2460</v>
      </c>
    </row>
    <row r="21" spans="1:105" ht="12" customHeight="1" x14ac:dyDescent="0.25">
      <c r="A21" s="59" t="s">
        <v>70</v>
      </c>
      <c r="B21" s="232">
        <v>0.1026302656483659</v>
      </c>
      <c r="C21" s="232">
        <v>7.6053506064847468E-2</v>
      </c>
      <c r="D21" s="232">
        <v>7.8756637300785207E-2</v>
      </c>
      <c r="E21" s="232">
        <v>7.607761007077056E-2</v>
      </c>
      <c r="F21" s="232">
        <v>0.24518688928089641</v>
      </c>
      <c r="G21" s="232">
        <v>0.42272608675341472</v>
      </c>
      <c r="H21" s="232">
        <v>0.44037301907395388</v>
      </c>
      <c r="I21" s="232">
        <v>0.41799689430157838</v>
      </c>
      <c r="J21" s="232">
        <v>0.28146194928246399</v>
      </c>
      <c r="K21" s="232">
        <v>0.2245109610982475</v>
      </c>
      <c r="L21" s="232">
        <v>0.18337845257556029</v>
      </c>
      <c r="M21" s="232">
        <v>0.2121000397724756</v>
      </c>
      <c r="N21" s="232">
        <v>0.21911523536860111</v>
      </c>
      <c r="O21" s="232">
        <v>0.1096352852212525</v>
      </c>
      <c r="P21" s="232">
        <v>9.6275588795414938E-2</v>
      </c>
      <c r="Q21" s="232">
        <v>0.10556075870585881</v>
      </c>
      <c r="R21" s="232">
        <v>7.6212627497215579E-2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0.137498131585018</v>
      </c>
      <c r="C22" s="232">
        <v>0.10155815179153629</v>
      </c>
      <c r="D22" s="232">
        <v>0.12312887004753049</v>
      </c>
      <c r="E22" s="232">
        <v>0.1216959564115081</v>
      </c>
      <c r="F22" s="232">
        <v>4.5822981164789139E-2</v>
      </c>
      <c r="G22" s="232">
        <v>6.5661437045748658E-2</v>
      </c>
      <c r="H22" s="232">
        <v>0.11628425952256211</v>
      </c>
      <c r="I22" s="232">
        <v>0.55556112644710187</v>
      </c>
      <c r="J22" s="232">
        <v>3.7982241393604801E-2</v>
      </c>
      <c r="K22" s="232">
        <v>0.38125786094419117</v>
      </c>
      <c r="L22" s="232">
        <v>0.14373041769937431</v>
      </c>
      <c r="M22" s="232">
        <v>0.18367570655884841</v>
      </c>
      <c r="N22" s="232">
        <v>0.28764394886474742</v>
      </c>
      <c r="O22" s="232">
        <v>0.28034135471508248</v>
      </c>
      <c r="P22" s="232">
        <v>0.21013556833821839</v>
      </c>
      <c r="Q22" s="232">
        <v>0.27198217228468979</v>
      </c>
      <c r="R22" s="232">
        <v>0.17345100544460409</v>
      </c>
      <c r="S22" s="232">
        <v>0.2004669191079041</v>
      </c>
      <c r="T22" s="232">
        <v>0.36851452848723509</v>
      </c>
      <c r="U22" s="232">
        <v>0.23017555029580999</v>
      </c>
      <c r="V22" s="232">
        <v>0.25889935766480637</v>
      </c>
      <c r="W22" s="232">
        <v>0.29961837694003962</v>
      </c>
      <c r="DA22" s="71" t="s">
        <v>2462</v>
      </c>
    </row>
    <row r="23" spans="1:105" ht="12" customHeight="1" x14ac:dyDescent="0.25">
      <c r="A23" s="60" t="s">
        <v>2413</v>
      </c>
      <c r="B23" s="331">
        <v>1.320497591476262</v>
      </c>
      <c r="C23" s="331">
        <v>1.842513809449247</v>
      </c>
      <c r="D23" s="331">
        <v>2.001781229601947</v>
      </c>
      <c r="E23" s="331">
        <v>2.0168509949116169</v>
      </c>
      <c r="F23" s="331">
        <v>1.98416211117955</v>
      </c>
      <c r="G23" s="331">
        <v>1.537757158587729</v>
      </c>
      <c r="H23" s="331">
        <v>1.395063494854083</v>
      </c>
      <c r="I23" s="331">
        <v>1.54212976660554</v>
      </c>
      <c r="J23" s="331">
        <v>1.632451944574719</v>
      </c>
      <c r="K23" s="331">
        <v>1.161977255191148</v>
      </c>
      <c r="L23" s="331">
        <v>1.2591464819311191</v>
      </c>
      <c r="M23" s="331">
        <v>1.0738563934051411</v>
      </c>
      <c r="N23" s="331">
        <v>0.91526047114398257</v>
      </c>
      <c r="O23" s="331">
        <v>0.74225095222125781</v>
      </c>
      <c r="P23" s="331">
        <v>0.72900209579991937</v>
      </c>
      <c r="Q23" s="331">
        <v>0.72072564849997933</v>
      </c>
      <c r="R23" s="331">
        <v>0.87946469281711959</v>
      </c>
      <c r="S23" s="331">
        <v>1.0007080495979981</v>
      </c>
      <c r="T23" s="331">
        <v>0.87322910555903044</v>
      </c>
      <c r="U23" s="331">
        <v>0.61510071521952514</v>
      </c>
      <c r="V23" s="331">
        <v>0.5032012690120623</v>
      </c>
      <c r="W23" s="331">
        <v>0.59843588413716919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0.62654220072866751</v>
      </c>
      <c r="C24" s="263">
        <f t="shared" si="1"/>
        <v>0.70339663687404963</v>
      </c>
      <c r="D24" s="263">
        <f t="shared" si="1"/>
        <v>0.79178123527542799</v>
      </c>
      <c r="E24" s="263">
        <f t="shared" si="1"/>
        <v>0.7736410089101402</v>
      </c>
      <c r="F24" s="263">
        <f t="shared" si="1"/>
        <v>0.71142736332649603</v>
      </c>
      <c r="G24" s="263">
        <f t="shared" si="1"/>
        <v>0.86704757592567328</v>
      </c>
      <c r="H24" s="263">
        <f t="shared" si="1"/>
        <v>0.97327939016356746</v>
      </c>
      <c r="I24" s="263">
        <f t="shared" si="1"/>
        <v>1.304392801380267</v>
      </c>
      <c r="J24" s="263">
        <f t="shared" si="1"/>
        <v>0.64268201148242254</v>
      </c>
      <c r="K24" s="263">
        <f t="shared" si="1"/>
        <v>0.80749731403401825</v>
      </c>
      <c r="L24" s="263">
        <f t="shared" si="1"/>
        <v>0.60959737890260579</v>
      </c>
      <c r="M24" s="263">
        <f t="shared" si="1"/>
        <v>0.69851402591679834</v>
      </c>
      <c r="N24" s="263">
        <f t="shared" si="1"/>
        <v>0.69242635493174665</v>
      </c>
      <c r="O24" s="263">
        <f t="shared" si="1"/>
        <v>0.57099439337286928</v>
      </c>
      <c r="P24" s="263">
        <f t="shared" si="1"/>
        <v>0.40714130580844293</v>
      </c>
      <c r="Q24" s="263">
        <f t="shared" si="1"/>
        <v>0.49530997058620929</v>
      </c>
      <c r="R24" s="263">
        <f t="shared" si="1"/>
        <v>0.47032366361300293</v>
      </c>
      <c r="S24" s="263">
        <f t="shared" si="1"/>
        <v>0.4727974295774785</v>
      </c>
      <c r="T24" s="263">
        <f t="shared" si="1"/>
        <v>0.52779936295027041</v>
      </c>
      <c r="U24" s="263">
        <f t="shared" si="1"/>
        <v>0.35369209125048601</v>
      </c>
      <c r="V24" s="263">
        <f t="shared" si="1"/>
        <v>0.34353560473100175</v>
      </c>
      <c r="W24" s="263">
        <f t="shared" si="1"/>
        <v>0.4056571803320313</v>
      </c>
      <c r="DA24" s="70"/>
    </row>
    <row r="25" spans="1:105" ht="12" customHeight="1" x14ac:dyDescent="0.25">
      <c r="A25" s="60" t="s">
        <v>2416</v>
      </c>
      <c r="B25" s="264">
        <v>0.38242309594317009</v>
      </c>
      <c r="C25" s="264">
        <v>0.40161589446532492</v>
      </c>
      <c r="D25" s="264">
        <v>0.4575299806040804</v>
      </c>
      <c r="E25" s="264">
        <v>0.44473789661407848</v>
      </c>
      <c r="F25" s="264">
        <v>0.37684486806995232</v>
      </c>
      <c r="G25" s="264">
        <v>0.49641179100083083</v>
      </c>
      <c r="H25" s="264">
        <v>0.60070949909382043</v>
      </c>
      <c r="I25" s="264">
        <v>0.89347587265155404</v>
      </c>
      <c r="J25" s="264">
        <v>0.34209072850301481</v>
      </c>
      <c r="K25" s="264">
        <v>0.53504612718996336</v>
      </c>
      <c r="L25" s="264">
        <v>0.37379844199052392</v>
      </c>
      <c r="M25" s="264">
        <v>0.44754818888511289</v>
      </c>
      <c r="N25" s="264">
        <v>0.46061573377254722</v>
      </c>
      <c r="O25" s="264">
        <v>0.38285736917773527</v>
      </c>
      <c r="P25" s="264">
        <v>0.26317800643907002</v>
      </c>
      <c r="Q25" s="264">
        <v>0.32928718745679009</v>
      </c>
      <c r="R25" s="264">
        <v>0.29864675400187879</v>
      </c>
      <c r="S25" s="264">
        <v>0.29577161361673743</v>
      </c>
      <c r="T25" s="264">
        <v>0.34769366817166503</v>
      </c>
      <c r="U25" s="264">
        <v>0.23092097025925909</v>
      </c>
      <c r="V25" s="264">
        <v>0.23012852428167219</v>
      </c>
      <c r="W25" s="264">
        <v>0.27137070959576048</v>
      </c>
      <c r="DA25" s="72" t="s">
        <v>2464</v>
      </c>
    </row>
    <row r="26" spans="1:105" ht="12" customHeight="1" x14ac:dyDescent="0.25">
      <c r="A26" s="60" t="s">
        <v>2418</v>
      </c>
      <c r="B26" s="264">
        <v>0.24411910478549739</v>
      </c>
      <c r="C26" s="264">
        <v>0.30178074240872471</v>
      </c>
      <c r="D26" s="264">
        <v>0.33425125467134759</v>
      </c>
      <c r="E26" s="264">
        <v>0.32890311229606167</v>
      </c>
      <c r="F26" s="264">
        <v>0.33458249525654371</v>
      </c>
      <c r="G26" s="264">
        <v>0.37063578492484239</v>
      </c>
      <c r="H26" s="264">
        <v>0.37256989106974697</v>
      </c>
      <c r="I26" s="264">
        <v>0.4109169287287131</v>
      </c>
      <c r="J26" s="264">
        <v>0.30059128297940768</v>
      </c>
      <c r="K26" s="264">
        <v>0.27245118684405489</v>
      </c>
      <c r="L26" s="264">
        <v>0.2357989369120819</v>
      </c>
      <c r="M26" s="264">
        <v>0.2509658370316854</v>
      </c>
      <c r="N26" s="264">
        <v>0.2318106211591994</v>
      </c>
      <c r="O26" s="264">
        <v>0.18813702419513401</v>
      </c>
      <c r="P26" s="264">
        <v>0.14396329936937291</v>
      </c>
      <c r="Q26" s="264">
        <v>0.1660227831294192</v>
      </c>
      <c r="R26" s="264">
        <v>0.17167690961112411</v>
      </c>
      <c r="S26" s="264">
        <v>0.1770258159607411</v>
      </c>
      <c r="T26" s="264">
        <v>0.18010569477860541</v>
      </c>
      <c r="U26" s="264">
        <v>0.1227711209912269</v>
      </c>
      <c r="V26" s="264">
        <v>0.11340708044932959</v>
      </c>
      <c r="W26" s="264">
        <v>0.13428647073627081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2.2041560822246495</v>
      </c>
      <c r="C27" s="263">
        <f t="shared" si="2"/>
        <v>2.7145864044276986</v>
      </c>
      <c r="D27" s="263">
        <f t="shared" si="2"/>
        <v>3.0067394753198693</v>
      </c>
      <c r="E27" s="263">
        <f t="shared" si="2"/>
        <v>2.9608853461114917</v>
      </c>
      <c r="F27" s="263">
        <f t="shared" si="2"/>
        <v>3.0184039138602179</v>
      </c>
      <c r="G27" s="263">
        <f t="shared" si="2"/>
        <v>3.4335137180328656</v>
      </c>
      <c r="H27" s="263">
        <f t="shared" si="2"/>
        <v>3.5829166482181947</v>
      </c>
      <c r="I27" s="263">
        <f t="shared" si="2"/>
        <v>4.014748068680861</v>
      </c>
      <c r="J27" s="263">
        <f t="shared" si="2"/>
        <v>2.7198605848644224</v>
      </c>
      <c r="K27" s="263">
        <f t="shared" si="2"/>
        <v>2.51152125095118</v>
      </c>
      <c r="L27" s="263">
        <f t="shared" si="2"/>
        <v>2.1185597249767962</v>
      </c>
      <c r="M27" s="263">
        <f t="shared" si="2"/>
        <v>2.3117760592920877</v>
      </c>
      <c r="N27" s="263">
        <f t="shared" si="2"/>
        <v>2.169038493633102</v>
      </c>
      <c r="O27" s="263">
        <f t="shared" si="2"/>
        <v>1.7722421193774922</v>
      </c>
      <c r="P27" s="263">
        <f t="shared" si="2"/>
        <v>1.3003011980918309</v>
      </c>
      <c r="Q27" s="263">
        <f t="shared" si="2"/>
        <v>1.5241377660891497</v>
      </c>
      <c r="R27" s="263">
        <f t="shared" si="2"/>
        <v>1.5463405672143056</v>
      </c>
      <c r="S27" s="263">
        <f t="shared" si="2"/>
        <v>1.5970363900945923</v>
      </c>
      <c r="T27" s="263">
        <f t="shared" si="2"/>
        <v>1.6491223477432402</v>
      </c>
      <c r="U27" s="263">
        <f t="shared" si="2"/>
        <v>1.1185320322640522</v>
      </c>
      <c r="V27" s="263">
        <f t="shared" si="2"/>
        <v>1.049632109116194</v>
      </c>
      <c r="W27" s="263">
        <f t="shared" si="2"/>
        <v>1.2413987143156573</v>
      </c>
      <c r="DA27" s="70"/>
    </row>
    <row r="28" spans="1:105" ht="12" customHeight="1" x14ac:dyDescent="0.25">
      <c r="A28" s="60" t="s">
        <v>2421</v>
      </c>
      <c r="B28" s="331">
        <v>0.5872202559271853</v>
      </c>
      <c r="C28" s="331">
        <v>0.45844704591841562</v>
      </c>
      <c r="D28" s="331">
        <v>0.55557878601136235</v>
      </c>
      <c r="E28" s="331">
        <v>0.49127188295440971</v>
      </c>
      <c r="F28" s="331">
        <v>0.58881765527301289</v>
      </c>
      <c r="G28" s="331">
        <v>1.550545768741769</v>
      </c>
      <c r="H28" s="331">
        <v>1.8746756341111539</v>
      </c>
      <c r="I28" s="331">
        <v>2.1264259054904038</v>
      </c>
      <c r="J28" s="331">
        <v>0.72093983640558224</v>
      </c>
      <c r="K28" s="331">
        <v>1.0886919588803869</v>
      </c>
      <c r="L28" s="331">
        <v>0.57674770628563055</v>
      </c>
      <c r="M28" s="331">
        <v>0.99684986328579173</v>
      </c>
      <c r="N28" s="331">
        <v>1.0483113861098581</v>
      </c>
      <c r="O28" s="331">
        <v>0.86336340237187015</v>
      </c>
      <c r="P28" s="331">
        <v>0.40764557058172529</v>
      </c>
      <c r="Q28" s="331">
        <v>0.64161656384427679</v>
      </c>
      <c r="R28" s="331">
        <v>0.46944502498926172</v>
      </c>
      <c r="S28" s="331">
        <v>0.37167959466847328</v>
      </c>
      <c r="T28" s="331">
        <v>0.57986221848728525</v>
      </c>
      <c r="U28" s="331">
        <v>0.36534748301565417</v>
      </c>
      <c r="V28" s="331">
        <v>0.43346728991775002</v>
      </c>
      <c r="W28" s="331">
        <v>0.50862008067830677</v>
      </c>
      <c r="DA28" s="72" t="s">
        <v>2466</v>
      </c>
    </row>
    <row r="29" spans="1:105" ht="12" customHeight="1" x14ac:dyDescent="0.25">
      <c r="A29" s="59" t="s">
        <v>30</v>
      </c>
      <c r="B29" s="232">
        <v>4.321280835657304E-3</v>
      </c>
      <c r="C29" s="232">
        <v>3.6187114009871902E-3</v>
      </c>
      <c r="D29" s="232">
        <v>1.0834850494047711E-2</v>
      </c>
      <c r="E29" s="232">
        <v>7.0390592599054421E-3</v>
      </c>
      <c r="F29" s="232">
        <v>8.491642309174572E-3</v>
      </c>
      <c r="G29" s="232">
        <v>0.24528773452655081</v>
      </c>
      <c r="H29" s="232">
        <v>0.55734460348166903</v>
      </c>
      <c r="I29" s="232">
        <v>0.26410257474507659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0.1488084204713723</v>
      </c>
      <c r="C30" s="232">
        <v>0.1212989223089944</v>
      </c>
      <c r="D30" s="232">
        <v>0.1758542638332562</v>
      </c>
      <c r="E30" s="232">
        <v>0.12133736616376301</v>
      </c>
      <c r="F30" s="232">
        <v>0.20227241173770599</v>
      </c>
      <c r="G30" s="232">
        <v>0.53226797440788076</v>
      </c>
      <c r="H30" s="232">
        <v>0.42566679161020049</v>
      </c>
      <c r="I30" s="232">
        <v>0.44443330692257982</v>
      </c>
      <c r="J30" s="232">
        <v>0.29926314429080331</v>
      </c>
      <c r="K30" s="232">
        <v>0.1705066077425425</v>
      </c>
      <c r="L30" s="232">
        <v>0.14623657621477931</v>
      </c>
      <c r="M30" s="232">
        <v>0.33828165954846889</v>
      </c>
      <c r="N30" s="232">
        <v>0.34947030435428861</v>
      </c>
      <c r="O30" s="232">
        <v>0.3497180506849476</v>
      </c>
      <c r="P30" s="232">
        <v>0</v>
      </c>
      <c r="Q30" s="232">
        <v>0</v>
      </c>
      <c r="R30" s="232">
        <v>0</v>
      </c>
      <c r="S30" s="232">
        <v>0</v>
      </c>
      <c r="T30" s="232">
        <v>1.5844359381286109E-2</v>
      </c>
      <c r="U30" s="232">
        <v>0</v>
      </c>
      <c r="V30" s="232">
        <v>1.6622250851208439E-2</v>
      </c>
      <c r="W30" s="232">
        <v>1.657739090363013E-2</v>
      </c>
      <c r="DA30" s="71" t="s">
        <v>2468</v>
      </c>
    </row>
    <row r="31" spans="1:105" ht="12" customHeight="1" x14ac:dyDescent="0.25">
      <c r="A31" s="59" t="s">
        <v>160</v>
      </c>
      <c r="B31" s="232">
        <v>0.14005578249764469</v>
      </c>
      <c r="C31" s="232">
        <v>0.1160457495271478</v>
      </c>
      <c r="D31" s="232">
        <v>0.1216829279922433</v>
      </c>
      <c r="E31" s="232">
        <v>0.1207237434708083</v>
      </c>
      <c r="F31" s="232">
        <v>2.1714984353864271E-2</v>
      </c>
      <c r="G31" s="232">
        <v>0.17496452046142319</v>
      </c>
      <c r="H31" s="232">
        <v>0.21004308155416301</v>
      </c>
      <c r="I31" s="232">
        <v>0.22577816168150619</v>
      </c>
      <c r="J31" s="232">
        <v>3.0520540266531511E-2</v>
      </c>
      <c r="K31" s="232">
        <v>0.1764276098613887</v>
      </c>
      <c r="L31" s="232">
        <v>2.996965626480905E-2</v>
      </c>
      <c r="M31" s="232">
        <v>0.17394484088264009</v>
      </c>
      <c r="N31" s="232">
        <v>7.831963167391795E-2</v>
      </c>
      <c r="O31" s="232">
        <v>3.6122935438348942E-2</v>
      </c>
      <c r="P31" s="232">
        <v>3.2448235316052051E-2</v>
      </c>
      <c r="Q31" s="232">
        <v>0.17931909732523771</v>
      </c>
      <c r="R31" s="232">
        <v>0.16373445404009471</v>
      </c>
      <c r="S31" s="232">
        <v>0.12620989780165209</v>
      </c>
      <c r="T31" s="232">
        <v>0.11277557932571131</v>
      </c>
      <c r="U31" s="232">
        <v>8.3499870408539817E-2</v>
      </c>
      <c r="V31" s="232">
        <v>9.9825417436166269E-2</v>
      </c>
      <c r="W31" s="232">
        <v>0.12516304454197499</v>
      </c>
      <c r="DA31" s="71" t="s">
        <v>2469</v>
      </c>
    </row>
    <row r="32" spans="1:105" ht="12" customHeight="1" x14ac:dyDescent="0.25">
      <c r="A32" s="59" t="s">
        <v>70</v>
      </c>
      <c r="B32" s="232">
        <v>0.12566971303881549</v>
      </c>
      <c r="C32" s="232">
        <v>9.3126742120221387E-2</v>
      </c>
      <c r="D32" s="232">
        <v>9.6436698735655343E-2</v>
      </c>
      <c r="E32" s="232">
        <v>9.3156257229514955E-2</v>
      </c>
      <c r="F32" s="232">
        <v>0.30022884401742422</v>
      </c>
      <c r="G32" s="232">
        <v>0.51762377969805906</v>
      </c>
      <c r="H32" s="232">
        <v>0.5392322682538212</v>
      </c>
      <c r="I32" s="232">
        <v>0.51183293179785117</v>
      </c>
      <c r="J32" s="232">
        <v>0.34464728483567009</v>
      </c>
      <c r="K32" s="232">
        <v>0.27491138093662948</v>
      </c>
      <c r="L32" s="232">
        <v>0.2245450439700738</v>
      </c>
      <c r="M32" s="232">
        <v>0.2597143344152763</v>
      </c>
      <c r="N32" s="232">
        <v>0.26830436983910361</v>
      </c>
      <c r="O32" s="232">
        <v>0.13424728802602351</v>
      </c>
      <c r="P32" s="232">
        <v>0.11788847607601829</v>
      </c>
      <c r="Q32" s="232">
        <v>0.1292580718847251</v>
      </c>
      <c r="R32" s="232">
        <v>9.3321584690468071E-2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0.16836505908369551</v>
      </c>
      <c r="C33" s="232">
        <v>0.1243569205610648</v>
      </c>
      <c r="D33" s="232">
        <v>0.15077004495615981</v>
      </c>
      <c r="E33" s="232">
        <v>0.14901545683041811</v>
      </c>
      <c r="F33" s="232">
        <v>5.6109772854843837E-2</v>
      </c>
      <c r="G33" s="232">
        <v>8.0401759647855509E-2</v>
      </c>
      <c r="H33" s="232">
        <v>0.14238888921130061</v>
      </c>
      <c r="I33" s="232">
        <v>0.68027893034339026</v>
      </c>
      <c r="J33" s="232">
        <v>4.6508867012577303E-2</v>
      </c>
      <c r="K33" s="232">
        <v>0.46684636033982613</v>
      </c>
      <c r="L33" s="232">
        <v>0.17599642983596839</v>
      </c>
      <c r="M33" s="232">
        <v>0.2249090284394063</v>
      </c>
      <c r="N33" s="232">
        <v>0.35221708024254811</v>
      </c>
      <c r="O33" s="232">
        <v>0.34327512822255007</v>
      </c>
      <c r="P33" s="232">
        <v>0.25730885918965501</v>
      </c>
      <c r="Q33" s="232">
        <v>0.33303939463431398</v>
      </c>
      <c r="R33" s="232">
        <v>0.2123889862586989</v>
      </c>
      <c r="S33" s="232">
        <v>0.24546969686682121</v>
      </c>
      <c r="T33" s="232">
        <v>0.45124227978028791</v>
      </c>
      <c r="U33" s="232">
        <v>0.28184761260711438</v>
      </c>
      <c r="V33" s="232">
        <v>0.31701962163037528</v>
      </c>
      <c r="W33" s="232">
        <v>0.36687964523270172</v>
      </c>
      <c r="DA33" s="71" t="s">
        <v>2471</v>
      </c>
    </row>
    <row r="34" spans="1:105" ht="12" customHeight="1" x14ac:dyDescent="0.25">
      <c r="A34" s="60" t="s">
        <v>2428</v>
      </c>
      <c r="B34" s="331">
        <v>1.616935826297464</v>
      </c>
      <c r="C34" s="331">
        <v>2.2561393585092828</v>
      </c>
      <c r="D34" s="331">
        <v>2.4511606893085069</v>
      </c>
      <c r="E34" s="331">
        <v>2.4696134631570819</v>
      </c>
      <c r="F34" s="331">
        <v>2.429586258587205</v>
      </c>
      <c r="G34" s="331">
        <v>1.8829679492910969</v>
      </c>
      <c r="H34" s="331">
        <v>1.708241014107041</v>
      </c>
      <c r="I34" s="331">
        <v>1.888322163190457</v>
      </c>
      <c r="J34" s="331">
        <v>1.99892074845884</v>
      </c>
      <c r="K34" s="331">
        <v>1.422829292070793</v>
      </c>
      <c r="L34" s="331">
        <v>1.5418120186911659</v>
      </c>
      <c r="M34" s="331">
        <v>1.3149261960062959</v>
      </c>
      <c r="N34" s="331">
        <v>1.1207271075232439</v>
      </c>
      <c r="O34" s="331">
        <v>0.90887871700562217</v>
      </c>
      <c r="P34" s="331">
        <v>0.89265562751010552</v>
      </c>
      <c r="Q34" s="331">
        <v>0.88252120224487296</v>
      </c>
      <c r="R34" s="331">
        <v>1.0768955422250439</v>
      </c>
      <c r="S34" s="331">
        <v>1.2253567954261191</v>
      </c>
      <c r="T34" s="331">
        <v>1.0692601292559549</v>
      </c>
      <c r="U34" s="331">
        <v>0.75318454924839806</v>
      </c>
      <c r="V34" s="331">
        <v>0.6161648191984439</v>
      </c>
      <c r="W34" s="331">
        <v>0.73277863363735052</v>
      </c>
      <c r="DA34" s="72" t="s">
        <v>2472</v>
      </c>
    </row>
    <row r="35" spans="1:105" ht="12" customHeight="1" x14ac:dyDescent="0.25">
      <c r="A35" s="57" t="s">
        <v>2430</v>
      </c>
      <c r="B35" s="263">
        <v>1.6135527563108381</v>
      </c>
      <c r="C35" s="263">
        <v>1.663635879434685</v>
      </c>
      <c r="D35" s="263">
        <v>1.893781723945688</v>
      </c>
      <c r="E35" s="263">
        <v>1.823420632690971</v>
      </c>
      <c r="F35" s="263">
        <v>2.0393913189153432</v>
      </c>
      <c r="G35" s="263">
        <v>2.9750559296799022</v>
      </c>
      <c r="H35" s="263">
        <v>4.3157748625282553</v>
      </c>
      <c r="I35" s="263">
        <v>5.2333776046289904</v>
      </c>
      <c r="J35" s="263">
        <v>2.0055018101043118</v>
      </c>
      <c r="K35" s="263">
        <v>2.0201735977233559</v>
      </c>
      <c r="L35" s="263">
        <v>1.475096549193702</v>
      </c>
      <c r="M35" s="263">
        <v>1.8416072663597991</v>
      </c>
      <c r="N35" s="263">
        <v>1.7803638698059929</v>
      </c>
      <c r="O35" s="263">
        <v>1.4677414746702311</v>
      </c>
      <c r="P35" s="263">
        <v>0.94749779036009751</v>
      </c>
      <c r="Q35" s="263">
        <v>1.20739451957831</v>
      </c>
      <c r="R35" s="263">
        <v>1.11943764448929</v>
      </c>
      <c r="S35" s="263">
        <v>1.0895407402595461</v>
      </c>
      <c r="T35" s="263">
        <v>1.261920728522123</v>
      </c>
      <c r="U35" s="263">
        <v>0.83557618457165195</v>
      </c>
      <c r="V35" s="263">
        <v>0.83507347125181641</v>
      </c>
      <c r="W35" s="263">
        <v>0.98504129930835138</v>
      </c>
      <c r="DA35" s="70" t="s">
        <v>2473</v>
      </c>
    </row>
    <row r="36" spans="1:105" ht="12" customHeight="1" x14ac:dyDescent="0.25">
      <c r="A36" s="46" t="s">
        <v>30</v>
      </c>
      <c r="B36" s="231">
        <v>1.047547255520619E-2</v>
      </c>
      <c r="C36" s="231">
        <v>1.2948221998224461E-2</v>
      </c>
      <c r="D36" s="231">
        <v>3.6447148555815913E-2</v>
      </c>
      <c r="E36" s="231">
        <v>2.517275180953488E-2</v>
      </c>
      <c r="F36" s="231">
        <v>2.5059381717721419E-2</v>
      </c>
      <c r="G36" s="231">
        <v>0.3933283352785672</v>
      </c>
      <c r="H36" s="231">
        <v>0.49798645946498871</v>
      </c>
      <c r="I36" s="231">
        <v>0.19630113485620709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0.36433096612560711</v>
      </c>
      <c r="C38" s="231">
        <v>0.43834956230017891</v>
      </c>
      <c r="D38" s="231">
        <v>0.59744919944569552</v>
      </c>
      <c r="E38" s="231">
        <v>0.43824612311623612</v>
      </c>
      <c r="F38" s="231">
        <v>0.60286873087488801</v>
      </c>
      <c r="G38" s="231">
        <v>0.86201968794151063</v>
      </c>
      <c r="H38" s="231">
        <v>0.38412356477854631</v>
      </c>
      <c r="I38" s="231">
        <v>0.33362932785737098</v>
      </c>
      <c r="J38" s="231">
        <v>0.72423229620420204</v>
      </c>
      <c r="K38" s="231">
        <v>0.30594860838817262</v>
      </c>
      <c r="L38" s="231">
        <v>0.37125091428948209</v>
      </c>
      <c r="M38" s="231">
        <v>0.61924689415052203</v>
      </c>
      <c r="N38" s="231">
        <v>0.58914209988066868</v>
      </c>
      <c r="O38" s="231">
        <v>0.58847549972920876</v>
      </c>
      <c r="P38" s="231">
        <v>0</v>
      </c>
      <c r="Q38" s="231">
        <v>0</v>
      </c>
      <c r="R38" s="231">
        <v>0</v>
      </c>
      <c r="S38" s="231">
        <v>0</v>
      </c>
      <c r="T38" s="231">
        <v>3.3869958889454328E-2</v>
      </c>
      <c r="U38" s="231">
        <v>0</v>
      </c>
      <c r="V38" s="231">
        <v>3.177692053850651E-2</v>
      </c>
      <c r="W38" s="231">
        <v>3.1897623225759203E-2</v>
      </c>
      <c r="DA38" s="73" t="s">
        <v>2476</v>
      </c>
    </row>
    <row r="39" spans="1:105" ht="12" customHeight="1" x14ac:dyDescent="0.25">
      <c r="A39" s="46" t="s">
        <v>160</v>
      </c>
      <c r="B39" s="231">
        <v>0.34942259599486092</v>
      </c>
      <c r="C39" s="231">
        <v>0.42734067916986579</v>
      </c>
      <c r="D39" s="231">
        <v>0.42126860552290718</v>
      </c>
      <c r="E39" s="231">
        <v>0.44432175331957757</v>
      </c>
      <c r="F39" s="231">
        <v>6.595185115893723E-2</v>
      </c>
      <c r="G39" s="231">
        <v>0.28874747991765398</v>
      </c>
      <c r="H39" s="231">
        <v>0.1931483154886339</v>
      </c>
      <c r="I39" s="231">
        <v>0.17271136542721019</v>
      </c>
      <c r="J39" s="231">
        <v>7.526589551645349E-2</v>
      </c>
      <c r="K39" s="231">
        <v>0.32259318002727599</v>
      </c>
      <c r="L39" s="231">
        <v>7.7530868022963842E-2</v>
      </c>
      <c r="M39" s="231">
        <v>0.32447280257719968</v>
      </c>
      <c r="N39" s="231">
        <v>0.13454320830309491</v>
      </c>
      <c r="O39" s="231">
        <v>6.1940504079933699E-2</v>
      </c>
      <c r="P39" s="231">
        <v>7.5705826647586905E-2</v>
      </c>
      <c r="Q39" s="231">
        <v>0.33832696642509452</v>
      </c>
      <c r="R39" s="231">
        <v>0.39085844917059342</v>
      </c>
      <c r="S39" s="231">
        <v>0.36882143437814052</v>
      </c>
      <c r="T39" s="231">
        <v>0.2456611128193249</v>
      </c>
      <c r="U39" s="231">
        <v>0.1934539160162024</v>
      </c>
      <c r="V39" s="231">
        <v>0.1944663549451531</v>
      </c>
      <c r="W39" s="231">
        <v>0.24541416559091259</v>
      </c>
      <c r="DA39" s="73" t="s">
        <v>2477</v>
      </c>
    </row>
    <row r="40" spans="1:105" ht="12" customHeight="1" x14ac:dyDescent="0.25">
      <c r="A40" s="46" t="s">
        <v>70</v>
      </c>
      <c r="B40" s="231">
        <v>0.30396106312115118</v>
      </c>
      <c r="C40" s="231">
        <v>0.33247331825639842</v>
      </c>
      <c r="D40" s="231">
        <v>0.32367500883317302</v>
      </c>
      <c r="E40" s="231">
        <v>0.33239486313363581</v>
      </c>
      <c r="F40" s="231">
        <v>0.88401019385357138</v>
      </c>
      <c r="G40" s="231">
        <v>0.82817062321964552</v>
      </c>
      <c r="H40" s="231">
        <v>0.48072400188558201</v>
      </c>
      <c r="I40" s="231">
        <v>0.37958111759599739</v>
      </c>
      <c r="J40" s="231">
        <v>0.8239830297827726</v>
      </c>
      <c r="K40" s="231">
        <v>0.48732505475689708</v>
      </c>
      <c r="L40" s="231">
        <v>0.56316252596151184</v>
      </c>
      <c r="M40" s="231">
        <v>0.4696778266136496</v>
      </c>
      <c r="N40" s="231">
        <v>0.44684435828804409</v>
      </c>
      <c r="O40" s="231">
        <v>0.2231693823086113</v>
      </c>
      <c r="P40" s="231">
        <v>0.26665330237272727</v>
      </c>
      <c r="Q40" s="231">
        <v>0.23643138910203779</v>
      </c>
      <c r="R40" s="231">
        <v>0.2159727325810207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1.356848024540579</v>
      </c>
      <c r="I41" s="231">
        <v>2.7137485727561028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6.3028592463346773E-4</v>
      </c>
      <c r="DA41" s="73" t="s">
        <v>2479</v>
      </c>
    </row>
    <row r="42" spans="1:105" ht="12" customHeight="1" x14ac:dyDescent="0.25">
      <c r="A42" s="46" t="s">
        <v>162</v>
      </c>
      <c r="B42" s="231">
        <v>0.41122163283720548</v>
      </c>
      <c r="C42" s="231">
        <v>0.44832091662208268</v>
      </c>
      <c r="D42" s="231">
        <v>0.51099723779817885</v>
      </c>
      <c r="E42" s="231">
        <v>0.5369208206953483</v>
      </c>
      <c r="F42" s="231">
        <v>0.16683225663378631</v>
      </c>
      <c r="G42" s="231">
        <v>0.12989959885323971</v>
      </c>
      <c r="H42" s="231">
        <v>0.12818366662636491</v>
      </c>
      <c r="I42" s="231">
        <v>0.50944822058176609</v>
      </c>
      <c r="J42" s="231">
        <v>0.1122834686998028</v>
      </c>
      <c r="K42" s="231">
        <v>0.83567354302421271</v>
      </c>
      <c r="L42" s="231">
        <v>0.44572889316330921</v>
      </c>
      <c r="M42" s="231">
        <v>0.41072173094122039</v>
      </c>
      <c r="N42" s="231">
        <v>0.59234619125817189</v>
      </c>
      <c r="O42" s="231">
        <v>0.5762462112707073</v>
      </c>
      <c r="P42" s="231">
        <v>0.58771531358932139</v>
      </c>
      <c r="Q42" s="231">
        <v>0.61514815197823025</v>
      </c>
      <c r="R42" s="231">
        <v>0.49634707282007229</v>
      </c>
      <c r="S42" s="231">
        <v>0.70225472218829255</v>
      </c>
      <c r="T42" s="231">
        <v>0.9622882375876739</v>
      </c>
      <c r="U42" s="231">
        <v>0.63926382479404986</v>
      </c>
      <c r="V42" s="231">
        <v>0.60459357376476675</v>
      </c>
      <c r="W42" s="231">
        <v>0.70424078080569141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4.383599022503059E-2</v>
      </c>
      <c r="G43" s="231">
        <v>0</v>
      </c>
      <c r="H43" s="231">
        <v>0.65753985322827757</v>
      </c>
      <c r="I43" s="231">
        <v>0.46758389560278718</v>
      </c>
      <c r="J43" s="231">
        <v>4.3835990219681348E-2</v>
      </c>
      <c r="K43" s="231">
        <v>2.922399347537339E-2</v>
      </c>
      <c r="L43" s="231">
        <v>0</v>
      </c>
      <c r="M43" s="231">
        <v>0</v>
      </c>
      <c r="N43" s="231">
        <v>0</v>
      </c>
      <c r="O43" s="231">
        <v>1.461199673704981E-2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1.419013153177672E-2</v>
      </c>
      <c r="J44" s="231">
        <v>1.4190131534016799E-2</v>
      </c>
      <c r="K44" s="231">
        <v>1.4190131531873439E-2</v>
      </c>
      <c r="L44" s="231">
        <v>1.419013153521812E-2</v>
      </c>
      <c r="M44" s="231">
        <v>1.4190131532254371E-2</v>
      </c>
      <c r="N44" s="231">
        <v>1.41901315312853E-2</v>
      </c>
      <c r="O44" s="231">
        <v>0</v>
      </c>
      <c r="P44" s="231">
        <v>1.4190131530353089E-2</v>
      </c>
      <c r="Q44" s="231">
        <v>1.4190131528798069E-2</v>
      </c>
      <c r="R44" s="231">
        <v>1.419013153592179E-2</v>
      </c>
      <c r="S44" s="231">
        <v>1.561935341813683E-2</v>
      </c>
      <c r="T44" s="231">
        <v>1.6997531654195701E-2</v>
      </c>
      <c r="U44" s="231">
        <v>2.858443761399646E-3</v>
      </c>
      <c r="V44" s="231">
        <v>4.2366220033899851E-3</v>
      </c>
      <c r="W44" s="231">
        <v>2.858443761354721E-3</v>
      </c>
      <c r="DA44" s="73" t="s">
        <v>2482</v>
      </c>
    </row>
    <row r="45" spans="1:105" ht="12" customHeight="1" x14ac:dyDescent="0.25">
      <c r="A45" s="46" t="s">
        <v>79</v>
      </c>
      <c r="B45" s="231">
        <v>0.17414102567680739</v>
      </c>
      <c r="C45" s="231">
        <v>4.2031810879343944E-3</v>
      </c>
      <c r="D45" s="231">
        <v>3.9445237899170937E-3</v>
      </c>
      <c r="E45" s="231">
        <v>4.6364320616638102E-2</v>
      </c>
      <c r="F45" s="231">
        <v>0.25083291445140832</v>
      </c>
      <c r="G45" s="231">
        <v>0.47289020446928448</v>
      </c>
      <c r="H45" s="231">
        <v>0.61722097651528329</v>
      </c>
      <c r="I45" s="231">
        <v>0.4461838384197726</v>
      </c>
      <c r="J45" s="231">
        <v>0.21171099814738281</v>
      </c>
      <c r="K45" s="231">
        <v>2.5219086519550338E-2</v>
      </c>
      <c r="L45" s="231">
        <v>3.2332162212172551E-3</v>
      </c>
      <c r="M45" s="231">
        <v>3.2978805449528051E-3</v>
      </c>
      <c r="N45" s="231">
        <v>3.2978805447275868E-3</v>
      </c>
      <c r="O45" s="231">
        <v>3.2978805447205308E-3</v>
      </c>
      <c r="P45" s="231">
        <v>3.2332162201087599E-3</v>
      </c>
      <c r="Q45" s="231">
        <v>3.2978805441495388E-3</v>
      </c>
      <c r="R45" s="231">
        <v>2.0692583816816551E-3</v>
      </c>
      <c r="S45" s="231">
        <v>2.8452302749760691E-3</v>
      </c>
      <c r="T45" s="231">
        <v>3.1038875714744221E-3</v>
      </c>
      <c r="U45" s="231">
        <v>0</v>
      </c>
      <c r="V45" s="231">
        <v>0</v>
      </c>
      <c r="W45" s="231">
        <v>0</v>
      </c>
      <c r="DA45" s="73" t="s">
        <v>2483</v>
      </c>
    </row>
    <row r="46" spans="1:105" ht="12" customHeight="1" x14ac:dyDescent="0.25">
      <c r="A46" s="57" t="s">
        <v>2442</v>
      </c>
      <c r="B46" s="263">
        <v>1.304720834282515</v>
      </c>
      <c r="C46" s="263">
        <v>1.6128996636780191</v>
      </c>
      <c r="D46" s="263">
        <v>1.7864418118277741</v>
      </c>
      <c r="E46" s="263">
        <v>1.7578580891901039</v>
      </c>
      <c r="F46" s="263">
        <v>1.7882121627925001</v>
      </c>
      <c r="G46" s="263">
        <v>1.9809028504631141</v>
      </c>
      <c r="H46" s="263">
        <v>1.9912398889558121</v>
      </c>
      <c r="I46" s="263">
        <v>2.1961897596782678</v>
      </c>
      <c r="J46" s="263">
        <v>1.6065424697159689</v>
      </c>
      <c r="K46" s="263">
        <v>1.4561446967159071</v>
      </c>
      <c r="L46" s="263">
        <v>1.260252801439647</v>
      </c>
      <c r="M46" s="263">
        <v>1.341313931804337</v>
      </c>
      <c r="N46" s="263">
        <v>1.2389368185670431</v>
      </c>
      <c r="O46" s="263">
        <v>1.00551857824889</v>
      </c>
      <c r="P46" s="263">
        <v>0.76942735073650137</v>
      </c>
      <c r="Q46" s="263">
        <v>0.88732663633538567</v>
      </c>
      <c r="R46" s="263">
        <v>0.91754572396816592</v>
      </c>
      <c r="S46" s="263">
        <v>0.94613352974888698</v>
      </c>
      <c r="T46" s="263">
        <v>0.9625942736315255</v>
      </c>
      <c r="U46" s="263">
        <v>0.65616347211424508</v>
      </c>
      <c r="V46" s="263">
        <v>0.60611634942462655</v>
      </c>
      <c r="W46" s="263">
        <v>0.71770849842265394</v>
      </c>
      <c r="DA46" s="70" t="s">
        <v>2484</v>
      </c>
    </row>
    <row r="47" spans="1:105" ht="12" customHeight="1" x14ac:dyDescent="0.25">
      <c r="A47" s="41" t="s">
        <v>2444</v>
      </c>
      <c r="B47" s="352">
        <v>0.81328525432989607</v>
      </c>
      <c r="C47" s="352">
        <v>1.0053855803600551</v>
      </c>
      <c r="D47" s="352">
        <v>1.11356141873589</v>
      </c>
      <c r="E47" s="352">
        <v>1.095744028590621</v>
      </c>
      <c r="F47" s="352">
        <v>1.11466495007897</v>
      </c>
      <c r="G47" s="352">
        <v>1.234776847437745</v>
      </c>
      <c r="H47" s="352">
        <v>1.241220341523724</v>
      </c>
      <c r="I47" s="352">
        <v>1.368973883396958</v>
      </c>
      <c r="J47" s="352">
        <v>1.0014228843009449</v>
      </c>
      <c r="K47" s="352">
        <v>0.90767387083304119</v>
      </c>
      <c r="L47" s="352">
        <v>0.78556653132808962</v>
      </c>
      <c r="M47" s="352">
        <v>0.83609521171140655</v>
      </c>
      <c r="N47" s="352">
        <v>0.77227941726022042</v>
      </c>
      <c r="O47" s="352">
        <v>0.62678038945725034</v>
      </c>
      <c r="P47" s="352">
        <v>0.47961518064991271</v>
      </c>
      <c r="Q47" s="352">
        <v>0.55310657279613429</v>
      </c>
      <c r="R47" s="352">
        <v>0.57194335207126412</v>
      </c>
      <c r="S47" s="352">
        <v>0.58976328740470529</v>
      </c>
      <c r="T47" s="352">
        <v>0.60002393468134085</v>
      </c>
      <c r="U47" s="352">
        <v>0.40901322511177818</v>
      </c>
      <c r="V47" s="352">
        <v>0.37781682980972198</v>
      </c>
      <c r="W47" s="352">
        <v>0.44737672867420841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0.99999999999999989</v>
      </c>
      <c r="D51" s="234">
        <f t="shared" si="3"/>
        <v>1</v>
      </c>
      <c r="E51" s="234">
        <f t="shared" si="3"/>
        <v>0.99999999999999989</v>
      </c>
      <c r="F51" s="234">
        <f t="shared" si="3"/>
        <v>0.99999999999999956</v>
      </c>
      <c r="G51" s="234">
        <f t="shared" si="3"/>
        <v>1.0000000000000002</v>
      </c>
      <c r="H51" s="234">
        <f t="shared" si="3"/>
        <v>1</v>
      </c>
      <c r="I51" s="234">
        <f t="shared" si="3"/>
        <v>0.99999999999999989</v>
      </c>
      <c r="J51" s="234">
        <f t="shared" si="3"/>
        <v>0.99999999999999978</v>
      </c>
      <c r="K51" s="234">
        <f t="shared" si="3"/>
        <v>1.0000000000000004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0.99999999999999989</v>
      </c>
      <c r="P51" s="234">
        <f t="shared" si="3"/>
        <v>1</v>
      </c>
      <c r="Q51" s="234">
        <f t="shared" si="3"/>
        <v>0.99999999999999978</v>
      </c>
      <c r="R51" s="234">
        <f t="shared" si="3"/>
        <v>1</v>
      </c>
      <c r="S51" s="234">
        <f t="shared" si="3"/>
        <v>1</v>
      </c>
      <c r="T51" s="234">
        <f t="shared" si="3"/>
        <v>0.99999999999999978</v>
      </c>
      <c r="U51" s="234">
        <f t="shared" si="3"/>
        <v>1.0000000000000002</v>
      </c>
      <c r="V51" s="234">
        <f t="shared" si="3"/>
        <v>1.0000000000000002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2.1592007065251471E-2</v>
      </c>
      <c r="C52" s="301">
        <f t="shared" si="4"/>
        <v>2.2373200789205763E-2</v>
      </c>
      <c r="D52" s="301">
        <f t="shared" si="4"/>
        <v>2.2261420086774054E-2</v>
      </c>
      <c r="E52" s="301">
        <f t="shared" si="4"/>
        <v>2.2335851266544103E-2</v>
      </c>
      <c r="F52" s="301">
        <f t="shared" si="4"/>
        <v>2.2103050281975095E-2</v>
      </c>
      <c r="G52" s="301">
        <f t="shared" si="4"/>
        <v>2.0732957909190899E-2</v>
      </c>
      <c r="H52" s="301">
        <f t="shared" si="4"/>
        <v>1.8712446757416779E-2</v>
      </c>
      <c r="I52" s="301">
        <f t="shared" si="4"/>
        <v>1.7926519416236592E-2</v>
      </c>
      <c r="J52" s="301">
        <f t="shared" si="4"/>
        <v>2.174712085526315E-2</v>
      </c>
      <c r="K52" s="301">
        <f t="shared" si="4"/>
        <v>2.0778227099962476E-2</v>
      </c>
      <c r="L52" s="301">
        <f t="shared" si="4"/>
        <v>2.1811233471167164E-2</v>
      </c>
      <c r="M52" s="301">
        <f t="shared" si="4"/>
        <v>2.0914941507285942E-2</v>
      </c>
      <c r="N52" s="301">
        <f t="shared" si="4"/>
        <v>2.0503812836139459E-2</v>
      </c>
      <c r="O52" s="301">
        <f t="shared" si="4"/>
        <v>2.0364328751712232E-2</v>
      </c>
      <c r="P52" s="301">
        <f t="shared" si="4"/>
        <v>2.1464888362863511E-2</v>
      </c>
      <c r="Q52" s="301">
        <f t="shared" si="4"/>
        <v>2.0879922438810282E-2</v>
      </c>
      <c r="R52" s="301">
        <f t="shared" si="4"/>
        <v>2.1578479610652696E-2</v>
      </c>
      <c r="S52" s="301">
        <f t="shared" si="4"/>
        <v>2.1809862108139642E-2</v>
      </c>
      <c r="T52" s="301">
        <f t="shared" si="4"/>
        <v>2.1073064645045578E-2</v>
      </c>
      <c r="U52" s="301">
        <f t="shared" si="4"/>
        <v>2.1250763272868331E-2</v>
      </c>
      <c r="V52" s="301">
        <f t="shared" si="4"/>
        <v>2.0742806951086875E-2</v>
      </c>
      <c r="W52" s="301">
        <f t="shared" si="4"/>
        <v>2.0772128401085374E-2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7.6144314805817476E-3</v>
      </c>
      <c r="C53" s="235">
        <f t="shared" si="5"/>
        <v>7.8899198159705919E-3</v>
      </c>
      <c r="D53" s="235">
        <f t="shared" si="5"/>
        <v>7.8505002985100238E-3</v>
      </c>
      <c r="E53" s="235">
        <f t="shared" si="5"/>
        <v>7.876748489179148E-3</v>
      </c>
      <c r="F53" s="235">
        <f t="shared" si="5"/>
        <v>7.7946511121147651E-3</v>
      </c>
      <c r="G53" s="235">
        <f t="shared" si="5"/>
        <v>7.3114873903215218E-3</v>
      </c>
      <c r="H53" s="235">
        <f t="shared" si="5"/>
        <v>6.5989531791923097E-3</v>
      </c>
      <c r="I53" s="235">
        <f t="shared" si="5"/>
        <v>6.3217955314550083E-3</v>
      </c>
      <c r="J53" s="235">
        <f t="shared" si="5"/>
        <v>7.6691324318257778E-3</v>
      </c>
      <c r="K53" s="235">
        <f t="shared" si="5"/>
        <v>7.3274515918091343E-3</v>
      </c>
      <c r="L53" s="235">
        <f t="shared" si="5"/>
        <v>7.6917417760783363E-3</v>
      </c>
      <c r="M53" s="235">
        <f t="shared" si="5"/>
        <v>7.3756639920657127E-3</v>
      </c>
      <c r="N53" s="235">
        <f t="shared" si="5"/>
        <v>7.2306792721789984E-3</v>
      </c>
      <c r="O53" s="235">
        <f t="shared" si="5"/>
        <v>7.1814901439847889E-3</v>
      </c>
      <c r="P53" s="235">
        <f t="shared" si="5"/>
        <v>7.5696030101987683E-3</v>
      </c>
      <c r="Q53" s="235">
        <f t="shared" si="5"/>
        <v>7.363314501042678E-3</v>
      </c>
      <c r="R53" s="235">
        <f t="shared" si="5"/>
        <v>7.6096610173340276E-3</v>
      </c>
      <c r="S53" s="235">
        <f t="shared" si="5"/>
        <v>7.691258164259555E-3</v>
      </c>
      <c r="T53" s="235">
        <f t="shared" si="5"/>
        <v>7.4314261912131526E-3</v>
      </c>
      <c r="U53" s="235">
        <f t="shared" si="5"/>
        <v>7.4940916961687889E-3</v>
      </c>
      <c r="V53" s="235">
        <f t="shared" si="5"/>
        <v>7.3149606595937916E-3</v>
      </c>
      <c r="W53" s="235">
        <f t="shared" si="5"/>
        <v>7.3253008827722163E-3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5.0838571593693642E-2</v>
      </c>
      <c r="C54" s="235">
        <f t="shared" si="6"/>
        <v>5.2677899125579637E-2</v>
      </c>
      <c r="D54" s="235">
        <f t="shared" si="6"/>
        <v>5.2414710473121628E-2</v>
      </c>
      <c r="E54" s="235">
        <f t="shared" si="6"/>
        <v>5.2589959344155578E-2</v>
      </c>
      <c r="F54" s="235">
        <f t="shared" si="6"/>
        <v>5.2041827367108343E-2</v>
      </c>
      <c r="G54" s="235">
        <f t="shared" si="6"/>
        <v>4.8815932758364093E-2</v>
      </c>
      <c r="H54" s="235">
        <f t="shared" si="6"/>
        <v>4.4058621382219033E-2</v>
      </c>
      <c r="I54" s="235">
        <f t="shared" si="6"/>
        <v>4.2208148506710799E-2</v>
      </c>
      <c r="J54" s="235">
        <f t="shared" si="6"/>
        <v>5.1203788384094201E-2</v>
      </c>
      <c r="K54" s="235">
        <f t="shared" si="6"/>
        <v>4.8922519468394071E-2</v>
      </c>
      <c r="L54" s="235">
        <f t="shared" si="6"/>
        <v>5.135474210524877E-2</v>
      </c>
      <c r="M54" s="235">
        <f t="shared" si="6"/>
        <v>4.9244414749532082E-2</v>
      </c>
      <c r="N54" s="235">
        <f t="shared" si="6"/>
        <v>4.8276408657317652E-2</v>
      </c>
      <c r="O54" s="235">
        <f t="shared" si="6"/>
        <v>4.794799214694391E-2</v>
      </c>
      <c r="P54" s="235">
        <f t="shared" si="6"/>
        <v>5.053926948469014E-2</v>
      </c>
      <c r="Q54" s="235">
        <f t="shared" si="6"/>
        <v>4.9161962043099382E-2</v>
      </c>
      <c r="R54" s="235">
        <f t="shared" si="6"/>
        <v>5.0806721082204707E-2</v>
      </c>
      <c r="S54" s="235">
        <f t="shared" si="6"/>
        <v>5.135151321887222E-2</v>
      </c>
      <c r="T54" s="235">
        <f t="shared" si="6"/>
        <v>4.9616717075819772E-2</v>
      </c>
      <c r="U54" s="235">
        <f t="shared" si="6"/>
        <v>5.0035110066585634E-2</v>
      </c>
      <c r="V54" s="235">
        <f t="shared" si="6"/>
        <v>4.8839122414612551E-2</v>
      </c>
      <c r="W54" s="235">
        <f t="shared" si="6"/>
        <v>4.8908160027951356E-2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2.2250703152003351E-2</v>
      </c>
      <c r="C55" s="235">
        <f t="shared" si="7"/>
        <v>2.3055728345047499E-2</v>
      </c>
      <c r="D55" s="235">
        <f t="shared" si="7"/>
        <v>2.2940537607085355E-2</v>
      </c>
      <c r="E55" s="235">
        <f t="shared" si="7"/>
        <v>2.30172394199975E-2</v>
      </c>
      <c r="F55" s="235">
        <f t="shared" si="7"/>
        <v>2.2777336497333336E-2</v>
      </c>
      <c r="G55" s="235">
        <f t="shared" si="7"/>
        <v>2.1365447431832513E-2</v>
      </c>
      <c r="H55" s="235">
        <f t="shared" si="7"/>
        <v>1.9283297601222736E-2</v>
      </c>
      <c r="I55" s="235">
        <f t="shared" si="7"/>
        <v>1.8473394384963305E-2</v>
      </c>
      <c r="J55" s="235">
        <f t="shared" si="7"/>
        <v>2.2410548917424868E-2</v>
      </c>
      <c r="K55" s="235">
        <f t="shared" si="7"/>
        <v>2.1412097626172757E-2</v>
      </c>
      <c r="L55" s="235">
        <f t="shared" si="7"/>
        <v>2.2476617383430254E-2</v>
      </c>
      <c r="M55" s="235">
        <f t="shared" si="7"/>
        <v>2.1552982708544371E-2</v>
      </c>
      <c r="N55" s="235">
        <f t="shared" si="7"/>
        <v>2.1129311949669896E-2</v>
      </c>
      <c r="O55" s="235">
        <f t="shared" si="7"/>
        <v>2.0985572697101097E-2</v>
      </c>
      <c r="P55" s="235">
        <f t="shared" si="7"/>
        <v>2.2119706505727948E-2</v>
      </c>
      <c r="Q55" s="235">
        <f t="shared" si="7"/>
        <v>2.1516895331629544E-2</v>
      </c>
      <c r="R55" s="235">
        <f t="shared" si="7"/>
        <v>2.2236763022409553E-2</v>
      </c>
      <c r="S55" s="235">
        <f t="shared" si="7"/>
        <v>2.2475204184946817E-2</v>
      </c>
      <c r="T55" s="235">
        <f t="shared" si="7"/>
        <v>2.1715929626314467E-2</v>
      </c>
      <c r="U55" s="235">
        <f t="shared" si="7"/>
        <v>2.1899049213403052E-2</v>
      </c>
      <c r="V55" s="235">
        <f t="shared" si="7"/>
        <v>2.1375596933307612E-2</v>
      </c>
      <c r="W55" s="235">
        <f t="shared" si="7"/>
        <v>2.1405812877473021E-2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3.7891757151768062E-2</v>
      </c>
      <c r="C56" s="302">
        <f t="shared" si="8"/>
        <v>3.9340612444885736E-2</v>
      </c>
      <c r="D56" s="302">
        <f t="shared" si="8"/>
        <v>3.918679311926275E-2</v>
      </c>
      <c r="E56" s="302">
        <f t="shared" si="8"/>
        <v>3.9245371078765662E-2</v>
      </c>
      <c r="F56" s="302">
        <f t="shared" si="8"/>
        <v>4.0003526062233188E-2</v>
      </c>
      <c r="G56" s="302">
        <f t="shared" si="8"/>
        <v>3.7206505664770136E-2</v>
      </c>
      <c r="H56" s="302">
        <f t="shared" si="8"/>
        <v>3.377719392586024E-2</v>
      </c>
      <c r="I56" s="302">
        <f t="shared" si="8"/>
        <v>3.2829616622610233E-2</v>
      </c>
      <c r="J56" s="302">
        <f t="shared" si="8"/>
        <v>3.9352336747192962E-2</v>
      </c>
      <c r="K56" s="302">
        <f t="shared" si="8"/>
        <v>3.6806394078486952E-2</v>
      </c>
      <c r="L56" s="302">
        <f t="shared" si="8"/>
        <v>3.8669746245617441E-2</v>
      </c>
      <c r="M56" s="302">
        <f t="shared" si="8"/>
        <v>3.7020543070327316E-2</v>
      </c>
      <c r="N56" s="302">
        <f t="shared" si="8"/>
        <v>3.6641221829480854E-2</v>
      </c>
      <c r="O56" s="302">
        <f t="shared" si="8"/>
        <v>3.6480436281748962E-2</v>
      </c>
      <c r="P56" s="302">
        <f t="shared" si="8"/>
        <v>3.7589760185161407E-2</v>
      </c>
      <c r="Q56" s="302">
        <f t="shared" si="8"/>
        <v>3.6745924381757111E-2</v>
      </c>
      <c r="R56" s="302">
        <f t="shared" si="8"/>
        <v>3.7379582196130461E-2</v>
      </c>
      <c r="S56" s="302">
        <f t="shared" si="8"/>
        <v>3.7424205892404125E-2</v>
      </c>
      <c r="T56" s="302">
        <f t="shared" si="8"/>
        <v>3.6707864220089655E-2</v>
      </c>
      <c r="U56" s="302">
        <f t="shared" si="8"/>
        <v>3.6816425035812887E-2</v>
      </c>
      <c r="V56" s="302">
        <f t="shared" si="8"/>
        <v>3.6479118099374701E-2</v>
      </c>
      <c r="W56" s="302">
        <f t="shared" si="8"/>
        <v>3.6482912849839698E-2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0.18508203628214326</v>
      </c>
      <c r="C57" s="303">
        <f t="shared" si="9"/>
        <v>0.19106051607163937</v>
      </c>
      <c r="D57" s="303">
        <f t="shared" si="9"/>
        <v>0.19011058472938699</v>
      </c>
      <c r="E57" s="303">
        <f t="shared" si="9"/>
        <v>0.19089159015098711</v>
      </c>
      <c r="F57" s="303">
        <f t="shared" si="9"/>
        <v>0.18930279682705048</v>
      </c>
      <c r="G57" s="303">
        <f t="shared" si="9"/>
        <v>0.18234060182762157</v>
      </c>
      <c r="H57" s="303">
        <f t="shared" si="9"/>
        <v>0.17084025343064244</v>
      </c>
      <c r="I57" s="303">
        <f t="shared" si="9"/>
        <v>0.16627651725514542</v>
      </c>
      <c r="J57" s="303">
        <f t="shared" si="9"/>
        <v>0.18681111326190666</v>
      </c>
      <c r="K57" s="303">
        <f t="shared" si="9"/>
        <v>0.18183912000255426</v>
      </c>
      <c r="L57" s="303">
        <f t="shared" si="9"/>
        <v>0.18604147529996273</v>
      </c>
      <c r="M57" s="303">
        <f t="shared" si="9"/>
        <v>0.18290201440280712</v>
      </c>
      <c r="N57" s="303">
        <f t="shared" si="9"/>
        <v>0.18213744362117001</v>
      </c>
      <c r="O57" s="303">
        <f t="shared" si="9"/>
        <v>0.18211661189319783</v>
      </c>
      <c r="P57" s="303">
        <f t="shared" si="9"/>
        <v>0.18405663790259794</v>
      </c>
      <c r="Q57" s="303">
        <f t="shared" si="9"/>
        <v>0.18197682973987203</v>
      </c>
      <c r="R57" s="303">
        <f t="shared" si="9"/>
        <v>0.1845205682565205</v>
      </c>
      <c r="S57" s="303">
        <f t="shared" si="9"/>
        <v>0.18679352001264551</v>
      </c>
      <c r="T57" s="303">
        <f t="shared" si="9"/>
        <v>0.18318242776716817</v>
      </c>
      <c r="U57" s="303">
        <f t="shared" si="9"/>
        <v>0.18380504059519692</v>
      </c>
      <c r="V57" s="303">
        <f t="shared" si="9"/>
        <v>0.18226158478987542</v>
      </c>
      <c r="W57" s="303">
        <f t="shared" si="9"/>
        <v>0.18230169594629089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4.9308631811332687E-2</v>
      </c>
      <c r="C58" s="304">
        <f t="shared" si="10"/>
        <v>3.2266841476043355E-2</v>
      </c>
      <c r="D58" s="304">
        <f t="shared" si="10"/>
        <v>3.5128220698478256E-2</v>
      </c>
      <c r="E58" s="304">
        <f t="shared" si="10"/>
        <v>3.1672847804389677E-2</v>
      </c>
      <c r="F58" s="304">
        <f t="shared" si="10"/>
        <v>3.6928400620106459E-2</v>
      </c>
      <c r="G58" s="304">
        <f t="shared" si="10"/>
        <v>8.2343474309934328E-2</v>
      </c>
      <c r="H58" s="304">
        <f t="shared" si="10"/>
        <v>8.9388085706953876E-2</v>
      </c>
      <c r="I58" s="304">
        <f t="shared" si="10"/>
        <v>8.8068961667684048E-2</v>
      </c>
      <c r="J58" s="304">
        <f t="shared" si="10"/>
        <v>4.9517087082791483E-2</v>
      </c>
      <c r="K58" s="304">
        <f t="shared" si="10"/>
        <v>7.8823457170307115E-2</v>
      </c>
      <c r="L58" s="304">
        <f t="shared" si="10"/>
        <v>5.0647141493461313E-2</v>
      </c>
      <c r="M58" s="304">
        <f t="shared" si="10"/>
        <v>7.8868300118985615E-2</v>
      </c>
      <c r="N58" s="304">
        <f t="shared" si="10"/>
        <v>8.8028292971969818E-2</v>
      </c>
      <c r="O58" s="304">
        <f t="shared" si="10"/>
        <v>8.8719716089231293E-2</v>
      </c>
      <c r="P58" s="304">
        <f t="shared" si="10"/>
        <v>5.7701918053496837E-2</v>
      </c>
      <c r="Q58" s="304">
        <f t="shared" si="10"/>
        <v>7.6606820455981162E-2</v>
      </c>
      <c r="R58" s="304">
        <f t="shared" si="10"/>
        <v>5.6017584103263143E-2</v>
      </c>
      <c r="S58" s="304">
        <f t="shared" si="10"/>
        <v>4.3472609788738265E-2</v>
      </c>
      <c r="T58" s="304">
        <f t="shared" si="10"/>
        <v>6.4410362941424992E-2</v>
      </c>
      <c r="U58" s="304">
        <f t="shared" si="10"/>
        <v>6.0036464768129738E-2</v>
      </c>
      <c r="V58" s="304">
        <f t="shared" si="10"/>
        <v>7.526869131462112E-2</v>
      </c>
      <c r="W58" s="304">
        <f t="shared" si="10"/>
        <v>7.4691799041462212E-2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0.13577340447081057</v>
      </c>
      <c r="C59" s="304">
        <f t="shared" si="11"/>
        <v>0.15879367459559601</v>
      </c>
      <c r="D59" s="304">
        <f t="shared" si="11"/>
        <v>0.15498236403090876</v>
      </c>
      <c r="E59" s="304">
        <f t="shared" si="11"/>
        <v>0.15921874234659744</v>
      </c>
      <c r="F59" s="304">
        <f t="shared" si="11"/>
        <v>0.15237439620694401</v>
      </c>
      <c r="G59" s="304">
        <f t="shared" si="11"/>
        <v>9.9997127517687259E-2</v>
      </c>
      <c r="H59" s="304">
        <f t="shared" si="11"/>
        <v>8.1452167723688559E-2</v>
      </c>
      <c r="I59" s="304">
        <f t="shared" si="11"/>
        <v>7.8207555587461369E-2</v>
      </c>
      <c r="J59" s="304">
        <f t="shared" si="11"/>
        <v>0.13729402617911521</v>
      </c>
      <c r="K59" s="304">
        <f t="shared" si="11"/>
        <v>0.10301566283224713</v>
      </c>
      <c r="L59" s="304">
        <f t="shared" si="11"/>
        <v>0.13539433380650143</v>
      </c>
      <c r="M59" s="304">
        <f t="shared" si="11"/>
        <v>0.10403371428382152</v>
      </c>
      <c r="N59" s="304">
        <f t="shared" si="11"/>
        <v>9.4109150649200168E-2</v>
      </c>
      <c r="O59" s="304">
        <f t="shared" si="11"/>
        <v>9.3396895803966526E-2</v>
      </c>
      <c r="P59" s="304">
        <f t="shared" si="11"/>
        <v>0.1263547198491011</v>
      </c>
      <c r="Q59" s="304">
        <f t="shared" si="11"/>
        <v>0.10537000928389086</v>
      </c>
      <c r="R59" s="304">
        <f t="shared" si="11"/>
        <v>0.12850298415325737</v>
      </c>
      <c r="S59" s="304">
        <f t="shared" si="11"/>
        <v>0.14332091022390722</v>
      </c>
      <c r="T59" s="304">
        <f t="shared" si="11"/>
        <v>0.11877206482574316</v>
      </c>
      <c r="U59" s="304">
        <f t="shared" si="11"/>
        <v>0.12376857582706717</v>
      </c>
      <c r="V59" s="304">
        <f t="shared" si="11"/>
        <v>0.10699289347525431</v>
      </c>
      <c r="W59" s="304">
        <f t="shared" si="11"/>
        <v>0.10760989690482867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6.4420994166648121E-2</v>
      </c>
      <c r="C60" s="303">
        <f t="shared" si="12"/>
        <v>6.0620949538935404E-2</v>
      </c>
      <c r="D60" s="303">
        <f t="shared" si="12"/>
        <v>6.1301467824583525E-2</v>
      </c>
      <c r="E60" s="303">
        <f t="shared" si="12"/>
        <v>6.1074491262465946E-2</v>
      </c>
      <c r="F60" s="303">
        <f t="shared" si="12"/>
        <v>5.4634303478121114E-2</v>
      </c>
      <c r="G60" s="303">
        <f t="shared" si="12"/>
        <v>5.6382288015728213E-2</v>
      </c>
      <c r="H60" s="303">
        <f t="shared" si="12"/>
        <v>5.6825883855490082E-2</v>
      </c>
      <c r="I60" s="303">
        <f t="shared" si="12"/>
        <v>6.6150965198200212E-2</v>
      </c>
      <c r="J60" s="303">
        <f t="shared" si="12"/>
        <v>5.4051453828431802E-2</v>
      </c>
      <c r="K60" s="303">
        <f t="shared" si="12"/>
        <v>7.1589069982948589E-2</v>
      </c>
      <c r="L60" s="303">
        <f t="shared" si="12"/>
        <v>6.554918922548586E-2</v>
      </c>
      <c r="M60" s="303">
        <f t="shared" si="12"/>
        <v>6.7671067604338206E-2</v>
      </c>
      <c r="N60" s="303">
        <f t="shared" si="12"/>
        <v>7.1196843089159467E-2</v>
      </c>
      <c r="O60" s="303">
        <f t="shared" si="12"/>
        <v>7.1847807945415815E-2</v>
      </c>
      <c r="P60" s="303">
        <f t="shared" si="12"/>
        <v>7.0568007871053218E-2</v>
      </c>
      <c r="Q60" s="303">
        <f t="shared" si="12"/>
        <v>7.241426235863184E-2</v>
      </c>
      <c r="R60" s="303">
        <f t="shared" si="12"/>
        <v>6.8721342409514385E-2</v>
      </c>
      <c r="S60" s="303">
        <f t="shared" si="12"/>
        <v>6.7713813220338315E-2</v>
      </c>
      <c r="T60" s="303">
        <f t="shared" si="12"/>
        <v>7.1788514322576893E-2</v>
      </c>
      <c r="U60" s="303">
        <f t="shared" si="12"/>
        <v>7.1168778270313676E-2</v>
      </c>
      <c r="V60" s="303">
        <f t="shared" si="12"/>
        <v>7.3044069292798344E-2</v>
      </c>
      <c r="W60" s="303">
        <f t="shared" si="12"/>
        <v>7.2944702200090014E-2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3.9320697000608675E-2</v>
      </c>
      <c r="C61" s="304">
        <f t="shared" si="13"/>
        <v>3.4612529540394052E-2</v>
      </c>
      <c r="D61" s="304">
        <f t="shared" si="13"/>
        <v>3.542299076464836E-2</v>
      </c>
      <c r="E61" s="304">
        <f t="shared" si="13"/>
        <v>3.510948937299542E-2</v>
      </c>
      <c r="F61" s="304">
        <f t="shared" si="13"/>
        <v>2.8939928301376729E-2</v>
      </c>
      <c r="G61" s="304">
        <f t="shared" si="13"/>
        <v>3.2280619139879396E-2</v>
      </c>
      <c r="H61" s="304">
        <f t="shared" si="13"/>
        <v>3.5073020729081979E-2</v>
      </c>
      <c r="I61" s="304">
        <f t="shared" si="13"/>
        <v>4.5311727644205206E-2</v>
      </c>
      <c r="J61" s="304">
        <f t="shared" si="13"/>
        <v>2.8770839834407008E-2</v>
      </c>
      <c r="K61" s="304">
        <f t="shared" si="13"/>
        <v>4.743477653461798E-2</v>
      </c>
      <c r="L61" s="304">
        <f t="shared" si="13"/>
        <v>4.0194045535985351E-2</v>
      </c>
      <c r="M61" s="304">
        <f t="shared" si="13"/>
        <v>4.3357846260127987E-2</v>
      </c>
      <c r="N61" s="304">
        <f t="shared" si="13"/>
        <v>4.7361550998495254E-2</v>
      </c>
      <c r="O61" s="304">
        <f t="shared" si="13"/>
        <v>4.8174663447537971E-2</v>
      </c>
      <c r="P61" s="304">
        <f t="shared" si="13"/>
        <v>4.5615483776579417E-2</v>
      </c>
      <c r="Q61" s="304">
        <f t="shared" si="13"/>
        <v>4.8141750014866126E-2</v>
      </c>
      <c r="R61" s="304">
        <f t="shared" si="13"/>
        <v>4.3636770651923701E-2</v>
      </c>
      <c r="S61" s="304">
        <f t="shared" si="13"/>
        <v>4.2360263714250633E-2</v>
      </c>
      <c r="T61" s="304">
        <f t="shared" si="13"/>
        <v>4.7291477840913303E-2</v>
      </c>
      <c r="U61" s="304">
        <f t="shared" si="13"/>
        <v>4.6465170516657196E-2</v>
      </c>
      <c r="V61" s="304">
        <f t="shared" si="13"/>
        <v>4.893095109324179E-2</v>
      </c>
      <c r="W61" s="304">
        <f t="shared" si="13"/>
        <v>4.8797498373103029E-2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2.510029716603944E-2</v>
      </c>
      <c r="C62" s="304">
        <f t="shared" si="14"/>
        <v>2.6008419998541355E-2</v>
      </c>
      <c r="D62" s="304">
        <f t="shared" si="14"/>
        <v>2.5878477059935161E-2</v>
      </c>
      <c r="E62" s="304">
        <f t="shared" si="14"/>
        <v>2.5965001889470526E-2</v>
      </c>
      <c r="F62" s="304">
        <f t="shared" si="14"/>
        <v>2.5694375176744381E-2</v>
      </c>
      <c r="G62" s="304">
        <f t="shared" si="14"/>
        <v>2.4101668875848813E-2</v>
      </c>
      <c r="H62" s="304">
        <f t="shared" si="14"/>
        <v>2.1752863126408107E-2</v>
      </c>
      <c r="I62" s="304">
        <f t="shared" si="14"/>
        <v>2.083923755399501E-2</v>
      </c>
      <c r="J62" s="304">
        <f t="shared" si="14"/>
        <v>2.5280613994024793E-2</v>
      </c>
      <c r="K62" s="304">
        <f t="shared" si="14"/>
        <v>2.4154293448330602E-2</v>
      </c>
      <c r="L62" s="304">
        <f t="shared" si="14"/>
        <v>2.5355143689500512E-2</v>
      </c>
      <c r="M62" s="304">
        <f t="shared" si="14"/>
        <v>2.4313221344210212E-2</v>
      </c>
      <c r="N62" s="304">
        <f t="shared" si="14"/>
        <v>2.383529209066421E-2</v>
      </c>
      <c r="O62" s="304">
        <f t="shared" si="14"/>
        <v>2.3673144497877843E-2</v>
      </c>
      <c r="P62" s="304">
        <f t="shared" si="14"/>
        <v>2.4952524094473801E-2</v>
      </c>
      <c r="Q62" s="304">
        <f t="shared" si="14"/>
        <v>2.4272512343765717E-2</v>
      </c>
      <c r="R62" s="304">
        <f t="shared" si="14"/>
        <v>2.5084571757590678E-2</v>
      </c>
      <c r="S62" s="304">
        <f t="shared" si="14"/>
        <v>2.5353549506087689E-2</v>
      </c>
      <c r="T62" s="304">
        <f t="shared" si="14"/>
        <v>2.4497036481663591E-2</v>
      </c>
      <c r="U62" s="304">
        <f t="shared" si="14"/>
        <v>2.4703607753656476E-2</v>
      </c>
      <c r="V62" s="304">
        <f t="shared" si="14"/>
        <v>2.4113118199556562E-2</v>
      </c>
      <c r="W62" s="304">
        <f t="shared" si="14"/>
        <v>2.4147203826986988E-2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0.22663106483527753</v>
      </c>
      <c r="C63" s="303">
        <f t="shared" si="15"/>
        <v>0.23395165233261972</v>
      </c>
      <c r="D63" s="303">
        <f t="shared" si="15"/>
        <v>0.23278847109720863</v>
      </c>
      <c r="E63" s="303">
        <f t="shared" si="15"/>
        <v>0.23374480426651481</v>
      </c>
      <c r="F63" s="303">
        <f t="shared" si="15"/>
        <v>0.23179934305353128</v>
      </c>
      <c r="G63" s="303">
        <f t="shared" si="15"/>
        <v>0.22327420631953659</v>
      </c>
      <c r="H63" s="303">
        <f t="shared" si="15"/>
        <v>0.20919214705792952</v>
      </c>
      <c r="I63" s="303">
        <f t="shared" si="15"/>
        <v>0.20360389867976991</v>
      </c>
      <c r="J63" s="303">
        <f t="shared" si="15"/>
        <v>0.22874830195335516</v>
      </c>
      <c r="K63" s="303">
        <f t="shared" si="15"/>
        <v>0.22266014694190311</v>
      </c>
      <c r="L63" s="303">
        <f t="shared" si="15"/>
        <v>0.22780588812240327</v>
      </c>
      <c r="M63" s="303">
        <f t="shared" si="15"/>
        <v>0.22396165028915169</v>
      </c>
      <c r="N63" s="303">
        <f t="shared" si="15"/>
        <v>0.22302544116877962</v>
      </c>
      <c r="O63" s="303">
        <f t="shared" si="15"/>
        <v>0.22299993293044634</v>
      </c>
      <c r="P63" s="303">
        <f t="shared" si="15"/>
        <v>0.22537547498277299</v>
      </c>
      <c r="Q63" s="303">
        <f t="shared" si="15"/>
        <v>0.22282877111004742</v>
      </c>
      <c r="R63" s="303">
        <f t="shared" si="15"/>
        <v>0.22594355296716789</v>
      </c>
      <c r="S63" s="303">
        <f t="shared" si="15"/>
        <v>0.22872675919915758</v>
      </c>
      <c r="T63" s="303">
        <f t="shared" si="15"/>
        <v>0.2243050135924507</v>
      </c>
      <c r="U63" s="303">
        <f t="shared" si="15"/>
        <v>0.22506739664717987</v>
      </c>
      <c r="V63" s="303">
        <f t="shared" si="15"/>
        <v>0.22317745076311288</v>
      </c>
      <c r="W63" s="303">
        <f t="shared" si="15"/>
        <v>0.22322656646484609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6.0377916503672684E-2</v>
      </c>
      <c r="C64" s="304">
        <f t="shared" si="16"/>
        <v>3.9510418133930643E-2</v>
      </c>
      <c r="D64" s="304">
        <f t="shared" si="16"/>
        <v>4.3014147794055012E-2</v>
      </c>
      <c r="E64" s="304">
        <f t="shared" si="16"/>
        <v>3.8783078944150604E-2</v>
      </c>
      <c r="F64" s="304">
        <f t="shared" si="16"/>
        <v>4.5218449738905868E-2</v>
      </c>
      <c r="G64" s="304">
        <f t="shared" si="16"/>
        <v>0.10082874405298077</v>
      </c>
      <c r="H64" s="304">
        <f t="shared" si="16"/>
        <v>0.10945479882484146</v>
      </c>
      <c r="I64" s="304">
        <f t="shared" si="16"/>
        <v>0.10783954489920497</v>
      </c>
      <c r="J64" s="304">
        <f t="shared" si="16"/>
        <v>6.0633167856479341E-2</v>
      </c>
      <c r="K64" s="304">
        <f t="shared" si="16"/>
        <v>9.6518518984049534E-2</v>
      </c>
      <c r="L64" s="304">
        <f t="shared" si="16"/>
        <v>6.2016907951177105E-2</v>
      </c>
      <c r="M64" s="304">
        <f t="shared" si="16"/>
        <v>9.6573428717125251E-2</v>
      </c>
      <c r="N64" s="304">
        <f t="shared" si="16"/>
        <v>0.10778974649628963</v>
      </c>
      <c r="O64" s="304">
        <f t="shared" si="16"/>
        <v>0.10863638704803834</v>
      </c>
      <c r="P64" s="304">
        <f t="shared" si="16"/>
        <v>7.0655409861424656E-2</v>
      </c>
      <c r="Q64" s="304">
        <f t="shared" si="16"/>
        <v>9.3804269946099375E-2</v>
      </c>
      <c r="R64" s="304">
        <f t="shared" si="16"/>
        <v>6.8592960126444683E-2</v>
      </c>
      <c r="S64" s="304">
        <f t="shared" si="16"/>
        <v>5.3231767088250927E-2</v>
      </c>
      <c r="T64" s="304">
        <f t="shared" si="16"/>
        <v>7.8869832173173449E-2</v>
      </c>
      <c r="U64" s="304">
        <f t="shared" si="16"/>
        <v>7.3514038491587427E-2</v>
      </c>
      <c r="V64" s="304">
        <f t="shared" si="16"/>
        <v>9.216574446688304E-2</v>
      </c>
      <c r="W64" s="304">
        <f t="shared" si="16"/>
        <v>9.1459345765055808E-2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0.16625314833160482</v>
      </c>
      <c r="C65" s="304">
        <f t="shared" si="17"/>
        <v>0.19444123419868906</v>
      </c>
      <c r="D65" s="304">
        <f t="shared" si="17"/>
        <v>0.18977432330315361</v>
      </c>
      <c r="E65" s="304">
        <f t="shared" si="17"/>
        <v>0.19496172532236419</v>
      </c>
      <c r="F65" s="304">
        <f t="shared" si="17"/>
        <v>0.18658089331462541</v>
      </c>
      <c r="G65" s="304">
        <f t="shared" si="17"/>
        <v>0.12244546226655584</v>
      </c>
      <c r="H65" s="304">
        <f t="shared" si="17"/>
        <v>9.9737348233088066E-2</v>
      </c>
      <c r="I65" s="304">
        <f t="shared" si="17"/>
        <v>9.5764353780564929E-2</v>
      </c>
      <c r="J65" s="304">
        <f t="shared" si="17"/>
        <v>0.16811513409687581</v>
      </c>
      <c r="K65" s="304">
        <f t="shared" si="17"/>
        <v>0.12614162795785358</v>
      </c>
      <c r="L65" s="304">
        <f t="shared" si="17"/>
        <v>0.1657889801712262</v>
      </c>
      <c r="M65" s="304">
        <f t="shared" si="17"/>
        <v>0.12738822157202642</v>
      </c>
      <c r="N65" s="304">
        <f t="shared" si="17"/>
        <v>0.11523569467249001</v>
      </c>
      <c r="O65" s="304">
        <f t="shared" si="17"/>
        <v>0.11436354588240803</v>
      </c>
      <c r="P65" s="304">
        <f t="shared" si="17"/>
        <v>0.15472006512134831</v>
      </c>
      <c r="Q65" s="304">
        <f t="shared" si="17"/>
        <v>0.12902450116394804</v>
      </c>
      <c r="R65" s="304">
        <f t="shared" si="17"/>
        <v>0.15735059284072322</v>
      </c>
      <c r="S65" s="304">
        <f t="shared" si="17"/>
        <v>0.17549499211090666</v>
      </c>
      <c r="T65" s="304">
        <f t="shared" si="17"/>
        <v>0.14543518141927725</v>
      </c>
      <c r="U65" s="304">
        <f t="shared" si="17"/>
        <v>0.15155335815559245</v>
      </c>
      <c r="V65" s="304">
        <f t="shared" si="17"/>
        <v>0.13101170629622982</v>
      </c>
      <c r="W65" s="304">
        <f t="shared" si="17"/>
        <v>0.1317672206997903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0.16590530148007537</v>
      </c>
      <c r="C66" s="303">
        <f t="shared" si="18"/>
        <v>0.14337740815276445</v>
      </c>
      <c r="D66" s="303">
        <f t="shared" si="18"/>
        <v>0.14662080161177024</v>
      </c>
      <c r="E66" s="303">
        <f t="shared" si="18"/>
        <v>0.14394853196312402</v>
      </c>
      <c r="F66" s="303">
        <f t="shared" si="18"/>
        <v>0.15661574177760734</v>
      </c>
      <c r="G66" s="303">
        <f t="shared" si="18"/>
        <v>0.19346165648526267</v>
      </c>
      <c r="H66" s="303">
        <f t="shared" si="18"/>
        <v>0.25198080177497489</v>
      </c>
      <c r="I66" s="303">
        <f t="shared" si="18"/>
        <v>0.26540546637985296</v>
      </c>
      <c r="J66" s="303">
        <f t="shared" si="18"/>
        <v>0.16866862080308029</v>
      </c>
      <c r="K66" s="303">
        <f t="shared" si="18"/>
        <v>0.17909948002505641</v>
      </c>
      <c r="L66" s="303">
        <f t="shared" si="18"/>
        <v>0.15861515514227201</v>
      </c>
      <c r="M66" s="303">
        <f t="shared" si="18"/>
        <v>0.17841235136102856</v>
      </c>
      <c r="N66" s="303">
        <f t="shared" si="18"/>
        <v>0.1830610377224601</v>
      </c>
      <c r="O66" s="303">
        <f t="shared" si="18"/>
        <v>0.18468483895736759</v>
      </c>
      <c r="P66" s="303">
        <f t="shared" si="18"/>
        <v>0.16422561546578984</v>
      </c>
      <c r="Q66" s="303">
        <f t="shared" si="18"/>
        <v>0.17652094385994244</v>
      </c>
      <c r="R66" s="303">
        <f t="shared" si="18"/>
        <v>0.16356663214026274</v>
      </c>
      <c r="S66" s="303">
        <f t="shared" si="18"/>
        <v>0.15604348409384497</v>
      </c>
      <c r="T66" s="303">
        <f t="shared" si="18"/>
        <v>0.17163987047480136</v>
      </c>
      <c r="U66" s="303">
        <f t="shared" si="18"/>
        <v>0.16813193644643837</v>
      </c>
      <c r="V66" s="303">
        <f t="shared" si="18"/>
        <v>0.17755703821866692</v>
      </c>
      <c r="W66" s="303">
        <f t="shared" si="18"/>
        <v>0.17712873755624181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0.1341512401824913</v>
      </c>
      <c r="C67" s="303">
        <f t="shared" si="19"/>
        <v>0.13900480041774607</v>
      </c>
      <c r="D67" s="303">
        <f t="shared" si="19"/>
        <v>0.13831030639436215</v>
      </c>
      <c r="E67" s="303">
        <f t="shared" si="19"/>
        <v>0.13877274765997594</v>
      </c>
      <c r="F67" s="303">
        <f t="shared" si="19"/>
        <v>0.13732635406158289</v>
      </c>
      <c r="G67" s="303">
        <f t="shared" si="19"/>
        <v>0.12881396378595333</v>
      </c>
      <c r="H67" s="303">
        <f t="shared" si="19"/>
        <v>0.1162605186155288</v>
      </c>
      <c r="I67" s="303">
        <f t="shared" si="19"/>
        <v>0.1113775483944637</v>
      </c>
      <c r="J67" s="303">
        <f t="shared" si="19"/>
        <v>0.13511496288027422</v>
      </c>
      <c r="K67" s="303">
        <f t="shared" si="19"/>
        <v>0.12909522147847408</v>
      </c>
      <c r="L67" s="303">
        <f t="shared" si="19"/>
        <v>0.13551329486066294</v>
      </c>
      <c r="M67" s="303">
        <f t="shared" si="19"/>
        <v>0.12994462872615758</v>
      </c>
      <c r="N67" s="303">
        <f t="shared" si="19"/>
        <v>0.12739028438279912</v>
      </c>
      <c r="O67" s="303">
        <f t="shared" si="19"/>
        <v>0.1265236691184059</v>
      </c>
      <c r="P67" s="303">
        <f t="shared" si="19"/>
        <v>0.13336145109414024</v>
      </c>
      <c r="Q67" s="303">
        <f t="shared" si="19"/>
        <v>0.12972705509106897</v>
      </c>
      <c r="R67" s="303">
        <f t="shared" si="19"/>
        <v>0.13406719404423953</v>
      </c>
      <c r="S67" s="303">
        <f t="shared" si="19"/>
        <v>0.13550477457580348</v>
      </c>
      <c r="T67" s="303">
        <f t="shared" si="19"/>
        <v>0.13092704851547579</v>
      </c>
      <c r="U67" s="303">
        <f t="shared" si="19"/>
        <v>0.1320310909154763</v>
      </c>
      <c r="V67" s="303">
        <f t="shared" si="19"/>
        <v>0.12887515592899779</v>
      </c>
      <c r="W67" s="303">
        <f t="shared" si="19"/>
        <v>0.12905733023402469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8.3621892610066181E-2</v>
      </c>
      <c r="C68" s="237">
        <f t="shared" si="20"/>
        <v>8.6647312965605558E-2</v>
      </c>
      <c r="D68" s="237">
        <f t="shared" si="20"/>
        <v>8.6214406757934695E-2</v>
      </c>
      <c r="E68" s="237">
        <f t="shared" si="20"/>
        <v>8.6502665098290091E-2</v>
      </c>
      <c r="F68" s="237">
        <f t="shared" si="20"/>
        <v>8.5601069481341774E-2</v>
      </c>
      <c r="G68" s="237">
        <f t="shared" si="20"/>
        <v>8.0294952411418638E-2</v>
      </c>
      <c r="H68" s="237">
        <f t="shared" si="20"/>
        <v>7.2469882419523096E-2</v>
      </c>
      <c r="I68" s="237">
        <f t="shared" si="20"/>
        <v>6.9426129630591762E-2</v>
      </c>
      <c r="J68" s="237">
        <f t="shared" si="20"/>
        <v>8.4222619937150606E-2</v>
      </c>
      <c r="K68" s="237">
        <f t="shared" si="20"/>
        <v>8.0470271704238705E-2</v>
      </c>
      <c r="L68" s="237">
        <f t="shared" si="20"/>
        <v>8.4470916367671081E-2</v>
      </c>
      <c r="M68" s="237">
        <f t="shared" si="20"/>
        <v>8.0999741588761401E-2</v>
      </c>
      <c r="N68" s="237">
        <f t="shared" si="20"/>
        <v>7.9407515470844917E-2</v>
      </c>
      <c r="O68" s="237">
        <f t="shared" si="20"/>
        <v>7.8867319133675368E-2</v>
      </c>
      <c r="P68" s="237">
        <f t="shared" si="20"/>
        <v>8.3129585135003986E-2</v>
      </c>
      <c r="Q68" s="237">
        <f t="shared" si="20"/>
        <v>8.0864119144098134E-2</v>
      </c>
      <c r="R68" s="237">
        <f t="shared" si="20"/>
        <v>8.3569503253563562E-2</v>
      </c>
      <c r="S68" s="237">
        <f t="shared" si="20"/>
        <v>8.4465605329587884E-2</v>
      </c>
      <c r="T68" s="237">
        <f t="shared" si="20"/>
        <v>8.161212356904439E-2</v>
      </c>
      <c r="U68" s="237">
        <f t="shared" si="20"/>
        <v>8.2300317840556275E-2</v>
      </c>
      <c r="V68" s="237">
        <f t="shared" si="20"/>
        <v>8.0333095948573352E-2</v>
      </c>
      <c r="W68" s="237">
        <f t="shared" si="20"/>
        <v>8.044665255938474E-2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0.5667593041064718</v>
      </c>
      <c r="C72" s="324">
        <f>IF(C$5=0,0,C$5/TRE_fec!C$5)</f>
        <v>0.57193960410270084</v>
      </c>
      <c r="D72" s="324">
        <f>IF(D$5=0,0,D$5/TRE_fec!D$5)</f>
        <v>0.57128666157228336</v>
      </c>
      <c r="E72" s="324">
        <f>IF(E$5=0,0,E$5/TRE_fec!E$5)</f>
        <v>0.57254696080514544</v>
      </c>
      <c r="F72" s="324">
        <f>IF(F$5=0,0,F$5/TRE_fec!F$5)</f>
        <v>0.56892039318704624</v>
      </c>
      <c r="G72" s="324">
        <f>IF(G$5=0,0,G$5/TRE_fec!G$5)</f>
        <v>0.54989021913645331</v>
      </c>
      <c r="H72" s="324">
        <f>IF(H$5=0,0,H$5/TRE_fec!H$5)</f>
        <v>0.54633814660812774</v>
      </c>
      <c r="I72" s="324">
        <f>IF(I$5=0,0,I$5/TRE_fec!I$5)</f>
        <v>0.5501425580998528</v>
      </c>
      <c r="J72" s="324">
        <f>IF(J$5=0,0,J$5/TRE_fec!J$5)</f>
        <v>0.56459053005884619</v>
      </c>
      <c r="K72" s="324">
        <f>IF(K$5=0,0,K$5/TRE_fec!K$5)</f>
        <v>0.55463598901348199</v>
      </c>
      <c r="L72" s="324">
        <f>IF(L$5=0,0,L$5/TRE_fec!L$5)</f>
        <v>0.56272091843712746</v>
      </c>
      <c r="M72" s="324">
        <f>IF(M$5=0,0,M$5/TRE_fec!M$5)</f>
        <v>0.55370253829489313</v>
      </c>
      <c r="N72" s="324">
        <f>IF(N$5=0,0,N$5/TRE_fec!N$5)</f>
        <v>0.55170501220559476</v>
      </c>
      <c r="O72" s="324">
        <f>IF(O$5=0,0,O$5/TRE_fec!O$5)</f>
        <v>0.55498607127820854</v>
      </c>
      <c r="P72" s="324">
        <f>IF(P$5=0,0,P$5/TRE_fec!P$5)</f>
        <v>0.56248764007035634</v>
      </c>
      <c r="Q72" s="324">
        <f>IF(Q$5=0,0,Q$5/TRE_fec!Q$5)</f>
        <v>0.55563907914450528</v>
      </c>
      <c r="R72" s="324">
        <f>IF(R$5=0,0,R$5/TRE_fec!R$5)</f>
        <v>0.5624282033125636</v>
      </c>
      <c r="S72" s="324">
        <f>IF(S$5=0,0,S$5/TRE_fec!S$5)</f>
        <v>0.57154537566325003</v>
      </c>
      <c r="T72" s="324">
        <f>IF(T$5=0,0,T$5/TRE_fec!T$5)</f>
        <v>0.56656118044308224</v>
      </c>
      <c r="U72" s="324">
        <f>IF(U$5=0,0,U$5/TRE_fec!U$5)</f>
        <v>0.56762450257115116</v>
      </c>
      <c r="V72" s="324">
        <f>IF(V$5=0,0,V$5/TRE_fec!V$5)</f>
        <v>0.56279970979090455</v>
      </c>
      <c r="W72" s="324">
        <f>IF(W$5=0,0,W$5/TRE_fec!W$5)</f>
        <v>0.56278916845289584</v>
      </c>
      <c r="DA72" s="95"/>
    </row>
    <row r="73" spans="1:105" ht="12" customHeight="1" x14ac:dyDescent="0.25">
      <c r="A73" s="55" t="s">
        <v>92</v>
      </c>
      <c r="B73" s="336">
        <f>IF(B$6=0,0,B$6/TRE_fec!B$6)</f>
        <v>0.48641409870253954</v>
      </c>
      <c r="C73" s="336">
        <f>IF(C$6=0,0,C$6/TRE_fec!C$6)</f>
        <v>0.4864140987025396</v>
      </c>
      <c r="D73" s="336">
        <f>IF(D$6=0,0,D$6/TRE_fec!D$6)</f>
        <v>0.4864140987025396</v>
      </c>
      <c r="E73" s="336">
        <f>IF(E$6=0,0,E$6/TRE_fec!E$6)</f>
        <v>0.48641409870253943</v>
      </c>
      <c r="F73" s="336">
        <f>IF(F$6=0,0,F$6/TRE_fec!F$6)</f>
        <v>0.48641409870253954</v>
      </c>
      <c r="G73" s="336">
        <f>IF(G$6=0,0,G$6/TRE_fec!G$6)</f>
        <v>0.4864140987025396</v>
      </c>
      <c r="H73" s="336">
        <f>IF(H$6=0,0,H$6/TRE_fec!H$6)</f>
        <v>0.48641409870253965</v>
      </c>
      <c r="I73" s="336">
        <f>IF(I$6=0,0,I$6/TRE_fec!I$6)</f>
        <v>0.4864140987025396</v>
      </c>
      <c r="J73" s="336">
        <f>IF(J$6=0,0,J$6/TRE_fec!J$6)</f>
        <v>0.4864140987025396</v>
      </c>
      <c r="K73" s="336">
        <f>IF(K$6=0,0,K$6/TRE_fec!K$6)</f>
        <v>0.48641409870253954</v>
      </c>
      <c r="L73" s="336">
        <f>IF(L$6=0,0,L$6/TRE_fec!L$6)</f>
        <v>0.48641409870253971</v>
      </c>
      <c r="M73" s="336">
        <f>IF(M$6=0,0,M$6/TRE_fec!M$6)</f>
        <v>0.4864140987025396</v>
      </c>
      <c r="N73" s="336">
        <f>IF(N$6=0,0,N$6/TRE_fec!N$6)</f>
        <v>0.48641409870253949</v>
      </c>
      <c r="O73" s="336">
        <f>IF(O$6=0,0,O$6/TRE_fec!O$6)</f>
        <v>0.4864140987025396</v>
      </c>
      <c r="P73" s="336">
        <f>IF(P$6=0,0,P$6/TRE_fec!P$6)</f>
        <v>0.48641409870253943</v>
      </c>
      <c r="Q73" s="336">
        <f>IF(Q$6=0,0,Q$6/TRE_fec!Q$6)</f>
        <v>0.48641409870253943</v>
      </c>
      <c r="R73" s="336">
        <f>IF(R$6=0,0,R$6/TRE_fec!R$6)</f>
        <v>0.48641409870253965</v>
      </c>
      <c r="S73" s="336">
        <f>IF(S$6=0,0,S$6/TRE_fec!S$6)</f>
        <v>0.48641409870253949</v>
      </c>
      <c r="T73" s="336">
        <f>IF(T$6=0,0,T$6/TRE_fec!T$6)</f>
        <v>0.48641409870253954</v>
      </c>
      <c r="U73" s="336">
        <f>IF(U$6=0,0,U$6/TRE_fec!U$6)</f>
        <v>0.48641409870253965</v>
      </c>
      <c r="V73" s="336">
        <f>IF(V$6=0,0,V$6/TRE_fec!V$6)</f>
        <v>0.4864140987025396</v>
      </c>
      <c r="W73" s="336">
        <f>IF(W$6=0,0,W$6/TRE_fec!W$6)</f>
        <v>0.48641409870253977</v>
      </c>
      <c r="DA73" s="67"/>
    </row>
    <row r="74" spans="1:105" ht="12" customHeight="1" x14ac:dyDescent="0.25">
      <c r="A74" s="202" t="s">
        <v>93</v>
      </c>
      <c r="B74" s="337">
        <f>IF(B$7=0,0,B$7/TRE_fec!B$7)</f>
        <v>0.12612805988286188</v>
      </c>
      <c r="C74" s="337">
        <f>IF(C$7=0,0,C$7/TRE_fec!C$7)</f>
        <v>0.12612805988286188</v>
      </c>
      <c r="D74" s="337">
        <f>IF(D$7=0,0,D$7/TRE_fec!D$7)</f>
        <v>0.12612805988286194</v>
      </c>
      <c r="E74" s="337">
        <f>IF(E$7=0,0,E$7/TRE_fec!E$7)</f>
        <v>0.12612805988286188</v>
      </c>
      <c r="F74" s="337">
        <f>IF(F$7=0,0,F$7/TRE_fec!F$7)</f>
        <v>0.12612805988286183</v>
      </c>
      <c r="G74" s="337">
        <f>IF(G$7=0,0,G$7/TRE_fec!G$7)</f>
        <v>0.12612805988286183</v>
      </c>
      <c r="H74" s="337">
        <f>IF(H$7=0,0,H$7/TRE_fec!H$7)</f>
        <v>0.12612805988286188</v>
      </c>
      <c r="I74" s="337">
        <f>IF(I$7=0,0,I$7/TRE_fec!I$7)</f>
        <v>0.12612805988286188</v>
      </c>
      <c r="J74" s="337">
        <f>IF(J$7=0,0,J$7/TRE_fec!J$7)</f>
        <v>0.12612805988286185</v>
      </c>
      <c r="K74" s="337">
        <f>IF(K$7=0,0,K$7/TRE_fec!K$7)</f>
        <v>0.12612805988286188</v>
      </c>
      <c r="L74" s="337">
        <f>IF(L$7=0,0,L$7/TRE_fec!L$7)</f>
        <v>0.12612805988286185</v>
      </c>
      <c r="M74" s="337">
        <f>IF(M$7=0,0,M$7/TRE_fec!M$7)</f>
        <v>0.12612805988286185</v>
      </c>
      <c r="N74" s="337">
        <f>IF(N$7=0,0,N$7/TRE_fec!N$7)</f>
        <v>0.12612805988286188</v>
      </c>
      <c r="O74" s="337">
        <f>IF(O$7=0,0,O$7/TRE_fec!O$7)</f>
        <v>0.12612805988286185</v>
      </c>
      <c r="P74" s="337">
        <f>IF(P$7=0,0,P$7/TRE_fec!P$7)</f>
        <v>0.12612805988286188</v>
      </c>
      <c r="Q74" s="337">
        <f>IF(Q$7=0,0,Q$7/TRE_fec!Q$7)</f>
        <v>0.12612805988286188</v>
      </c>
      <c r="R74" s="337">
        <f>IF(R$7=0,0,R$7/TRE_fec!R$7)</f>
        <v>0.12612805988286185</v>
      </c>
      <c r="S74" s="337">
        <f>IF(S$7=0,0,S$7/TRE_fec!S$7)</f>
        <v>0.12612805988286185</v>
      </c>
      <c r="T74" s="337">
        <f>IF(T$7=0,0,T$7/TRE_fec!T$7)</f>
        <v>0.12612805988286188</v>
      </c>
      <c r="U74" s="337">
        <f>IF(U$7=0,0,U$7/TRE_fec!U$7)</f>
        <v>0.12612805988286183</v>
      </c>
      <c r="V74" s="337">
        <f>IF(V$7=0,0,V$7/TRE_fec!V$7)</f>
        <v>0.12612805988286188</v>
      </c>
      <c r="W74" s="337">
        <f>IF(W$7=0,0,W$7/TRE_fec!W$7)</f>
        <v>0.12612805988286191</v>
      </c>
      <c r="DA74" s="174"/>
    </row>
    <row r="75" spans="1:105" ht="12" customHeight="1" x14ac:dyDescent="0.25">
      <c r="A75" s="202" t="s">
        <v>94</v>
      </c>
      <c r="B75" s="337">
        <f>IF(B$8=0,0,B$8/TRE_fec!B$8)</f>
        <v>0.68170612929492791</v>
      </c>
      <c r="C75" s="337">
        <f>IF(C$8=0,0,C$8/TRE_fec!C$8)</f>
        <v>0.68170612929492791</v>
      </c>
      <c r="D75" s="337">
        <f>IF(D$8=0,0,D$8/TRE_fec!D$8)</f>
        <v>0.68170612929492802</v>
      </c>
      <c r="E75" s="337">
        <f>IF(E$8=0,0,E$8/TRE_fec!E$8)</f>
        <v>0.68170612929492791</v>
      </c>
      <c r="F75" s="337">
        <f>IF(F$8=0,0,F$8/TRE_fec!F$8)</f>
        <v>0.68170612929492802</v>
      </c>
      <c r="G75" s="337">
        <f>IF(G$8=0,0,G$8/TRE_fec!G$8)</f>
        <v>0.68170612929492813</v>
      </c>
      <c r="H75" s="337">
        <f>IF(H$8=0,0,H$8/TRE_fec!H$8)</f>
        <v>0.68170612929492791</v>
      </c>
      <c r="I75" s="337">
        <f>IF(I$8=0,0,I$8/TRE_fec!I$8)</f>
        <v>0.68170612929492835</v>
      </c>
      <c r="J75" s="337">
        <f>IF(J$8=0,0,J$8/TRE_fec!J$8)</f>
        <v>0.68170612929492802</v>
      </c>
      <c r="K75" s="337">
        <f>IF(K$8=0,0,K$8/TRE_fec!K$8)</f>
        <v>0.68170612929492802</v>
      </c>
      <c r="L75" s="337">
        <f>IF(L$8=0,0,L$8/TRE_fec!L$8)</f>
        <v>0.68170612929492802</v>
      </c>
      <c r="M75" s="337">
        <f>IF(M$8=0,0,M$8/TRE_fec!M$8)</f>
        <v>0.68170612929492791</v>
      </c>
      <c r="N75" s="337">
        <f>IF(N$8=0,0,N$8/TRE_fec!N$8)</f>
        <v>0.68170612929492791</v>
      </c>
      <c r="O75" s="337">
        <f>IF(O$8=0,0,O$8/TRE_fec!O$8)</f>
        <v>0.68170612929492802</v>
      </c>
      <c r="P75" s="337">
        <f>IF(P$8=0,0,P$8/TRE_fec!P$8)</f>
        <v>0.6817061292949278</v>
      </c>
      <c r="Q75" s="337">
        <f>IF(Q$8=0,0,Q$8/TRE_fec!Q$8)</f>
        <v>0.68170612929492791</v>
      </c>
      <c r="R75" s="337">
        <f>IF(R$8=0,0,R$8/TRE_fec!R$8)</f>
        <v>0.68170612929492802</v>
      </c>
      <c r="S75" s="337">
        <f>IF(S$8=0,0,S$8/TRE_fec!S$8)</f>
        <v>0.68170612929492802</v>
      </c>
      <c r="T75" s="337">
        <f>IF(T$8=0,0,T$8/TRE_fec!T$8)</f>
        <v>0.68170612929492802</v>
      </c>
      <c r="U75" s="337">
        <f>IF(U$8=0,0,U$8/TRE_fec!U$8)</f>
        <v>0.68170612929492813</v>
      </c>
      <c r="V75" s="337">
        <f>IF(V$8=0,0,V$8/TRE_fec!V$8)</f>
        <v>0.6817061292949278</v>
      </c>
      <c r="W75" s="337">
        <f>IF(W$8=0,0,W$8/TRE_fec!W$8)</f>
        <v>0.68170612929492791</v>
      </c>
      <c r="DA75" s="174"/>
    </row>
    <row r="76" spans="1:105" ht="12" customHeight="1" x14ac:dyDescent="0.25">
      <c r="A76" s="202" t="s">
        <v>95</v>
      </c>
      <c r="B76" s="337">
        <f>IF(B$9=0,0,B$9/TRE_fec!B$9)</f>
        <v>0.48197392275370049</v>
      </c>
      <c r="C76" s="337">
        <f>IF(C$9=0,0,C$9/TRE_fec!C$9)</f>
        <v>0.48197392275370049</v>
      </c>
      <c r="D76" s="337">
        <f>IF(D$9=0,0,D$9/TRE_fec!D$9)</f>
        <v>0.48197392275370055</v>
      </c>
      <c r="E76" s="337">
        <f>IF(E$9=0,0,E$9/TRE_fec!E$9)</f>
        <v>0.48197392275370032</v>
      </c>
      <c r="F76" s="337">
        <f>IF(F$9=0,0,F$9/TRE_fec!F$9)</f>
        <v>0.48197392275370049</v>
      </c>
      <c r="G76" s="337">
        <f>IF(G$9=0,0,G$9/TRE_fec!G$9)</f>
        <v>0.48197392275370049</v>
      </c>
      <c r="H76" s="337">
        <f>IF(H$9=0,0,H$9/TRE_fec!H$9)</f>
        <v>0.48197392275370049</v>
      </c>
      <c r="I76" s="337">
        <f>IF(I$9=0,0,I$9/TRE_fec!I$9)</f>
        <v>0.48197392275370043</v>
      </c>
      <c r="J76" s="337">
        <f>IF(J$9=0,0,J$9/TRE_fec!J$9)</f>
        <v>0.48197392275370071</v>
      </c>
      <c r="K76" s="337">
        <f>IF(K$9=0,0,K$9/TRE_fec!K$9)</f>
        <v>0.48197392275370055</v>
      </c>
      <c r="L76" s="337">
        <f>IF(L$9=0,0,L$9/TRE_fec!L$9)</f>
        <v>0.4819739227537006</v>
      </c>
      <c r="M76" s="337">
        <f>IF(M$9=0,0,M$9/TRE_fec!M$9)</f>
        <v>0.4819739227537006</v>
      </c>
      <c r="N76" s="337">
        <f>IF(N$9=0,0,N$9/TRE_fec!N$9)</f>
        <v>0.48197392275370055</v>
      </c>
      <c r="O76" s="337">
        <f>IF(O$9=0,0,O$9/TRE_fec!O$9)</f>
        <v>0.48197392275370032</v>
      </c>
      <c r="P76" s="337">
        <f>IF(P$9=0,0,P$9/TRE_fec!P$9)</f>
        <v>0.48197392275370049</v>
      </c>
      <c r="Q76" s="337">
        <f>IF(Q$9=0,0,Q$9/TRE_fec!Q$9)</f>
        <v>0.48197392275370055</v>
      </c>
      <c r="R76" s="337">
        <f>IF(R$9=0,0,R$9/TRE_fec!R$9)</f>
        <v>0.48197392275370066</v>
      </c>
      <c r="S76" s="337">
        <f>IF(S$9=0,0,S$9/TRE_fec!S$9)</f>
        <v>0.48197392275370071</v>
      </c>
      <c r="T76" s="337">
        <f>IF(T$9=0,0,T$9/TRE_fec!T$9)</f>
        <v>0.48197392275370038</v>
      </c>
      <c r="U76" s="337">
        <f>IF(U$9=0,0,U$9/TRE_fec!U$9)</f>
        <v>0.48197392275370071</v>
      </c>
      <c r="V76" s="337">
        <f>IF(V$9=0,0,V$9/TRE_fec!V$9)</f>
        <v>0.4819739227537006</v>
      </c>
      <c r="W76" s="337">
        <f>IF(W$9=0,0,W$9/TRE_fec!W$9)</f>
        <v>0.48197392275370055</v>
      </c>
      <c r="DA76" s="174"/>
    </row>
    <row r="77" spans="1:105" ht="12" customHeight="1" x14ac:dyDescent="0.25">
      <c r="A77" s="56" t="s">
        <v>96</v>
      </c>
      <c r="B77" s="338">
        <f>IF(B$10=0,0,B$10/TRE_fec!B$10)</f>
        <v>0.80314373168459974</v>
      </c>
      <c r="C77" s="338">
        <f>IF(C$10=0,0,C$10/TRE_fec!C$10)</f>
        <v>0.8180107357037304</v>
      </c>
      <c r="D77" s="338">
        <f>IF(D$10=0,0,D$10/TRE_fec!D$10)</f>
        <v>0.81746456773165543</v>
      </c>
      <c r="E77" s="338">
        <f>IF(E$10=0,0,E$10/TRE_fec!E$10)</f>
        <v>0.81783119209047495</v>
      </c>
      <c r="F77" s="338">
        <f>IF(F$10=0,0,F$10/TRE_fec!F$10)</f>
        <v>0.83490042800825592</v>
      </c>
      <c r="G77" s="338">
        <f>IF(G$10=0,0,G$10/TRE_fec!G$10)</f>
        <v>0.80998702163551373</v>
      </c>
      <c r="H77" s="338">
        <f>IF(H$10=0,0,H$10/TRE_fec!H$10)</f>
        <v>0.79826386331792598</v>
      </c>
      <c r="I77" s="338">
        <f>IF(I$10=0,0,I$10/TRE_fec!I$10)</f>
        <v>0.77263992953201244</v>
      </c>
      <c r="J77" s="338">
        <f>IF(J$10=0,0,J$10/TRE_fec!J$10)</f>
        <v>0.83303792955108769</v>
      </c>
      <c r="K77" s="338">
        <f>IF(K$10=0,0,K$10/TRE_fec!K$10)</f>
        <v>0.77447410374244319</v>
      </c>
      <c r="L77" s="338">
        <f>IF(L$10=0,0,L$10/TRE_fec!L$10)</f>
        <v>0.81678269725907593</v>
      </c>
      <c r="M77" s="338">
        <f>IF(M$10=0,0,M$10/TRE_fec!M$10)</f>
        <v>0.7869769060620917</v>
      </c>
      <c r="N77" s="338">
        <f>IF(N$10=0,0,N$10/TRE_fec!N$10)</f>
        <v>0.78371447184663479</v>
      </c>
      <c r="O77" s="338">
        <f>IF(O$10=0,0,O$10/TRE_fec!O$10)</f>
        <v>0.78278219068459531</v>
      </c>
      <c r="P77" s="338">
        <f>IF(P$10=0,0,P$10/TRE_fec!P$10)</f>
        <v>0.79178180096939643</v>
      </c>
      <c r="Q77" s="338">
        <f>IF(Q$10=0,0,Q$10/TRE_fec!Q$10)</f>
        <v>0.76091248535516887</v>
      </c>
      <c r="R77" s="338">
        <f>IF(R$10=0,0,R$10/TRE_fec!R$10)</f>
        <v>0.78122823335348546</v>
      </c>
      <c r="S77" s="338">
        <f>IF(S$10=0,0,S$10/TRE_fec!S$10)</f>
        <v>0.78911043492305244</v>
      </c>
      <c r="T77" s="338">
        <f>IF(T$10=0,0,T$10/TRE_fec!T$10)</f>
        <v>0.77004570883592816</v>
      </c>
      <c r="U77" s="338">
        <f>IF(U$10=0,0,U$10/TRE_fec!U$10)</f>
        <v>0.77278621717067197</v>
      </c>
      <c r="V77" s="338">
        <f>IF(V$10=0,0,V$10/TRE_fec!V$10)</f>
        <v>0.7576390293229861</v>
      </c>
      <c r="W77" s="338">
        <f>IF(W$10=0,0,W$10/TRE_fec!W$10)</f>
        <v>0.75744963946722765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0.59569330931652864</v>
      </c>
      <c r="C78" s="351">
        <f>IF(C$16=0,0,C$16/TRE_fec!C$16)</f>
        <v>0.61342814784990252</v>
      </c>
      <c r="D78" s="351">
        <f>IF(D$16=0,0,D$16/TRE_fec!D$16)</f>
        <v>0.61092273372046291</v>
      </c>
      <c r="E78" s="351">
        <f>IF(E$16=0,0,E$16/TRE_fec!E$16)</f>
        <v>0.6142374821376988</v>
      </c>
      <c r="F78" s="351">
        <f>IF(F$16=0,0,F$16/TRE_fec!F$16)</f>
        <v>0.60364762196680344</v>
      </c>
      <c r="G78" s="351">
        <f>IF(G$16=0,0,G$16/TRE_fec!G$16)</f>
        <v>0.55319979144642473</v>
      </c>
      <c r="H78" s="351">
        <f>IF(H$16=0,0,H$16/TRE_fec!H$16)</f>
        <v>0.5360154665465523</v>
      </c>
      <c r="I78" s="351">
        <f>IF(I$16=0,0,I$16/TRE_fec!I$16)</f>
        <v>0.54787124085707994</v>
      </c>
      <c r="J78" s="351">
        <f>IF(J$16=0,0,J$16/TRE_fec!J$16)</f>
        <v>0.59045039622757423</v>
      </c>
      <c r="K78" s="351">
        <f>IF(K$16=0,0,K$16/TRE_fec!K$16)</f>
        <v>0.5689347508423499</v>
      </c>
      <c r="L78" s="351">
        <f>IF(L$16=0,0,L$16/TRE_fec!L$16)</f>
        <v>0.59256787737613992</v>
      </c>
      <c r="M78" s="351">
        <f>IF(M$16=0,0,M$16/TRE_fec!M$16)</f>
        <v>0.56695811937275453</v>
      </c>
      <c r="N78" s="351">
        <f>IF(N$16=0,0,N$16/TRE_fec!N$16)</f>
        <v>0.56131235329259588</v>
      </c>
      <c r="O78" s="351">
        <f>IF(O$16=0,0,O$16/TRE_fec!O$16)</f>
        <v>0.56559714427353813</v>
      </c>
      <c r="P78" s="351">
        <f>IF(P$16=0,0,P$16/TRE_fec!P$16)</f>
        <v>0.58987223875509442</v>
      </c>
      <c r="Q78" s="351">
        <f>IF(Q$16=0,0,Q$16/TRE_fec!Q$16)</f>
        <v>0.57197865971755379</v>
      </c>
      <c r="R78" s="351">
        <f>IF(R$16=0,0,R$16/TRE_fec!R$16)</f>
        <v>0.58995377035481222</v>
      </c>
      <c r="S78" s="351">
        <f>IF(S$16=0,0,S$16/TRE_fec!S$16)</f>
        <v>0.60767688141699416</v>
      </c>
      <c r="T78" s="351">
        <f>IF(T$16=0,0,T$16/TRE_fec!T$16)</f>
        <v>0.59208819685109892</v>
      </c>
      <c r="U78" s="351">
        <f>IF(U$16=0,0,U$16/TRE_fec!U$16)</f>
        <v>0.59525203000220417</v>
      </c>
      <c r="V78" s="351">
        <f>IF(V$16=0,0,V$16/TRE_fec!V$16)</f>
        <v>0.58257939402471359</v>
      </c>
      <c r="W78" s="351">
        <f>IF(W$16=0,0,W$16/TRE_fec!W$16)</f>
        <v>0.58273990673751563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0.48317354102840537</v>
      </c>
      <c r="C79" s="351">
        <f>IF(C$24=0,0,C$24/TRE_fec!C$24)</f>
        <v>0.48721254542016218</v>
      </c>
      <c r="D79" s="351">
        <f>IF(D$24=0,0,D$24/TRE_fec!D$24)</f>
        <v>0.486502218149717</v>
      </c>
      <c r="E79" s="351">
        <f>IF(E$24=0,0,E$24/TRE_fec!E$24)</f>
        <v>0.48681009877971765</v>
      </c>
      <c r="F79" s="351">
        <f>IF(F$24=0,0,F$24/TRE_fec!F$24)</f>
        <v>0.49151517924854365</v>
      </c>
      <c r="G79" s="351">
        <f>IF(G$24=0,0,G$24/TRE_fec!G$24)</f>
        <v>0.48705087106681805</v>
      </c>
      <c r="H79" s="351">
        <f>IF(H$24=0,0,H$24/TRE_fec!H$24)</f>
        <v>0.48248019056134422</v>
      </c>
      <c r="I79" s="351">
        <f>IF(I$24=0,0,I$24/TRE_fec!I$24)</f>
        <v>0.47570713869088449</v>
      </c>
      <c r="J79" s="351">
        <f>IF(J$24=0,0,J$24/TRE_fec!J$24)</f>
        <v>0.4912435535938896</v>
      </c>
      <c r="K79" s="351">
        <f>IF(K$24=0,0,K$24/TRE_fec!K$24)</f>
        <v>0.47792226118734427</v>
      </c>
      <c r="L79" s="351">
        <f>IF(L$24=0,0,L$24/TRE_fec!L$24)</f>
        <v>0.48288723538596606</v>
      </c>
      <c r="M79" s="351">
        <f>IF(M$24=0,0,M$24/TRE_fec!M$24)</f>
        <v>0.48010860651701431</v>
      </c>
      <c r="N79" s="351">
        <f>IF(N$24=0,0,N$24/TRE_fec!N$24)</f>
        <v>0.47766165550048839</v>
      </c>
      <c r="O79" s="351">
        <f>IF(O$24=0,0,O$24/TRE_fec!O$24)</f>
        <v>0.47713669056059721</v>
      </c>
      <c r="P79" s="351">
        <f>IF(P$24=0,0,P$24/TRE_fec!P$24)</f>
        <v>0.47953821106930733</v>
      </c>
      <c r="Q79" s="351">
        <f>IF(Q$24=0,0,Q$24/TRE_fec!Q$24)</f>
        <v>0.47770233932945144</v>
      </c>
      <c r="R79" s="351">
        <f>IF(R$24=0,0,R$24/TRE_fec!R$24)</f>
        <v>0.48068472912636256</v>
      </c>
      <c r="S79" s="351">
        <f>IF(S$24=0,0,S$24/TRE_fec!S$24)</f>
        <v>0.48163265094597513</v>
      </c>
      <c r="T79" s="351">
        <f>IF(T$24=0,0,T$24/TRE_fec!T$24)</f>
        <v>0.47830416820193389</v>
      </c>
      <c r="U79" s="351">
        <f>IF(U$24=0,0,U$24/TRE_fec!U$24)</f>
        <v>0.4788900178818245</v>
      </c>
      <c r="V79" s="351">
        <f>IF(V$24=0,0,V$24/TRE_fec!V$24)</f>
        <v>0.47719887700464941</v>
      </c>
      <c r="W79" s="351">
        <f>IF(W$24=0,0,W$24/TRE_fec!W$24)</f>
        <v>0.47728981535268955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0.51059426512845341</v>
      </c>
      <c r="C80" s="351">
        <f>IF(C$27=0,0,C$27/TRE_fec!C$27)</f>
        <v>0.52579555529991651</v>
      </c>
      <c r="D80" s="351">
        <f>IF(D$27=0,0,D$27/TRE_fec!D$27)</f>
        <v>0.52364805747468246</v>
      </c>
      <c r="E80" s="351">
        <f>IF(E$27=0,0,E$27/TRE_fec!E$27)</f>
        <v>0.52648927040374183</v>
      </c>
      <c r="F80" s="351">
        <f>IF(F$27=0,0,F$27/TRE_fec!F$27)</f>
        <v>0.51741224740011738</v>
      </c>
      <c r="G80" s="351">
        <f>IF(G$27=0,0,G$27/TRE_fec!G$27)</f>
        <v>0.47417124981122105</v>
      </c>
      <c r="H80" s="351">
        <f>IF(H$27=0,0,H$27/TRE_fec!H$27)</f>
        <v>0.45944182846847337</v>
      </c>
      <c r="I80" s="351">
        <f>IF(I$27=0,0,I$27/TRE_fec!I$27)</f>
        <v>0.46960392073463991</v>
      </c>
      <c r="J80" s="351">
        <f>IF(J$27=0,0,J$27/TRE_fec!J$27)</f>
        <v>0.50610033962363521</v>
      </c>
      <c r="K80" s="351">
        <f>IF(K$27=0,0,K$27/TRE_fec!K$27)</f>
        <v>0.48765835786487127</v>
      </c>
      <c r="L80" s="351">
        <f>IF(L$27=0,0,L$27/TRE_fec!L$27)</f>
        <v>0.5079153234652628</v>
      </c>
      <c r="M80" s="351">
        <f>IF(M$27=0,0,M$27/TRE_fec!M$27)</f>
        <v>0.48596410231950399</v>
      </c>
      <c r="N80" s="351">
        <f>IF(N$27=0,0,N$27/TRE_fec!N$27)</f>
        <v>0.48112487425079659</v>
      </c>
      <c r="O80" s="351">
        <f>IF(O$27=0,0,O$27/TRE_fec!O$27)</f>
        <v>0.48479755223446119</v>
      </c>
      <c r="P80" s="351">
        <f>IF(P$27=0,0,P$27/TRE_fec!P$27)</f>
        <v>0.50560477607579557</v>
      </c>
      <c r="Q80" s="351">
        <f>IF(Q$27=0,0,Q$27/TRE_fec!Q$27)</f>
        <v>0.49026742261504636</v>
      </c>
      <c r="R80" s="351">
        <f>IF(R$27=0,0,R$27/TRE_fec!R$27)</f>
        <v>0.50567466030412489</v>
      </c>
      <c r="S80" s="351">
        <f>IF(S$27=0,0,S$27/TRE_fec!S$27)</f>
        <v>0.52086589835742325</v>
      </c>
      <c r="T80" s="351">
        <f>IF(T$27=0,0,T$27/TRE_fec!T$27)</f>
        <v>0.50750416872951332</v>
      </c>
      <c r="U80" s="351">
        <f>IF(U$27=0,0,U$27/TRE_fec!U$27)</f>
        <v>0.51021602571617508</v>
      </c>
      <c r="V80" s="351">
        <f>IF(V$27=0,0,V$27/TRE_fec!V$27)</f>
        <v>0.49935376630689726</v>
      </c>
      <c r="W80" s="351">
        <f>IF(W$27=0,0,W$27/TRE_fec!W$27)</f>
        <v>0.49949134863215633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0.67306244550415506</v>
      </c>
      <c r="C81" s="351">
        <f>IF(C$35=0,0,C$35/TRE_fec!C$35)</f>
        <v>0.66513397244484773</v>
      </c>
      <c r="D81" s="351">
        <f>IF(D$35=0,0,D$35/TRE_fec!D$35)</f>
        <v>0.6669821113767701</v>
      </c>
      <c r="E81" s="351">
        <f>IF(E$35=0,0,E$35/TRE_fec!E$35)</f>
        <v>0.66812617046699363</v>
      </c>
      <c r="F81" s="351">
        <f>IF(F$35=0,0,F$35/TRE_fec!F$35)</f>
        <v>0.65148798543492237</v>
      </c>
      <c r="G81" s="351">
        <f>IF(G$35=0,0,G$35/TRE_fec!G$35)</f>
        <v>0.6520553957275792</v>
      </c>
      <c r="H81" s="351">
        <f>IF(H$35=0,0,H$35/TRE_fec!H$35)</f>
        <v>0.6442733313680501</v>
      </c>
      <c r="I81" s="351">
        <f>IF(I$35=0,0,I$35/TRE_fec!I$35)</f>
        <v>0.63923867158597147</v>
      </c>
      <c r="J81" s="351">
        <f>IF(J$35=0,0,J$35/TRE_fec!J$35)</f>
        <v>0.65246318454651719</v>
      </c>
      <c r="K81" s="351">
        <f>IF(K$35=0,0,K$35/TRE_fec!K$35)</f>
        <v>0.66685631012642643</v>
      </c>
      <c r="L81" s="351">
        <f>IF(L$35=0,0,L$35/TRE_fec!L$35)</f>
        <v>0.65342113836884808</v>
      </c>
      <c r="M81" s="351">
        <f>IF(M$35=0,0,M$35/TRE_fec!M$35)</f>
        <v>0.66081463233265669</v>
      </c>
      <c r="N81" s="351">
        <f>IF(N$35=0,0,N$35/TRE_fec!N$35)</f>
        <v>0.66510052866718394</v>
      </c>
      <c r="O81" s="351">
        <f>IF(O$35=0,0,O$35/TRE_fec!O$35)</f>
        <v>0.6765796406531106</v>
      </c>
      <c r="P81" s="351">
        <f>IF(P$35=0,0,P$35/TRE_fec!P$35)</f>
        <v>0.66765295868380359</v>
      </c>
      <c r="Q81" s="351">
        <f>IF(Q$35=0,0,Q$35/TRE_fec!Q$35)</f>
        <v>0.66976933219929125</v>
      </c>
      <c r="R81" s="351">
        <f>IF(R$35=0,0,R$35/TRE_fec!R$35)</f>
        <v>0.66731529893360408</v>
      </c>
      <c r="S81" s="351">
        <f>IF(S$35=0,0,S$35/TRE_fec!S$35)</f>
        <v>0.68933663706481407</v>
      </c>
      <c r="T81" s="351">
        <f>IF(T$35=0,0,T$35/TRE_fec!T$35)</f>
        <v>0.69471631920321653</v>
      </c>
      <c r="U81" s="351">
        <f>IF(U$35=0,0,U$35/TRE_fec!U$35)</f>
        <v>0.69498663967533936</v>
      </c>
      <c r="V81" s="351">
        <f>IF(V$35=0,0,V$35/TRE_fec!V$35)</f>
        <v>0.69386963344168162</v>
      </c>
      <c r="W81" s="351">
        <f>IF(W$35=0,0,W$35/TRE_fec!W$35)</f>
        <v>0.69353965507845838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0.62960271967382786</v>
      </c>
      <c r="C82" s="351">
        <f>IF(C$46=0,0,C$46/TRE_fec!C$46)</f>
        <v>0.62960271967382797</v>
      </c>
      <c r="D82" s="351">
        <f>IF(D$46=0,0,D$46/TRE_fec!D$46)</f>
        <v>0.62960271967382808</v>
      </c>
      <c r="E82" s="351">
        <f>IF(E$46=0,0,E$46/TRE_fec!E$46)</f>
        <v>0.62960271967382797</v>
      </c>
      <c r="F82" s="351">
        <f>IF(F$46=0,0,F$46/TRE_fec!F$46)</f>
        <v>0.62960271967382819</v>
      </c>
      <c r="G82" s="351">
        <f>IF(G$46=0,0,G$46/TRE_fec!G$46)</f>
        <v>0.62960271967382808</v>
      </c>
      <c r="H82" s="351">
        <f>IF(H$46=0,0,H$46/TRE_fec!H$46)</f>
        <v>0.62960271967382797</v>
      </c>
      <c r="I82" s="351">
        <f>IF(I$46=0,0,I$46/TRE_fec!I$46)</f>
        <v>0.62960271967382775</v>
      </c>
      <c r="J82" s="351">
        <f>IF(J$46=0,0,J$46/TRE_fec!J$46)</f>
        <v>0.62960271967382808</v>
      </c>
      <c r="K82" s="351">
        <f>IF(K$46=0,0,K$46/TRE_fec!K$46)</f>
        <v>0.62960271967382808</v>
      </c>
      <c r="L82" s="351">
        <f>IF(L$46=0,0,L$46/TRE_fec!L$46)</f>
        <v>0.62960271967382808</v>
      </c>
      <c r="M82" s="351">
        <f>IF(M$46=0,0,M$46/TRE_fec!M$46)</f>
        <v>0.62960271967382841</v>
      </c>
      <c r="N82" s="351">
        <f>IF(N$46=0,0,N$46/TRE_fec!N$46)</f>
        <v>0.62960271967382775</v>
      </c>
      <c r="O82" s="351">
        <f>IF(O$46=0,0,O$46/TRE_fec!O$46)</f>
        <v>0.62960271967382786</v>
      </c>
      <c r="P82" s="351">
        <f>IF(P$46=0,0,P$46/TRE_fec!P$46)</f>
        <v>0.62960271967382819</v>
      </c>
      <c r="Q82" s="351">
        <f>IF(Q$46=0,0,Q$46/TRE_fec!Q$46)</f>
        <v>0.62960271967382808</v>
      </c>
      <c r="R82" s="351">
        <f>IF(R$46=0,0,R$46/TRE_fec!R$46)</f>
        <v>0.62960271967382819</v>
      </c>
      <c r="S82" s="351">
        <f>IF(S$46=0,0,S$46/TRE_fec!S$46)</f>
        <v>0.62960271967382797</v>
      </c>
      <c r="T82" s="351">
        <f>IF(T$46=0,0,T$46/TRE_fec!T$46)</f>
        <v>0.62960271967382808</v>
      </c>
      <c r="U82" s="351">
        <f>IF(U$46=0,0,U$46/TRE_fec!U$46)</f>
        <v>0.62960271967382786</v>
      </c>
      <c r="V82" s="351">
        <f>IF(V$46=0,0,V$46/TRE_fec!V$46)</f>
        <v>0.62960271967382797</v>
      </c>
      <c r="W82" s="351">
        <f>IF(W$46=0,0,W$46/TRE_fec!W$46)</f>
        <v>0.62960271967382808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0.57956662767498646</v>
      </c>
      <c r="C83" s="339">
        <f>IF(C$47=0,0,C$47/TRE_fec!C$47)</f>
        <v>0.57956662767498668</v>
      </c>
      <c r="D83" s="339">
        <f>IF(D$47=0,0,D$47/TRE_fec!D$47)</f>
        <v>0.57956662767498679</v>
      </c>
      <c r="E83" s="339">
        <f>IF(E$47=0,0,E$47/TRE_fec!E$47)</f>
        <v>0.57956662767498668</v>
      </c>
      <c r="F83" s="339">
        <f>IF(F$47=0,0,F$47/TRE_fec!F$47)</f>
        <v>0.57956662767498679</v>
      </c>
      <c r="G83" s="339">
        <f>IF(G$47=0,0,G$47/TRE_fec!G$47)</f>
        <v>0.57956662767498668</v>
      </c>
      <c r="H83" s="339">
        <f>IF(H$47=0,0,H$47/TRE_fec!H$47)</f>
        <v>0.5795666276749869</v>
      </c>
      <c r="I83" s="339">
        <f>IF(I$47=0,0,I$47/TRE_fec!I$47)</f>
        <v>0.57956662767498679</v>
      </c>
      <c r="J83" s="339">
        <f>IF(J$47=0,0,J$47/TRE_fec!J$47)</f>
        <v>0.57956662767498679</v>
      </c>
      <c r="K83" s="339">
        <f>IF(K$47=0,0,K$47/TRE_fec!K$47)</f>
        <v>0.57956662767498668</v>
      </c>
      <c r="L83" s="339">
        <f>IF(L$47=0,0,L$47/TRE_fec!L$47)</f>
        <v>0.57956662767498646</v>
      </c>
      <c r="M83" s="339">
        <f>IF(M$47=0,0,M$47/TRE_fec!M$47)</f>
        <v>0.57956662767498668</v>
      </c>
      <c r="N83" s="339">
        <f>IF(N$47=0,0,N$47/TRE_fec!N$47)</f>
        <v>0.57956662767498657</v>
      </c>
      <c r="O83" s="339">
        <f>IF(O$47=0,0,O$47/TRE_fec!O$47)</f>
        <v>0.57956662767498635</v>
      </c>
      <c r="P83" s="339">
        <f>IF(P$47=0,0,P$47/TRE_fec!P$47)</f>
        <v>0.57956662767498657</v>
      </c>
      <c r="Q83" s="339">
        <f>IF(Q$47=0,0,Q$47/TRE_fec!Q$47)</f>
        <v>0.57956662767498668</v>
      </c>
      <c r="R83" s="339">
        <f>IF(R$47=0,0,R$47/TRE_fec!R$47)</f>
        <v>0.57956662767498657</v>
      </c>
      <c r="S83" s="339">
        <f>IF(S$47=0,0,S$47/TRE_fec!S$47)</f>
        <v>0.57956662767498668</v>
      </c>
      <c r="T83" s="339">
        <f>IF(T$47=0,0,T$47/TRE_fec!T$47)</f>
        <v>0.57956662767498657</v>
      </c>
      <c r="U83" s="339">
        <f>IF(U$47=0,0,U$47/TRE_fec!U$47)</f>
        <v>0.57956662767498668</v>
      </c>
      <c r="V83" s="339">
        <f>IF(V$47=0,0,V$47/TRE_fec!V$47)</f>
        <v>0.57956662767498657</v>
      </c>
      <c r="W83" s="339">
        <f>IF(W$47=0,0,W$47/TRE_fec!W$47)</f>
        <v>0.57956662767498657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HR: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15.110781121172771</v>
      </c>
      <c r="C5" s="225">
        <v>14.629102202028079</v>
      </c>
      <c r="D5" s="225">
        <v>16.931405161473279</v>
      </c>
      <c r="E5" s="225">
        <v>15.68410236224716</v>
      </c>
      <c r="F5" s="225">
        <v>17.660594162403662</v>
      </c>
      <c r="G5" s="225">
        <v>36.026931241339163</v>
      </c>
      <c r="H5" s="225">
        <v>50.097156013820857</v>
      </c>
      <c r="I5" s="225">
        <v>58.160924358722141</v>
      </c>
      <c r="J5" s="225">
        <v>18.81932220086308</v>
      </c>
      <c r="K5" s="225">
        <v>23.640498718604409</v>
      </c>
      <c r="L5" s="225">
        <v>15.1380064811185</v>
      </c>
      <c r="M5" s="225">
        <v>22.00935275894496</v>
      </c>
      <c r="N5" s="225">
        <v>21.715732078169129</v>
      </c>
      <c r="O5" s="225">
        <v>17.14614623854278</v>
      </c>
      <c r="P5" s="225">
        <v>9.7308604788563962</v>
      </c>
      <c r="Q5" s="225">
        <v>14.1265954775326</v>
      </c>
      <c r="R5" s="225">
        <v>11.81516544114224</v>
      </c>
      <c r="S5" s="225">
        <v>9.6661900812868673</v>
      </c>
      <c r="T5" s="225">
        <v>12.30458723893476</v>
      </c>
      <c r="U5" s="225">
        <v>8.0623112388833107</v>
      </c>
      <c r="V5" s="225">
        <v>8.8040933986718262</v>
      </c>
      <c r="W5" s="225">
        <v>10.412351638488101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0.24489277317368829</v>
      </c>
      <c r="C10" s="262">
        <v>0.18406374398561401</v>
      </c>
      <c r="D10" s="262">
        <v>0.20928368870288019</v>
      </c>
      <c r="E10" s="262">
        <v>0.20240327669817429</v>
      </c>
      <c r="F10" s="262">
        <v>6.2717281681042389E-2</v>
      </c>
      <c r="G10" s="262">
        <v>0.30704805041371652</v>
      </c>
      <c r="H10" s="262">
        <v>0.43172677315853702</v>
      </c>
      <c r="I10" s="262">
        <v>0.80715322296365932</v>
      </c>
      <c r="J10" s="262">
        <v>7.0392860227044302E-2</v>
      </c>
      <c r="K10" s="262">
        <v>0.50193585123455231</v>
      </c>
      <c r="L10" s="262">
        <v>0.1560445185026372</v>
      </c>
      <c r="M10" s="262">
        <v>0.36689641365124198</v>
      </c>
      <c r="N10" s="262">
        <v>0.37004872122329641</v>
      </c>
      <c r="O10" s="262">
        <v>0.30826080436087733</v>
      </c>
      <c r="P10" s="262">
        <v>0.1931703213009581</v>
      </c>
      <c r="Q10" s="262">
        <v>0.3694039076806826</v>
      </c>
      <c r="R10" s="262">
        <v>0.27321392350347479</v>
      </c>
      <c r="S10" s="262">
        <v>0.24197893504454299</v>
      </c>
      <c r="T10" s="262">
        <v>0.35145922266079338</v>
      </c>
      <c r="U10" s="262">
        <v>0.22794264023816829</v>
      </c>
      <c r="V10" s="262">
        <v>0.26539968944301628</v>
      </c>
      <c r="W10" s="262">
        <v>0.31430784069016909</v>
      </c>
      <c r="DA10" s="68" t="s">
        <v>2491</v>
      </c>
    </row>
    <row r="11" spans="1:105" ht="12" customHeight="1" x14ac:dyDescent="0.25">
      <c r="A11" s="37" t="s">
        <v>160</v>
      </c>
      <c r="B11" s="228">
        <v>0.13305935576964259</v>
      </c>
      <c r="C11" s="228">
        <v>0.105225496480675</v>
      </c>
      <c r="D11" s="228">
        <v>0.11213920518477349</v>
      </c>
      <c r="E11" s="228">
        <v>0.10864337651633971</v>
      </c>
      <c r="F11" s="228">
        <v>2.2346612606657271E-2</v>
      </c>
      <c r="G11" s="228">
        <v>0.23238588706710231</v>
      </c>
      <c r="H11" s="228">
        <v>0.29290235944488879</v>
      </c>
      <c r="I11" s="228">
        <v>0.25981954865864082</v>
      </c>
      <c r="J11" s="228">
        <v>3.4081703103712932E-2</v>
      </c>
      <c r="K11" s="228">
        <v>0.17611495870089741</v>
      </c>
      <c r="L11" s="228">
        <v>3.0562232128168151E-2</v>
      </c>
      <c r="M11" s="228">
        <v>0.1926972404095168</v>
      </c>
      <c r="N11" s="228">
        <v>8.929240215090474E-2</v>
      </c>
      <c r="O11" s="228">
        <v>4.032676071387719E-2</v>
      </c>
      <c r="P11" s="228">
        <v>2.951778855700974E-2</v>
      </c>
      <c r="Q11" s="228">
        <v>0.16071471394811671</v>
      </c>
      <c r="R11" s="228">
        <v>0.1432752626933399</v>
      </c>
      <c r="S11" s="228">
        <v>0.1025414987633092</v>
      </c>
      <c r="T11" s="228">
        <v>9.2550176244761251E-2</v>
      </c>
      <c r="U11" s="228">
        <v>6.7840969744622476E-2</v>
      </c>
      <c r="V11" s="228">
        <v>8.2413459368829184E-2</v>
      </c>
      <c r="W11" s="228">
        <v>0.10307266169746659</v>
      </c>
      <c r="DA11" s="69" t="s">
        <v>2492</v>
      </c>
    </row>
    <row r="12" spans="1:105" ht="12" customHeight="1" x14ac:dyDescent="0.25">
      <c r="A12" s="37" t="s">
        <v>162</v>
      </c>
      <c r="B12" s="228">
        <v>0.1118334174040458</v>
      </c>
      <c r="C12" s="228">
        <v>7.883824750493898E-2</v>
      </c>
      <c r="D12" s="228">
        <v>9.7144483518106658E-2</v>
      </c>
      <c r="E12" s="228">
        <v>9.3759900181834652E-2</v>
      </c>
      <c r="F12" s="228">
        <v>4.0370669074385121E-2</v>
      </c>
      <c r="G12" s="228">
        <v>7.4662163346614144E-2</v>
      </c>
      <c r="H12" s="228">
        <v>0.1388244137136482</v>
      </c>
      <c r="I12" s="228">
        <v>0.54733367430501856</v>
      </c>
      <c r="J12" s="228">
        <v>3.631115712333137E-2</v>
      </c>
      <c r="K12" s="228">
        <v>0.32582089253365493</v>
      </c>
      <c r="L12" s="228">
        <v>0.12548228637446901</v>
      </c>
      <c r="M12" s="228">
        <v>0.17419917324172529</v>
      </c>
      <c r="N12" s="228">
        <v>0.28075631907239162</v>
      </c>
      <c r="O12" s="228">
        <v>0.26793404364700008</v>
      </c>
      <c r="P12" s="228">
        <v>0.16365253274394831</v>
      </c>
      <c r="Q12" s="228">
        <v>0.20868919373256589</v>
      </c>
      <c r="R12" s="228">
        <v>0.129938660810135</v>
      </c>
      <c r="S12" s="228">
        <v>0.13943743628123381</v>
      </c>
      <c r="T12" s="228">
        <v>0.25890904641603218</v>
      </c>
      <c r="U12" s="228">
        <v>0.16010167049354579</v>
      </c>
      <c r="V12" s="228">
        <v>0.1829862300741871</v>
      </c>
      <c r="W12" s="228">
        <v>0.21123517899270261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2.771307878826871</v>
      </c>
      <c r="C16" s="263">
        <f t="shared" si="0"/>
        <v>2.1672910581078519</v>
      </c>
      <c r="D16" s="263">
        <f t="shared" si="0"/>
        <v>2.60519071541442</v>
      </c>
      <c r="E16" s="263">
        <f t="shared" si="0"/>
        <v>2.3103432146721961</v>
      </c>
      <c r="F16" s="263">
        <f t="shared" si="0"/>
        <v>3.0272945026300841</v>
      </c>
      <c r="G16" s="263">
        <f t="shared" si="0"/>
        <v>8.5105411706393017</v>
      </c>
      <c r="H16" s="263">
        <f t="shared" si="0"/>
        <v>10.989662451489931</v>
      </c>
      <c r="I16" s="263">
        <f t="shared" si="0"/>
        <v>10.701579083690451</v>
      </c>
      <c r="J16" s="263">
        <f t="shared" si="0"/>
        <v>3.648416236957241</v>
      </c>
      <c r="K16" s="263">
        <f t="shared" si="0"/>
        <v>5.0009312558902419</v>
      </c>
      <c r="L16" s="263">
        <f t="shared" si="0"/>
        <v>2.7576142831257879</v>
      </c>
      <c r="M16" s="263">
        <f t="shared" si="0"/>
        <v>4.7266127845108414</v>
      </c>
      <c r="N16" s="263">
        <f t="shared" si="0"/>
        <v>4.7904167680022871</v>
      </c>
      <c r="O16" s="263">
        <f t="shared" si="0"/>
        <v>3.745326126462142</v>
      </c>
      <c r="P16" s="263">
        <f t="shared" si="0"/>
        <v>1.813840120725128</v>
      </c>
      <c r="Q16" s="263">
        <f t="shared" si="0"/>
        <v>2.9331712736476629</v>
      </c>
      <c r="R16" s="263">
        <f t="shared" si="0"/>
        <v>2.1948480903715559</v>
      </c>
      <c r="S16" s="263">
        <f t="shared" si="0"/>
        <v>1.568381986399817</v>
      </c>
      <c r="T16" s="263">
        <f t="shared" si="0"/>
        <v>2.3231611026931231</v>
      </c>
      <c r="U16" s="263">
        <f t="shared" si="0"/>
        <v>1.477406001543683</v>
      </c>
      <c r="V16" s="263">
        <f t="shared" si="0"/>
        <v>1.7641241386895761</v>
      </c>
      <c r="W16" s="263">
        <f t="shared" si="0"/>
        <v>2.0809324593745071</v>
      </c>
      <c r="DA16" s="70"/>
    </row>
    <row r="17" spans="1:105" ht="12" customHeight="1" x14ac:dyDescent="0.25">
      <c r="A17" s="60" t="s">
        <v>2406</v>
      </c>
      <c r="B17" s="331">
        <v>2.771307878826871</v>
      </c>
      <c r="C17" s="331">
        <v>2.1672910581078519</v>
      </c>
      <c r="D17" s="331">
        <v>2.60519071541442</v>
      </c>
      <c r="E17" s="331">
        <v>2.3103432146721961</v>
      </c>
      <c r="F17" s="331">
        <v>3.0272945026300841</v>
      </c>
      <c r="G17" s="331">
        <v>8.5105411706393017</v>
      </c>
      <c r="H17" s="331">
        <v>10.989662451489931</v>
      </c>
      <c r="I17" s="331">
        <v>10.701579083690451</v>
      </c>
      <c r="J17" s="331">
        <v>3.648416236957241</v>
      </c>
      <c r="K17" s="331">
        <v>5.0009312558902419</v>
      </c>
      <c r="L17" s="331">
        <v>2.7576142831257879</v>
      </c>
      <c r="M17" s="331">
        <v>4.7266127845108414</v>
      </c>
      <c r="N17" s="331">
        <v>4.7904167680022871</v>
      </c>
      <c r="O17" s="331">
        <v>3.745326126462142</v>
      </c>
      <c r="P17" s="331">
        <v>1.813840120725128</v>
      </c>
      <c r="Q17" s="331">
        <v>2.9331712736476629</v>
      </c>
      <c r="R17" s="331">
        <v>2.1948480903715559</v>
      </c>
      <c r="S17" s="331">
        <v>1.568381986399817</v>
      </c>
      <c r="T17" s="331">
        <v>2.3231611026931231</v>
      </c>
      <c r="U17" s="331">
        <v>1.477406001543683</v>
      </c>
      <c r="V17" s="331">
        <v>1.7641241386895761</v>
      </c>
      <c r="W17" s="331">
        <v>2.0809324593745071</v>
      </c>
      <c r="DA17" s="72" t="s">
        <v>2497</v>
      </c>
    </row>
    <row r="18" spans="1:105" ht="12" customHeight="1" x14ac:dyDescent="0.25">
      <c r="A18" s="59" t="s">
        <v>30</v>
      </c>
      <c r="B18" s="232">
        <v>3.4480856839121832E-2</v>
      </c>
      <c r="C18" s="232">
        <v>2.887483468557251E-2</v>
      </c>
      <c r="D18" s="232">
        <v>8.6454674659375744E-2</v>
      </c>
      <c r="E18" s="232">
        <v>5.6166864375056448E-2</v>
      </c>
      <c r="F18" s="232">
        <v>6.7757480693138292E-2</v>
      </c>
      <c r="G18" s="232">
        <v>1.9572278637419369</v>
      </c>
      <c r="H18" s="232">
        <v>4.3528559790491181</v>
      </c>
      <c r="I18" s="232">
        <v>2.0827574768083141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0.63788164839230699</v>
      </c>
      <c r="C19" s="232">
        <v>0.5199595309564955</v>
      </c>
      <c r="D19" s="232">
        <v>0.75381626480171626</v>
      </c>
      <c r="E19" s="232">
        <v>0.52012432424825072</v>
      </c>
      <c r="F19" s="232">
        <v>0.86706020408540874</v>
      </c>
      <c r="G19" s="232">
        <v>2.281618014802131</v>
      </c>
      <c r="H19" s="232">
        <v>1.824661762003013</v>
      </c>
      <c r="I19" s="232">
        <v>1.9051062401052641</v>
      </c>
      <c r="J19" s="232">
        <v>1.282820334888285</v>
      </c>
      <c r="K19" s="232">
        <v>0.73089302113462973</v>
      </c>
      <c r="L19" s="232">
        <v>0.62685718990664352</v>
      </c>
      <c r="M19" s="232">
        <v>1.4500769642614071</v>
      </c>
      <c r="N19" s="232">
        <v>1.498038169476843</v>
      </c>
      <c r="O19" s="232">
        <v>1.499100158020793</v>
      </c>
      <c r="P19" s="232">
        <v>0</v>
      </c>
      <c r="Q19" s="232">
        <v>0</v>
      </c>
      <c r="R19" s="232">
        <v>0</v>
      </c>
      <c r="S19" s="232">
        <v>0</v>
      </c>
      <c r="T19" s="232">
        <v>6.7918374832822384E-2</v>
      </c>
      <c r="U19" s="232">
        <v>0</v>
      </c>
      <c r="V19" s="232">
        <v>7.1252881653959058E-2</v>
      </c>
      <c r="W19" s="232">
        <v>7.1060585161479617E-2</v>
      </c>
      <c r="DA19" s="71" t="s">
        <v>2499</v>
      </c>
    </row>
    <row r="20" spans="1:105" ht="12" customHeight="1" x14ac:dyDescent="0.25">
      <c r="A20" s="59" t="s">
        <v>160</v>
      </c>
      <c r="B20" s="232">
        <v>0.73753319965756869</v>
      </c>
      <c r="C20" s="232">
        <v>0.61109646048964439</v>
      </c>
      <c r="D20" s="232">
        <v>0.64078182011035489</v>
      </c>
      <c r="E20" s="232">
        <v>0.63573075819388059</v>
      </c>
      <c r="F20" s="232">
        <v>0.11435102218138619</v>
      </c>
      <c r="G20" s="232">
        <v>0.92136247644495306</v>
      </c>
      <c r="H20" s="232">
        <v>1.1060860411613691</v>
      </c>
      <c r="I20" s="232">
        <v>1.188946911210649</v>
      </c>
      <c r="J20" s="232">
        <v>0.1607210449767128</v>
      </c>
      <c r="K20" s="232">
        <v>0.92906709946942412</v>
      </c>
      <c r="L20" s="232">
        <v>0.15782009199080271</v>
      </c>
      <c r="M20" s="232">
        <v>0.91599284779446888</v>
      </c>
      <c r="N20" s="232">
        <v>0.41243087228789271</v>
      </c>
      <c r="O20" s="232">
        <v>0.19022323591185769</v>
      </c>
      <c r="P20" s="232">
        <v>0.1708722795239965</v>
      </c>
      <c r="Q20" s="232">
        <v>0.94429366107903245</v>
      </c>
      <c r="R20" s="232">
        <v>0.86222499084896387</v>
      </c>
      <c r="S20" s="232">
        <v>0.66462082531774536</v>
      </c>
      <c r="T20" s="232">
        <v>0.59387575707362628</v>
      </c>
      <c r="U20" s="232">
        <v>0.4397099890855159</v>
      </c>
      <c r="V20" s="232">
        <v>0.52568025550881003</v>
      </c>
      <c r="W20" s="232">
        <v>0.65910810017057297</v>
      </c>
      <c r="DA20" s="71" t="s">
        <v>2500</v>
      </c>
    </row>
    <row r="21" spans="1:105" ht="12" customHeight="1" x14ac:dyDescent="0.25">
      <c r="A21" s="59" t="s">
        <v>70</v>
      </c>
      <c r="B21" s="232">
        <v>0.74153198821504285</v>
      </c>
      <c r="C21" s="232">
        <v>0.54950756686352875</v>
      </c>
      <c r="D21" s="232">
        <v>0.56903843592177339</v>
      </c>
      <c r="E21" s="232">
        <v>0.54968172495737344</v>
      </c>
      <c r="F21" s="232">
        <v>1.7715429297986971</v>
      </c>
      <c r="G21" s="232">
        <v>3.054312620164354</v>
      </c>
      <c r="H21" s="232">
        <v>3.1818165755217391</v>
      </c>
      <c r="I21" s="232">
        <v>3.0201428997674791</v>
      </c>
      <c r="J21" s="232">
        <v>2.0336402477355389</v>
      </c>
      <c r="K21" s="232">
        <v>1.622153643542716</v>
      </c>
      <c r="L21" s="232">
        <v>1.324959919718558</v>
      </c>
      <c r="M21" s="232">
        <v>1.532481312401998</v>
      </c>
      <c r="N21" s="232">
        <v>1.583168036296249</v>
      </c>
      <c r="O21" s="232">
        <v>0.79214518753350882</v>
      </c>
      <c r="P21" s="232">
        <v>0.69561769449804234</v>
      </c>
      <c r="Q21" s="232">
        <v>0.76270560917027297</v>
      </c>
      <c r="R21" s="232">
        <v>0.55065726311897656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0.61988018572283099</v>
      </c>
      <c r="C22" s="232">
        <v>0.45785266511261108</v>
      </c>
      <c r="D22" s="232">
        <v>0.55509951992120032</v>
      </c>
      <c r="E22" s="232">
        <v>0.54863954289763539</v>
      </c>
      <c r="F22" s="232">
        <v>0.2065828658714538</v>
      </c>
      <c r="G22" s="232">
        <v>0.2960201954859264</v>
      </c>
      <c r="H22" s="232">
        <v>0.52424209375468966</v>
      </c>
      <c r="I22" s="232">
        <v>2.504625555798746</v>
      </c>
      <c r="J22" s="232">
        <v>0.17123460935670329</v>
      </c>
      <c r="K22" s="232">
        <v>1.718817491743472</v>
      </c>
      <c r="L22" s="232">
        <v>0.64797708150978373</v>
      </c>
      <c r="M22" s="232">
        <v>0.82806166005296633</v>
      </c>
      <c r="N22" s="232">
        <v>1.2967796899413031</v>
      </c>
      <c r="O22" s="232">
        <v>1.263857544995983</v>
      </c>
      <c r="P22" s="232">
        <v>0.94735014670308915</v>
      </c>
      <c r="Q22" s="232">
        <v>1.2261720033983581</v>
      </c>
      <c r="R22" s="232">
        <v>0.7819658364036155</v>
      </c>
      <c r="S22" s="232">
        <v>0.90376116108207127</v>
      </c>
      <c r="T22" s="232">
        <v>1.6613669707866741</v>
      </c>
      <c r="U22" s="232">
        <v>1.0376960124581669</v>
      </c>
      <c r="V22" s="232">
        <v>1.167191001526807</v>
      </c>
      <c r="W22" s="232">
        <v>1.350763774042455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2.011415814693728</v>
      </c>
      <c r="C24" s="263">
        <f t="shared" si="1"/>
        <v>2.112363427129325</v>
      </c>
      <c r="D24" s="263">
        <f t="shared" si="1"/>
        <v>2.4064525611714629</v>
      </c>
      <c r="E24" s="263">
        <f t="shared" si="1"/>
        <v>2.3391705368551179</v>
      </c>
      <c r="F24" s="263">
        <f t="shared" si="1"/>
        <v>1.982076227516119</v>
      </c>
      <c r="G24" s="263">
        <f t="shared" si="1"/>
        <v>2.6109577000231412</v>
      </c>
      <c r="H24" s="263">
        <f t="shared" si="1"/>
        <v>3.1595282798861439</v>
      </c>
      <c r="I24" s="263">
        <f t="shared" si="1"/>
        <v>4.6993801351518796</v>
      </c>
      <c r="J24" s="263">
        <f t="shared" si="1"/>
        <v>1.7992812376408229</v>
      </c>
      <c r="K24" s="263">
        <f t="shared" si="1"/>
        <v>2.814161208454975</v>
      </c>
      <c r="L24" s="263">
        <f t="shared" si="1"/>
        <v>1.9660530593041019</v>
      </c>
      <c r="M24" s="263">
        <f t="shared" si="1"/>
        <v>2.3539517213019652</v>
      </c>
      <c r="N24" s="263">
        <f t="shared" si="1"/>
        <v>2.4226825765370039</v>
      </c>
      <c r="O24" s="263">
        <f t="shared" si="1"/>
        <v>2.0136999446565071</v>
      </c>
      <c r="P24" s="263">
        <f t="shared" si="1"/>
        <v>1.384227076886011</v>
      </c>
      <c r="Q24" s="263">
        <f t="shared" si="1"/>
        <v>1.731938953093543</v>
      </c>
      <c r="R24" s="263">
        <f t="shared" si="1"/>
        <v>1.570780662514154</v>
      </c>
      <c r="S24" s="263">
        <f t="shared" si="1"/>
        <v>1.555658398975454</v>
      </c>
      <c r="T24" s="263">
        <f t="shared" si="1"/>
        <v>1.8287508004832631</v>
      </c>
      <c r="U24" s="263">
        <f t="shared" si="1"/>
        <v>1.2145660041226101</v>
      </c>
      <c r="V24" s="263">
        <f t="shared" si="1"/>
        <v>1.2103980069788249</v>
      </c>
      <c r="W24" s="263">
        <f t="shared" si="1"/>
        <v>1.427317917552464</v>
      </c>
      <c r="DA24" s="70"/>
    </row>
    <row r="25" spans="1:105" ht="12" customHeight="1" x14ac:dyDescent="0.25">
      <c r="A25" s="60" t="s">
        <v>2416</v>
      </c>
      <c r="B25" s="264">
        <v>2.011415814693728</v>
      </c>
      <c r="C25" s="264">
        <v>2.112363427129325</v>
      </c>
      <c r="D25" s="264">
        <v>2.4064525611714629</v>
      </c>
      <c r="E25" s="264">
        <v>2.3391705368551179</v>
      </c>
      <c r="F25" s="264">
        <v>1.982076227516119</v>
      </c>
      <c r="G25" s="264">
        <v>2.6109577000231412</v>
      </c>
      <c r="H25" s="264">
        <v>3.1595282798861439</v>
      </c>
      <c r="I25" s="264">
        <v>4.6993801351518796</v>
      </c>
      <c r="J25" s="264">
        <v>1.7992812376408229</v>
      </c>
      <c r="K25" s="264">
        <v>2.814161208454975</v>
      </c>
      <c r="L25" s="264">
        <v>1.9660530593041019</v>
      </c>
      <c r="M25" s="264">
        <v>2.3539517213019652</v>
      </c>
      <c r="N25" s="264">
        <v>2.4226825765370039</v>
      </c>
      <c r="O25" s="264">
        <v>2.0136999446565071</v>
      </c>
      <c r="P25" s="264">
        <v>1.384227076886011</v>
      </c>
      <c r="Q25" s="264">
        <v>1.731938953093543</v>
      </c>
      <c r="R25" s="264">
        <v>1.570780662514154</v>
      </c>
      <c r="S25" s="264">
        <v>1.555658398975454</v>
      </c>
      <c r="T25" s="264">
        <v>1.8287508004832631</v>
      </c>
      <c r="U25" s="264">
        <v>1.2145660041226101</v>
      </c>
      <c r="V25" s="264">
        <v>1.2103980069788249</v>
      </c>
      <c r="W25" s="264">
        <v>1.427317917552464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3.9590112554669599</v>
      </c>
      <c r="C27" s="263">
        <f t="shared" si="2"/>
        <v>3.0961300830112179</v>
      </c>
      <c r="D27" s="263">
        <f t="shared" si="2"/>
        <v>3.7217010220206008</v>
      </c>
      <c r="E27" s="263">
        <f t="shared" si="2"/>
        <v>3.3004903066745661</v>
      </c>
      <c r="F27" s="263">
        <f t="shared" si="2"/>
        <v>4.324706432328691</v>
      </c>
      <c r="G27" s="263">
        <f t="shared" si="2"/>
        <v>12.157915958056151</v>
      </c>
      <c r="H27" s="263">
        <f t="shared" si="2"/>
        <v>15.69951778784276</v>
      </c>
      <c r="I27" s="263">
        <f t="shared" si="2"/>
        <v>15.287970119557791</v>
      </c>
      <c r="J27" s="263">
        <f t="shared" si="2"/>
        <v>5.2120231956531988</v>
      </c>
      <c r="K27" s="263">
        <f t="shared" si="2"/>
        <v>7.14418750841463</v>
      </c>
      <c r="L27" s="263">
        <f t="shared" si="2"/>
        <v>3.9394489758939808</v>
      </c>
      <c r="M27" s="263">
        <f t="shared" si="2"/>
        <v>6.7523039778726286</v>
      </c>
      <c r="N27" s="263">
        <f t="shared" si="2"/>
        <v>6.8434525257175549</v>
      </c>
      <c r="O27" s="263">
        <f t="shared" si="2"/>
        <v>5.3504658949459172</v>
      </c>
      <c r="P27" s="263">
        <f t="shared" si="2"/>
        <v>2.5912001724644682</v>
      </c>
      <c r="Q27" s="263">
        <f t="shared" si="2"/>
        <v>4.1902446766395194</v>
      </c>
      <c r="R27" s="263">
        <f t="shared" si="2"/>
        <v>3.1354972719593661</v>
      </c>
      <c r="S27" s="263">
        <f t="shared" si="2"/>
        <v>2.24054569485688</v>
      </c>
      <c r="T27" s="263">
        <f t="shared" si="2"/>
        <v>3.3188015752758888</v>
      </c>
      <c r="U27" s="263">
        <f t="shared" si="2"/>
        <v>2.1105800022052619</v>
      </c>
      <c r="V27" s="263">
        <f t="shared" si="2"/>
        <v>2.5201773409851089</v>
      </c>
      <c r="W27" s="263">
        <f t="shared" si="2"/>
        <v>2.9727606562492972</v>
      </c>
      <c r="DA27" s="70"/>
    </row>
    <row r="28" spans="1:105" ht="12" customHeight="1" x14ac:dyDescent="0.25">
      <c r="A28" s="60" t="s">
        <v>2421</v>
      </c>
      <c r="B28" s="331">
        <v>3.9590112554669599</v>
      </c>
      <c r="C28" s="331">
        <v>3.0961300830112179</v>
      </c>
      <c r="D28" s="331">
        <v>3.7217010220206008</v>
      </c>
      <c r="E28" s="331">
        <v>3.3004903066745661</v>
      </c>
      <c r="F28" s="331">
        <v>4.324706432328691</v>
      </c>
      <c r="G28" s="331">
        <v>12.157915958056151</v>
      </c>
      <c r="H28" s="331">
        <v>15.69951778784276</v>
      </c>
      <c r="I28" s="331">
        <v>15.287970119557791</v>
      </c>
      <c r="J28" s="331">
        <v>5.2120231956531988</v>
      </c>
      <c r="K28" s="331">
        <v>7.14418750841463</v>
      </c>
      <c r="L28" s="331">
        <v>3.9394489758939808</v>
      </c>
      <c r="M28" s="331">
        <v>6.7523039778726286</v>
      </c>
      <c r="N28" s="331">
        <v>6.8434525257175549</v>
      </c>
      <c r="O28" s="331">
        <v>5.3504658949459172</v>
      </c>
      <c r="P28" s="331">
        <v>2.5912001724644682</v>
      </c>
      <c r="Q28" s="331">
        <v>4.1902446766395194</v>
      </c>
      <c r="R28" s="331">
        <v>3.1354972719593661</v>
      </c>
      <c r="S28" s="331">
        <v>2.24054569485688</v>
      </c>
      <c r="T28" s="331">
        <v>3.3188015752758888</v>
      </c>
      <c r="U28" s="331">
        <v>2.1105800022052619</v>
      </c>
      <c r="V28" s="331">
        <v>2.5201773409851089</v>
      </c>
      <c r="W28" s="331">
        <v>2.9727606562492972</v>
      </c>
      <c r="DA28" s="72" t="s">
        <v>2506</v>
      </c>
    </row>
    <row r="29" spans="1:105" ht="12" customHeight="1" x14ac:dyDescent="0.25">
      <c r="A29" s="59" t="s">
        <v>30</v>
      </c>
      <c r="B29" s="232">
        <v>4.9258366913031183E-2</v>
      </c>
      <c r="C29" s="232">
        <v>4.1249763836532151E-2</v>
      </c>
      <c r="D29" s="232">
        <v>0.1235066780848225</v>
      </c>
      <c r="E29" s="232">
        <v>8.0238377678652065E-2</v>
      </c>
      <c r="F29" s="232">
        <v>9.6796400990197567E-2</v>
      </c>
      <c r="G29" s="232">
        <v>2.7960398053456239</v>
      </c>
      <c r="H29" s="232">
        <v>6.2183656843558834</v>
      </c>
      <c r="I29" s="232">
        <v>2.9753678240118768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0.91125949770329573</v>
      </c>
      <c r="C30" s="232">
        <v>0.74279932993785092</v>
      </c>
      <c r="D30" s="232">
        <v>1.076880378288166</v>
      </c>
      <c r="E30" s="232">
        <v>0.74303474892607246</v>
      </c>
      <c r="F30" s="232">
        <v>1.238657434407727</v>
      </c>
      <c r="G30" s="232">
        <v>3.2594543068601869</v>
      </c>
      <c r="H30" s="232">
        <v>2.6066596600043042</v>
      </c>
      <c r="I30" s="232">
        <v>2.7215803430075201</v>
      </c>
      <c r="J30" s="232">
        <v>1.832600478411835</v>
      </c>
      <c r="K30" s="232">
        <v>1.0441328873351849</v>
      </c>
      <c r="L30" s="232">
        <v>0.89551027129520455</v>
      </c>
      <c r="M30" s="232">
        <v>2.071538520373438</v>
      </c>
      <c r="N30" s="232">
        <v>2.140054527824061</v>
      </c>
      <c r="O30" s="232">
        <v>2.1415716543154191</v>
      </c>
      <c r="P30" s="232">
        <v>0</v>
      </c>
      <c r="Q30" s="232">
        <v>0</v>
      </c>
      <c r="R30" s="232">
        <v>0</v>
      </c>
      <c r="S30" s="232">
        <v>0</v>
      </c>
      <c r="T30" s="232">
        <v>9.7026249761174799E-2</v>
      </c>
      <c r="U30" s="232">
        <v>0</v>
      </c>
      <c r="V30" s="232">
        <v>0.10178983093422719</v>
      </c>
      <c r="W30" s="232">
        <v>0.10151512165925659</v>
      </c>
      <c r="DA30" s="71" t="s">
        <v>2508</v>
      </c>
    </row>
    <row r="31" spans="1:105" ht="12" customHeight="1" x14ac:dyDescent="0.25">
      <c r="A31" s="59" t="s">
        <v>160</v>
      </c>
      <c r="B31" s="232">
        <v>1.0536188566536699</v>
      </c>
      <c r="C31" s="232">
        <v>0.87299494355663498</v>
      </c>
      <c r="D31" s="232">
        <v>0.91540260015764996</v>
      </c>
      <c r="E31" s="232">
        <v>0.90818679741982911</v>
      </c>
      <c r="F31" s="232">
        <v>0.16335860311626599</v>
      </c>
      <c r="G31" s="232">
        <v>1.3162321092070759</v>
      </c>
      <c r="H31" s="232">
        <v>1.5801229159448129</v>
      </c>
      <c r="I31" s="232">
        <v>1.698495587443785</v>
      </c>
      <c r="J31" s="232">
        <v>0.2296014928238754</v>
      </c>
      <c r="K31" s="232">
        <v>1.327238713527749</v>
      </c>
      <c r="L31" s="232">
        <v>0.2254572742725752</v>
      </c>
      <c r="M31" s="232">
        <v>1.308561211134956</v>
      </c>
      <c r="N31" s="232">
        <v>0.58918696041127538</v>
      </c>
      <c r="O31" s="232">
        <v>0.27174747987408238</v>
      </c>
      <c r="P31" s="232">
        <v>0.24410325646285219</v>
      </c>
      <c r="Q31" s="232">
        <v>1.3489909443986181</v>
      </c>
      <c r="R31" s="232">
        <v>1.2317499869270909</v>
      </c>
      <c r="S31" s="232">
        <v>0.94945832188249324</v>
      </c>
      <c r="T31" s="232">
        <v>0.84839393867660906</v>
      </c>
      <c r="U31" s="232">
        <v>0.62815712726502282</v>
      </c>
      <c r="V31" s="232">
        <v>0.75097179358401445</v>
      </c>
      <c r="W31" s="232">
        <v>0.94158300024367614</v>
      </c>
      <c r="DA31" s="71" t="s">
        <v>2509</v>
      </c>
    </row>
    <row r="32" spans="1:105" ht="12" customHeight="1" x14ac:dyDescent="0.25">
      <c r="A32" s="59" t="s">
        <v>70</v>
      </c>
      <c r="B32" s="232">
        <v>1.0593314117357759</v>
      </c>
      <c r="C32" s="232">
        <v>0.78501080980504112</v>
      </c>
      <c r="D32" s="232">
        <v>0.8129120513168191</v>
      </c>
      <c r="E32" s="232">
        <v>0.78525960708196196</v>
      </c>
      <c r="F32" s="232">
        <v>2.5307756139981379</v>
      </c>
      <c r="G32" s="232">
        <v>4.3633037430919366</v>
      </c>
      <c r="H32" s="232">
        <v>4.5454522507453419</v>
      </c>
      <c r="I32" s="232">
        <v>4.3144898568106846</v>
      </c>
      <c r="J32" s="232">
        <v>2.905200353907913</v>
      </c>
      <c r="K32" s="232">
        <v>2.3173623479181651</v>
      </c>
      <c r="L32" s="232">
        <v>1.892799885312225</v>
      </c>
      <c r="M32" s="232">
        <v>2.18925901771714</v>
      </c>
      <c r="N32" s="232">
        <v>2.261668623280356</v>
      </c>
      <c r="O32" s="232">
        <v>1.1316359821907269</v>
      </c>
      <c r="P32" s="232">
        <v>0.99373956356863191</v>
      </c>
      <c r="Q32" s="232">
        <v>1.089579441671819</v>
      </c>
      <c r="R32" s="232">
        <v>0.78665323302710954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0.88554312246118727</v>
      </c>
      <c r="C33" s="232">
        <v>0.6540752358751587</v>
      </c>
      <c r="D33" s="232">
        <v>0.7929993141731434</v>
      </c>
      <c r="E33" s="232">
        <v>0.7837707755680503</v>
      </c>
      <c r="F33" s="232">
        <v>0.29511837981636252</v>
      </c>
      <c r="G33" s="232">
        <v>0.42288599355132339</v>
      </c>
      <c r="H33" s="232">
        <v>0.74891727679241415</v>
      </c>
      <c r="I33" s="232">
        <v>3.5780365082839229</v>
      </c>
      <c r="J33" s="232">
        <v>0.24462087050957609</v>
      </c>
      <c r="K33" s="232">
        <v>2.4554535596335318</v>
      </c>
      <c r="L33" s="232">
        <v>0.92568154501397648</v>
      </c>
      <c r="M33" s="232">
        <v>1.1829452286470949</v>
      </c>
      <c r="N33" s="232">
        <v>1.8525424142018621</v>
      </c>
      <c r="O33" s="232">
        <v>1.805510778565689</v>
      </c>
      <c r="P33" s="232">
        <v>1.3533573524329841</v>
      </c>
      <c r="Q33" s="232">
        <v>1.751674290569083</v>
      </c>
      <c r="R33" s="232">
        <v>1.1170940520051651</v>
      </c>
      <c r="S33" s="232">
        <v>1.291087372974387</v>
      </c>
      <c r="T33" s="232">
        <v>2.3733813868381048</v>
      </c>
      <c r="U33" s="232">
        <v>1.4824228749402391</v>
      </c>
      <c r="V33" s="232">
        <v>1.667415716466867</v>
      </c>
      <c r="W33" s="232">
        <v>1.929662534346364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6.1241533990115258</v>
      </c>
      <c r="C35" s="263">
        <v>7.0692538897940684</v>
      </c>
      <c r="D35" s="263">
        <v>7.9887771741639089</v>
      </c>
      <c r="E35" s="263">
        <v>7.5316950273471033</v>
      </c>
      <c r="F35" s="263">
        <v>8.263799718247725</v>
      </c>
      <c r="G35" s="263">
        <v>12.44046836220685</v>
      </c>
      <c r="H35" s="263">
        <v>19.816720721443499</v>
      </c>
      <c r="I35" s="263">
        <v>26.66484179735836</v>
      </c>
      <c r="J35" s="263">
        <v>8.0892086703847728</v>
      </c>
      <c r="K35" s="263">
        <v>8.1792828946100062</v>
      </c>
      <c r="L35" s="263">
        <v>6.3188456442919962</v>
      </c>
      <c r="M35" s="263">
        <v>7.8095878616082803</v>
      </c>
      <c r="N35" s="263">
        <v>7.2891314866889836</v>
      </c>
      <c r="O35" s="263">
        <v>5.7283934681173321</v>
      </c>
      <c r="P35" s="263">
        <v>3.748422787479829</v>
      </c>
      <c r="Q35" s="263">
        <v>4.9018366664711959</v>
      </c>
      <c r="R35" s="263">
        <v>4.6408254927936881</v>
      </c>
      <c r="S35" s="263">
        <v>4.0596250660101729</v>
      </c>
      <c r="T35" s="263">
        <v>4.4824145378216924</v>
      </c>
      <c r="U35" s="263">
        <v>3.031816590773587</v>
      </c>
      <c r="V35" s="263">
        <v>3.0439942225753001</v>
      </c>
      <c r="W35" s="263">
        <v>3.6170327646216678</v>
      </c>
      <c r="DA35" s="70" t="s">
        <v>2513</v>
      </c>
    </row>
    <row r="36" spans="1:105" ht="12" customHeight="1" x14ac:dyDescent="0.25">
      <c r="A36" s="46" t="s">
        <v>30</v>
      </c>
      <c r="B36" s="231">
        <v>7.6197256257766258E-2</v>
      </c>
      <c r="C36" s="231">
        <v>9.4183721496250525E-2</v>
      </c>
      <c r="D36" s="231">
        <v>0.26511192728887029</v>
      </c>
      <c r="E36" s="231">
        <v>0.1831033979837986</v>
      </c>
      <c r="F36" s="231">
        <v>0.18227875834178231</v>
      </c>
      <c r="G36" s="231">
        <v>2.8610203309412112</v>
      </c>
      <c r="H36" s="231">
        <v>3.5454240314427188</v>
      </c>
      <c r="I36" s="231">
        <v>1.4112015005163749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1.409617854087899</v>
      </c>
      <c r="C38" s="231">
        <v>1.696000139436181</v>
      </c>
      <c r="D38" s="231">
        <v>2.3115659571984488</v>
      </c>
      <c r="E38" s="231">
        <v>1.6955999271730049</v>
      </c>
      <c r="F38" s="231">
        <v>2.3325344418282912</v>
      </c>
      <c r="G38" s="231">
        <v>3.3352046783712241</v>
      </c>
      <c r="H38" s="231">
        <v>1.4861965779242921</v>
      </c>
      <c r="I38" s="231">
        <v>1.290831416819392</v>
      </c>
      <c r="J38" s="231">
        <v>2.8020971867775741</v>
      </c>
      <c r="K38" s="231">
        <v>1.1837330913799671</v>
      </c>
      <c r="L38" s="231">
        <v>1.436391538973631</v>
      </c>
      <c r="M38" s="231">
        <v>2.395902515138153</v>
      </c>
      <c r="N38" s="231">
        <v>2.2794253022684741</v>
      </c>
      <c r="O38" s="231">
        <v>2.2768461872263792</v>
      </c>
      <c r="P38" s="231">
        <v>0</v>
      </c>
      <c r="Q38" s="231">
        <v>0</v>
      </c>
      <c r="R38" s="231">
        <v>0</v>
      </c>
      <c r="S38" s="231">
        <v>0</v>
      </c>
      <c r="T38" s="231">
        <v>0.13104485538387589</v>
      </c>
      <c r="U38" s="231">
        <v>0</v>
      </c>
      <c r="V38" s="231">
        <v>0.1229467673729612</v>
      </c>
      <c r="W38" s="231">
        <v>0.1234137731419112</v>
      </c>
      <c r="DA38" s="73" t="s">
        <v>2516</v>
      </c>
    </row>
    <row r="39" spans="1:105" ht="12" customHeight="1" x14ac:dyDescent="0.25">
      <c r="A39" s="46" t="s">
        <v>160</v>
      </c>
      <c r="B39" s="231">
        <v>1.6298320681276119</v>
      </c>
      <c r="C39" s="231">
        <v>1.993269899857089</v>
      </c>
      <c r="D39" s="231">
        <v>1.964947574789162</v>
      </c>
      <c r="E39" s="231">
        <v>2.0724757082898688</v>
      </c>
      <c r="F39" s="231">
        <v>0.3076230421366225</v>
      </c>
      <c r="G39" s="231">
        <v>1.346821607288808</v>
      </c>
      <c r="H39" s="231">
        <v>0.90091288341534337</v>
      </c>
      <c r="I39" s="231">
        <v>0.805587632654168</v>
      </c>
      <c r="J39" s="231">
        <v>0.35106707910458762</v>
      </c>
      <c r="K39" s="231">
        <v>1.5046900681129709</v>
      </c>
      <c r="L39" s="231">
        <v>0.36163172165160878</v>
      </c>
      <c r="M39" s="231">
        <v>1.513457300521394</v>
      </c>
      <c r="N39" s="231">
        <v>0.62755768503414822</v>
      </c>
      <c r="O39" s="231">
        <v>0.28891268344577781</v>
      </c>
      <c r="P39" s="231">
        <v>0.35311907537932019</v>
      </c>
      <c r="Q39" s="231">
        <v>1.578078079987886</v>
      </c>
      <c r="R39" s="231">
        <v>1.823103719847095</v>
      </c>
      <c r="S39" s="231">
        <v>1.7203151944162141</v>
      </c>
      <c r="T39" s="231">
        <v>1.1458513678111979</v>
      </c>
      <c r="U39" s="231">
        <v>0.90233831366964523</v>
      </c>
      <c r="V39" s="231">
        <v>0.90706069125008337</v>
      </c>
      <c r="W39" s="231">
        <v>1.1446995175398791</v>
      </c>
      <c r="DA39" s="73" t="s">
        <v>2517</v>
      </c>
    </row>
    <row r="40" spans="1:105" ht="12" customHeight="1" x14ac:dyDescent="0.25">
      <c r="A40" s="46" t="s">
        <v>70</v>
      </c>
      <c r="B40" s="231">
        <v>1.638668760262501</v>
      </c>
      <c r="C40" s="231">
        <v>1.7923797036807421</v>
      </c>
      <c r="D40" s="231">
        <v>1.7449475929790621</v>
      </c>
      <c r="E40" s="231">
        <v>1.7919567483277321</v>
      </c>
      <c r="F40" s="231">
        <v>4.7657416168598861</v>
      </c>
      <c r="G40" s="231">
        <v>4.4647077967886108</v>
      </c>
      <c r="H40" s="231">
        <v>2.591606293613661</v>
      </c>
      <c r="I40" s="231">
        <v>2.0463401233143168</v>
      </c>
      <c r="J40" s="231">
        <v>4.442132278479713</v>
      </c>
      <c r="K40" s="231">
        <v>2.6271928882057249</v>
      </c>
      <c r="L40" s="231">
        <v>3.0360363553401228</v>
      </c>
      <c r="M40" s="231">
        <v>2.532055829640961</v>
      </c>
      <c r="N40" s="231">
        <v>2.4089594999683022</v>
      </c>
      <c r="O40" s="231">
        <v>1.20311691004463</v>
      </c>
      <c r="P40" s="231">
        <v>1.4375408216178629</v>
      </c>
      <c r="Q40" s="231">
        <v>1.2746130286843891</v>
      </c>
      <c r="R40" s="231">
        <v>1.1643194240572421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9.0673829994481228</v>
      </c>
      <c r="I41" s="231">
        <v>18.13511699787967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2.9937599991870182E-3</v>
      </c>
      <c r="DA41" s="73" t="s">
        <v>2519</v>
      </c>
    </row>
    <row r="42" spans="1:105" ht="12" customHeight="1" x14ac:dyDescent="0.25">
      <c r="A42" s="46" t="s">
        <v>162</v>
      </c>
      <c r="B42" s="231">
        <v>1.3698374602757479</v>
      </c>
      <c r="C42" s="231">
        <v>1.493420425323805</v>
      </c>
      <c r="D42" s="231">
        <v>1.702204121908365</v>
      </c>
      <c r="E42" s="231">
        <v>1.7885592455727</v>
      </c>
      <c r="F42" s="231">
        <v>0.55574185906160567</v>
      </c>
      <c r="G42" s="231">
        <v>0.43271394881699637</v>
      </c>
      <c r="H42" s="231">
        <v>0.42699793570880962</v>
      </c>
      <c r="I42" s="231">
        <v>1.697044126323954</v>
      </c>
      <c r="J42" s="231">
        <v>0.37403212601799002</v>
      </c>
      <c r="K42" s="231">
        <v>2.7837468469201432</v>
      </c>
      <c r="L42" s="231">
        <v>1.4847860283266341</v>
      </c>
      <c r="M42" s="231">
        <v>1.3681722163077721</v>
      </c>
      <c r="N42" s="231">
        <v>1.97318899941806</v>
      </c>
      <c r="O42" s="231">
        <v>1.9195576874066871</v>
      </c>
      <c r="P42" s="231">
        <v>1.9577628904826461</v>
      </c>
      <c r="Q42" s="231">
        <v>2.049145557798921</v>
      </c>
      <c r="R42" s="231">
        <v>1.6534023488893499</v>
      </c>
      <c r="S42" s="231">
        <v>2.3393098715939589</v>
      </c>
      <c r="T42" s="231">
        <v>3.2055183146266182</v>
      </c>
      <c r="U42" s="231">
        <v>2.1294782771039409</v>
      </c>
      <c r="V42" s="231">
        <v>2.0139867639522548</v>
      </c>
      <c r="W42" s="231">
        <v>2.3459257139406908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0.11988000001953709</v>
      </c>
      <c r="G43" s="231">
        <v>0</v>
      </c>
      <c r="H43" s="231">
        <v>1.798199999890554</v>
      </c>
      <c r="I43" s="231">
        <v>1.278719999850493</v>
      </c>
      <c r="J43" s="231">
        <v>0.1198800000049083</v>
      </c>
      <c r="K43" s="231">
        <v>7.9919999991200558E-2</v>
      </c>
      <c r="L43" s="231">
        <v>0</v>
      </c>
      <c r="M43" s="231">
        <v>0</v>
      </c>
      <c r="N43" s="231">
        <v>0</v>
      </c>
      <c r="O43" s="231">
        <v>3.9959999993858582E-2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0.99999999999999978</v>
      </c>
      <c r="D51" s="234">
        <f t="shared" si="3"/>
        <v>0.99999999999999967</v>
      </c>
      <c r="E51" s="234">
        <f t="shared" si="3"/>
        <v>0.99999999999999989</v>
      </c>
      <c r="F51" s="234">
        <f t="shared" si="3"/>
        <v>0.99999999999999989</v>
      </c>
      <c r="G51" s="234">
        <f t="shared" si="3"/>
        <v>1</v>
      </c>
      <c r="H51" s="234">
        <f t="shared" si="3"/>
        <v>1.0000000000000002</v>
      </c>
      <c r="I51" s="234">
        <f t="shared" si="3"/>
        <v>1</v>
      </c>
      <c r="J51" s="234">
        <f t="shared" si="3"/>
        <v>1</v>
      </c>
      <c r="K51" s="234">
        <f t="shared" si="3"/>
        <v>0.99999999999999978</v>
      </c>
      <c r="L51" s="234">
        <f t="shared" si="3"/>
        <v>1.0000000000000002</v>
      </c>
      <c r="M51" s="234">
        <f t="shared" si="3"/>
        <v>0.99999999999999989</v>
      </c>
      <c r="N51" s="234">
        <f t="shared" si="3"/>
        <v>0.99999999999999978</v>
      </c>
      <c r="O51" s="234">
        <f t="shared" si="3"/>
        <v>0.99999999999999978</v>
      </c>
      <c r="P51" s="234">
        <f t="shared" si="3"/>
        <v>0.99999999999999978</v>
      </c>
      <c r="Q51" s="234">
        <f t="shared" si="3"/>
        <v>1.0000000000000004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1.0000000000000004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1.6206493311623178E-2</v>
      </c>
      <c r="C56" s="302">
        <f t="shared" si="8"/>
        <v>1.2582025981067838E-2</v>
      </c>
      <c r="D56" s="302">
        <f t="shared" si="8"/>
        <v>1.2360680446009093E-2</v>
      </c>
      <c r="E56" s="302">
        <f t="shared" si="8"/>
        <v>1.2904995901160052E-2</v>
      </c>
      <c r="F56" s="302">
        <f t="shared" si="8"/>
        <v>3.5512554733043234E-3</v>
      </c>
      <c r="G56" s="302">
        <f t="shared" si="8"/>
        <v>8.5227367370494696E-3</v>
      </c>
      <c r="H56" s="302">
        <f t="shared" si="8"/>
        <v>8.6177900605661478E-3</v>
      </c>
      <c r="I56" s="302">
        <f t="shared" si="8"/>
        <v>1.3877929758910616E-2</v>
      </c>
      <c r="J56" s="302">
        <f t="shared" si="8"/>
        <v>3.7404567218587708E-3</v>
      </c>
      <c r="K56" s="302">
        <f t="shared" si="8"/>
        <v>2.1232033097488882E-2</v>
      </c>
      <c r="L56" s="302">
        <f t="shared" si="8"/>
        <v>1.0308128662599671E-2</v>
      </c>
      <c r="M56" s="302">
        <f t="shared" si="8"/>
        <v>1.6670022861173386E-2</v>
      </c>
      <c r="N56" s="302">
        <f t="shared" si="8"/>
        <v>1.7040582370939601E-2</v>
      </c>
      <c r="O56" s="302">
        <f t="shared" si="8"/>
        <v>1.7978430842257639E-2</v>
      </c>
      <c r="P56" s="302">
        <f t="shared" si="8"/>
        <v>1.985130931850131E-2</v>
      </c>
      <c r="Q56" s="302">
        <f t="shared" si="8"/>
        <v>2.6149535340499745E-2</v>
      </c>
      <c r="R56" s="302">
        <f t="shared" si="8"/>
        <v>2.3124003202875307E-2</v>
      </c>
      <c r="S56" s="302">
        <f t="shared" si="8"/>
        <v>2.5033537827173387E-2</v>
      </c>
      <c r="T56" s="302">
        <f t="shared" si="8"/>
        <v>2.8563267977709111E-2</v>
      </c>
      <c r="U56" s="302">
        <f t="shared" si="8"/>
        <v>2.8272617303439655E-2</v>
      </c>
      <c r="V56" s="302">
        <f t="shared" si="8"/>
        <v>3.0145033386748728E-2</v>
      </c>
      <c r="W56" s="302">
        <f t="shared" si="8"/>
        <v>3.0186057060190428E-2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0.18339937933081421</v>
      </c>
      <c r="C57" s="303">
        <f t="shared" si="9"/>
        <v>0.14814928682413561</v>
      </c>
      <c r="D57" s="303">
        <f t="shared" si="9"/>
        <v>0.15386736603187698</v>
      </c>
      <c r="E57" s="303">
        <f t="shared" si="9"/>
        <v>0.14730477787707952</v>
      </c>
      <c r="F57" s="303">
        <f t="shared" si="9"/>
        <v>0.17141521257957834</v>
      </c>
      <c r="G57" s="303">
        <f t="shared" si="9"/>
        <v>0.2362272021901734</v>
      </c>
      <c r="H57" s="303">
        <f t="shared" si="9"/>
        <v>0.21936699257854261</v>
      </c>
      <c r="I57" s="303">
        <f t="shared" si="9"/>
        <v>0.18399946702507286</v>
      </c>
      <c r="J57" s="303">
        <f t="shared" si="9"/>
        <v>0.19386544308114984</v>
      </c>
      <c r="K57" s="303">
        <f t="shared" si="9"/>
        <v>0.21154085264515377</v>
      </c>
      <c r="L57" s="303">
        <f t="shared" si="9"/>
        <v>0.1821649559052135</v>
      </c>
      <c r="M57" s="303">
        <f t="shared" si="9"/>
        <v>0.2147547379642897</v>
      </c>
      <c r="N57" s="303">
        <f t="shared" si="9"/>
        <v>0.22059660483737978</v>
      </c>
      <c r="O57" s="303">
        <f t="shared" si="9"/>
        <v>0.21843544749682775</v>
      </c>
      <c r="P57" s="303">
        <f t="shared" si="9"/>
        <v>0.18640079411952443</v>
      </c>
      <c r="Q57" s="303">
        <f t="shared" si="9"/>
        <v>0.20763469006475585</v>
      </c>
      <c r="R57" s="303">
        <f t="shared" si="9"/>
        <v>0.18576532857752073</v>
      </c>
      <c r="S57" s="303">
        <f t="shared" si="9"/>
        <v>0.1622544118427906</v>
      </c>
      <c r="T57" s="303">
        <f t="shared" si="9"/>
        <v>0.1888044724769041</v>
      </c>
      <c r="U57" s="303">
        <f t="shared" si="9"/>
        <v>0.18324844548525698</v>
      </c>
      <c r="V57" s="303">
        <f t="shared" si="9"/>
        <v>0.20037544569389842</v>
      </c>
      <c r="W57" s="303">
        <f t="shared" si="9"/>
        <v>0.19985230345876637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0.18339937933081421</v>
      </c>
      <c r="C58" s="304">
        <f t="shared" si="10"/>
        <v>0.14814928682413561</v>
      </c>
      <c r="D58" s="304">
        <f t="shared" si="10"/>
        <v>0.15386736603187698</v>
      </c>
      <c r="E58" s="304">
        <f t="shared" si="10"/>
        <v>0.14730477787707952</v>
      </c>
      <c r="F58" s="304">
        <f t="shared" si="10"/>
        <v>0.17141521257957834</v>
      </c>
      <c r="G58" s="304">
        <f t="shared" si="10"/>
        <v>0.2362272021901734</v>
      </c>
      <c r="H58" s="304">
        <f t="shared" si="10"/>
        <v>0.21936699257854261</v>
      </c>
      <c r="I58" s="304">
        <f t="shared" si="10"/>
        <v>0.18399946702507286</v>
      </c>
      <c r="J58" s="304">
        <f t="shared" si="10"/>
        <v>0.19386544308114984</v>
      </c>
      <c r="K58" s="304">
        <f t="shared" si="10"/>
        <v>0.21154085264515377</v>
      </c>
      <c r="L58" s="304">
        <f t="shared" si="10"/>
        <v>0.1821649559052135</v>
      </c>
      <c r="M58" s="304">
        <f t="shared" si="10"/>
        <v>0.2147547379642897</v>
      </c>
      <c r="N58" s="304">
        <f t="shared" si="10"/>
        <v>0.22059660483737978</v>
      </c>
      <c r="O58" s="304">
        <f t="shared" si="10"/>
        <v>0.21843544749682775</v>
      </c>
      <c r="P58" s="304">
        <f t="shared" si="10"/>
        <v>0.18640079411952443</v>
      </c>
      <c r="Q58" s="304">
        <f t="shared" si="10"/>
        <v>0.20763469006475585</v>
      </c>
      <c r="R58" s="304">
        <f t="shared" si="10"/>
        <v>0.18576532857752073</v>
      </c>
      <c r="S58" s="304">
        <f t="shared" si="10"/>
        <v>0.1622544118427906</v>
      </c>
      <c r="T58" s="304">
        <f t="shared" si="10"/>
        <v>0.1888044724769041</v>
      </c>
      <c r="U58" s="304">
        <f t="shared" si="10"/>
        <v>0.18324844548525698</v>
      </c>
      <c r="V58" s="304">
        <f t="shared" si="10"/>
        <v>0.20037544569389842</v>
      </c>
      <c r="W58" s="304">
        <f t="shared" si="10"/>
        <v>0.19985230345876637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0.13311130632918725</v>
      </c>
      <c r="C60" s="303">
        <f t="shared" si="12"/>
        <v>0.14439460453263367</v>
      </c>
      <c r="D60" s="303">
        <f t="shared" si="12"/>
        <v>0.1421295242905915</v>
      </c>
      <c r="E60" s="303">
        <f t="shared" si="12"/>
        <v>0.14914277418168867</v>
      </c>
      <c r="F60" s="303">
        <f t="shared" si="12"/>
        <v>0.1122315709929859</v>
      </c>
      <c r="G60" s="303">
        <f t="shared" si="12"/>
        <v>7.2472386907802833E-2</v>
      </c>
      <c r="H60" s="303">
        <f t="shared" si="12"/>
        <v>6.3068016855377773E-2</v>
      </c>
      <c r="I60" s="303">
        <f t="shared" si="12"/>
        <v>8.0799612230494644E-2</v>
      </c>
      <c r="J60" s="303">
        <f t="shared" si="12"/>
        <v>9.5608184951438122E-2</v>
      </c>
      <c r="K60" s="303">
        <f t="shared" si="12"/>
        <v>0.11903984099287673</v>
      </c>
      <c r="L60" s="303">
        <f t="shared" si="12"/>
        <v>0.12987529512266641</v>
      </c>
      <c r="M60" s="303">
        <f t="shared" si="12"/>
        <v>0.1069523373578208</v>
      </c>
      <c r="N60" s="303">
        <f t="shared" si="12"/>
        <v>0.11156347701363159</v>
      </c>
      <c r="O60" s="303">
        <f t="shared" si="12"/>
        <v>0.11744329697421546</v>
      </c>
      <c r="P60" s="303">
        <f t="shared" si="12"/>
        <v>0.14225125104750141</v>
      </c>
      <c r="Q60" s="303">
        <f t="shared" si="12"/>
        <v>0.12260129879475032</v>
      </c>
      <c r="R60" s="303">
        <f t="shared" si="12"/>
        <v>0.13294614200190985</v>
      </c>
      <c r="S60" s="303">
        <f t="shared" si="12"/>
        <v>0.16093811376491657</v>
      </c>
      <c r="T60" s="303">
        <f t="shared" si="12"/>
        <v>0.14862349829148619</v>
      </c>
      <c r="U60" s="303">
        <f t="shared" si="12"/>
        <v>0.15064737246373491</v>
      </c>
      <c r="V60" s="303">
        <f t="shared" si="12"/>
        <v>0.13748127742050351</v>
      </c>
      <c r="W60" s="303">
        <f t="shared" si="12"/>
        <v>0.1370793041868219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0.13311130632918725</v>
      </c>
      <c r="C61" s="304">
        <f t="shared" si="13"/>
        <v>0.14439460453263367</v>
      </c>
      <c r="D61" s="304">
        <f t="shared" si="13"/>
        <v>0.1421295242905915</v>
      </c>
      <c r="E61" s="304">
        <f t="shared" si="13"/>
        <v>0.14914277418168867</v>
      </c>
      <c r="F61" s="304">
        <f t="shared" si="13"/>
        <v>0.1122315709929859</v>
      </c>
      <c r="G61" s="304">
        <f t="shared" si="13"/>
        <v>7.2472386907802833E-2</v>
      </c>
      <c r="H61" s="304">
        <f t="shared" si="13"/>
        <v>6.3068016855377773E-2</v>
      </c>
      <c r="I61" s="304">
        <f t="shared" si="13"/>
        <v>8.0799612230494644E-2</v>
      </c>
      <c r="J61" s="304">
        <f t="shared" si="13"/>
        <v>9.5608184951438122E-2</v>
      </c>
      <c r="K61" s="304">
        <f t="shared" si="13"/>
        <v>0.11903984099287673</v>
      </c>
      <c r="L61" s="304">
        <f t="shared" si="13"/>
        <v>0.12987529512266641</v>
      </c>
      <c r="M61" s="304">
        <f t="shared" si="13"/>
        <v>0.1069523373578208</v>
      </c>
      <c r="N61" s="304">
        <f t="shared" si="13"/>
        <v>0.11156347701363159</v>
      </c>
      <c r="O61" s="304">
        <f t="shared" si="13"/>
        <v>0.11744329697421546</v>
      </c>
      <c r="P61" s="304">
        <f t="shared" si="13"/>
        <v>0.14225125104750141</v>
      </c>
      <c r="Q61" s="304">
        <f t="shared" si="13"/>
        <v>0.12260129879475032</v>
      </c>
      <c r="R61" s="304">
        <f t="shared" si="13"/>
        <v>0.13294614200190985</v>
      </c>
      <c r="S61" s="304">
        <f t="shared" si="13"/>
        <v>0.16093811376491657</v>
      </c>
      <c r="T61" s="304">
        <f t="shared" si="13"/>
        <v>0.14862349829148619</v>
      </c>
      <c r="U61" s="304">
        <f t="shared" si="13"/>
        <v>0.15064737246373491</v>
      </c>
      <c r="V61" s="304">
        <f t="shared" si="13"/>
        <v>0.13748127742050351</v>
      </c>
      <c r="W61" s="304">
        <f t="shared" si="13"/>
        <v>0.1370793041868219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0.26199911332973469</v>
      </c>
      <c r="C63" s="303">
        <f t="shared" si="15"/>
        <v>0.21164183832019381</v>
      </c>
      <c r="D63" s="303">
        <f t="shared" si="15"/>
        <v>0.21981052290268144</v>
      </c>
      <c r="E63" s="303">
        <f t="shared" si="15"/>
        <v>0.21043539696725647</v>
      </c>
      <c r="F63" s="303">
        <f t="shared" si="15"/>
        <v>0.24487887511368331</v>
      </c>
      <c r="G63" s="303">
        <f t="shared" si="15"/>
        <v>0.3374674317002479</v>
      </c>
      <c r="H63" s="303">
        <f t="shared" si="15"/>
        <v>0.3133814179693466</v>
      </c>
      <c r="I63" s="303">
        <f t="shared" si="15"/>
        <v>0.26285638146438983</v>
      </c>
      <c r="J63" s="303">
        <f t="shared" si="15"/>
        <v>0.27695063297307104</v>
      </c>
      <c r="K63" s="303">
        <f t="shared" si="15"/>
        <v>0.30220121806450534</v>
      </c>
      <c r="L63" s="303">
        <f t="shared" si="15"/>
        <v>0.26023565129316201</v>
      </c>
      <c r="M63" s="303">
        <f t="shared" si="15"/>
        <v>0.30679248280612803</v>
      </c>
      <c r="N63" s="303">
        <f t="shared" si="15"/>
        <v>0.31513800691054261</v>
      </c>
      <c r="O63" s="303">
        <f t="shared" si="15"/>
        <v>0.31205063928118248</v>
      </c>
      <c r="P63" s="303">
        <f t="shared" si="15"/>
        <v>0.26628684874217773</v>
      </c>
      <c r="Q63" s="303">
        <f t="shared" si="15"/>
        <v>0.29662098580679414</v>
      </c>
      <c r="R63" s="303">
        <f t="shared" si="15"/>
        <v>0.26537904082502967</v>
      </c>
      <c r="S63" s="303">
        <f t="shared" si="15"/>
        <v>0.23179201691827214</v>
      </c>
      <c r="T63" s="303">
        <f t="shared" si="15"/>
        <v>0.26972067496700575</v>
      </c>
      <c r="U63" s="303">
        <f t="shared" si="15"/>
        <v>0.26178349355036717</v>
      </c>
      <c r="V63" s="303">
        <f t="shared" si="15"/>
        <v>0.28625063670556922</v>
      </c>
      <c r="W63" s="303">
        <f t="shared" si="15"/>
        <v>0.28550329065538066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0.26199911332973469</v>
      </c>
      <c r="C64" s="304">
        <f t="shared" si="16"/>
        <v>0.21164183832019381</v>
      </c>
      <c r="D64" s="304">
        <f t="shared" si="16"/>
        <v>0.21981052290268144</v>
      </c>
      <c r="E64" s="304">
        <f t="shared" si="16"/>
        <v>0.21043539696725647</v>
      </c>
      <c r="F64" s="304">
        <f t="shared" si="16"/>
        <v>0.24487887511368331</v>
      </c>
      <c r="G64" s="304">
        <f t="shared" si="16"/>
        <v>0.3374674317002479</v>
      </c>
      <c r="H64" s="304">
        <f t="shared" si="16"/>
        <v>0.3133814179693466</v>
      </c>
      <c r="I64" s="304">
        <f t="shared" si="16"/>
        <v>0.26285638146438983</v>
      </c>
      <c r="J64" s="304">
        <f t="shared" si="16"/>
        <v>0.27695063297307104</v>
      </c>
      <c r="K64" s="304">
        <f t="shared" si="16"/>
        <v>0.30220121806450534</v>
      </c>
      <c r="L64" s="304">
        <f t="shared" si="16"/>
        <v>0.26023565129316201</v>
      </c>
      <c r="M64" s="304">
        <f t="shared" si="16"/>
        <v>0.30679248280612803</v>
      </c>
      <c r="N64" s="304">
        <f t="shared" si="16"/>
        <v>0.31513800691054261</v>
      </c>
      <c r="O64" s="304">
        <f t="shared" si="16"/>
        <v>0.31205063928118248</v>
      </c>
      <c r="P64" s="304">
        <f t="shared" si="16"/>
        <v>0.26628684874217773</v>
      </c>
      <c r="Q64" s="304">
        <f t="shared" si="16"/>
        <v>0.29662098580679414</v>
      </c>
      <c r="R64" s="304">
        <f t="shared" si="16"/>
        <v>0.26537904082502967</v>
      </c>
      <c r="S64" s="304">
        <f t="shared" si="16"/>
        <v>0.23179201691827214</v>
      </c>
      <c r="T64" s="304">
        <f t="shared" si="16"/>
        <v>0.26972067496700575</v>
      </c>
      <c r="U64" s="304">
        <f t="shared" si="16"/>
        <v>0.26178349355036717</v>
      </c>
      <c r="V64" s="304">
        <f t="shared" si="16"/>
        <v>0.28625063670556922</v>
      </c>
      <c r="W64" s="304">
        <f t="shared" si="16"/>
        <v>0.28550329065538066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0.40528370769864086</v>
      </c>
      <c r="C66" s="303">
        <f t="shared" si="18"/>
        <v>0.48323224434196893</v>
      </c>
      <c r="D66" s="303">
        <f t="shared" si="18"/>
        <v>0.47183190632884064</v>
      </c>
      <c r="E66" s="303">
        <f t="shared" si="18"/>
        <v>0.48021205507281517</v>
      </c>
      <c r="F66" s="303">
        <f t="shared" si="18"/>
        <v>0.46792308584044806</v>
      </c>
      <c r="G66" s="303">
        <f t="shared" si="18"/>
        <v>0.34531024246472636</v>
      </c>
      <c r="H66" s="303">
        <f t="shared" si="18"/>
        <v>0.39556578253616714</v>
      </c>
      <c r="I66" s="303">
        <f t="shared" si="18"/>
        <v>0.458466609521132</v>
      </c>
      <c r="J66" s="303">
        <f t="shared" si="18"/>
        <v>0.42983528227248219</v>
      </c>
      <c r="K66" s="303">
        <f t="shared" si="18"/>
        <v>0.34598605519997511</v>
      </c>
      <c r="L66" s="303">
        <f t="shared" si="18"/>
        <v>0.41741596901635863</v>
      </c>
      <c r="M66" s="303">
        <f t="shared" si="18"/>
        <v>0.35483041901058798</v>
      </c>
      <c r="N66" s="303">
        <f t="shared" si="18"/>
        <v>0.33566132886750627</v>
      </c>
      <c r="O66" s="303">
        <f t="shared" si="18"/>
        <v>0.33409218540551638</v>
      </c>
      <c r="P66" s="303">
        <f t="shared" si="18"/>
        <v>0.38520979677229494</v>
      </c>
      <c r="Q66" s="303">
        <f t="shared" si="18"/>
        <v>0.34699348999320023</v>
      </c>
      <c r="R66" s="303">
        <f t="shared" si="18"/>
        <v>0.39278548539266439</v>
      </c>
      <c r="S66" s="303">
        <f t="shared" si="18"/>
        <v>0.41998191964684722</v>
      </c>
      <c r="T66" s="303">
        <f t="shared" si="18"/>
        <v>0.36428808628689496</v>
      </c>
      <c r="U66" s="303">
        <f t="shared" si="18"/>
        <v>0.37604807119720124</v>
      </c>
      <c r="V66" s="303">
        <f t="shared" si="18"/>
        <v>0.34574760679328015</v>
      </c>
      <c r="W66" s="303">
        <f t="shared" si="18"/>
        <v>0.34737904463884106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0.88056753103730578</v>
      </c>
      <c r="C72" s="322">
        <f>IF(C$5=0,0,C$5/TRE_fec!C$5)</f>
        <v>0.72109135939437263</v>
      </c>
      <c r="D72" s="322">
        <f>IF(D$5=0,0,D$5/TRE_fec!D$5)</f>
        <v>0.74888090159782073</v>
      </c>
      <c r="E72" s="322">
        <f>IF(E$5=0,0,E$5/TRE_fec!E$5)</f>
        <v>0.70891008908856967</v>
      </c>
      <c r="F72" s="322">
        <f>IF(F$5=0,0,F$5/TRE_fec!F$5)</f>
        <v>0.77159900262876835</v>
      </c>
      <c r="G72" s="322">
        <f>IF(G$5=0,0,G$5/TRE_fec!G$5)</f>
        <v>1.2882585485695932</v>
      </c>
      <c r="H72" s="322">
        <f>IF(H$5=0,0,H$5/TRE_fec!H$5)</f>
        <v>1.5980238962811693</v>
      </c>
      <c r="I72" s="322">
        <f>IF(I$5=0,0,I$5/TRE_fec!I$5)</f>
        <v>1.622685422449816</v>
      </c>
      <c r="J72" s="322">
        <f>IF(J$5=0,0,J$5/TRE_fec!J$5)</f>
        <v>0.89361161002113942</v>
      </c>
      <c r="K72" s="322">
        <f>IF(K$5=0,0,K$5/TRE_fec!K$5)</f>
        <v>1.1624393816030398</v>
      </c>
      <c r="L72" s="322">
        <f>IF(L$5=0,0,L$5/TRE_fec!L$5)</f>
        <v>0.91597997635537343</v>
      </c>
      <c r="M72" s="322">
        <f>IF(M$5=0,0,M$5/TRE_fec!M$5)</f>
        <v>1.180624204764261</v>
      </c>
      <c r="N72" s="322">
        <f>IF(N$5=0,0,N$5/TRE_fec!N$5)</f>
        <v>1.2318804188430454</v>
      </c>
      <c r="O72" s="322">
        <f>IF(O$5=0,0,O$5/TRE_fec!O$5)</f>
        <v>1.1973752739853878</v>
      </c>
      <c r="P72" s="322">
        <f>IF(P$5=0,0,P$5/TRE_fec!P$5)</f>
        <v>0.94869567750104666</v>
      </c>
      <c r="Q72" s="322">
        <f>IF(Q$5=0,0,Q$5/TRE_fec!Q$5)</f>
        <v>1.1475651020752422</v>
      </c>
      <c r="R72" s="322">
        <f>IF(R$5=0,0,R$5/TRE_fec!R$5)</f>
        <v>0.97096081176147642</v>
      </c>
      <c r="S72" s="322">
        <f>IF(S$5=0,0,S$5/TRE_fec!S$5)</f>
        <v>0.79123995724437479</v>
      </c>
      <c r="T72" s="322">
        <f>IF(T$5=0,0,T$5/TRE_fec!T$5)</f>
        <v>0.94820003703161493</v>
      </c>
      <c r="U72" s="322">
        <f>IF(U$5=0,0,U$5/TRE_fec!U$5)</f>
        <v>0.92084144078775254</v>
      </c>
      <c r="V72" s="322">
        <f>IF(V$5=0,0,V$5/TRE_fec!V$5)</f>
        <v>1.0535416535637456</v>
      </c>
      <c r="W72" s="322">
        <f>IF(W$5=0,0,W$5/TRE_fec!W$5)</f>
        <v>1.053729514671963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0.53370539464227973</v>
      </c>
      <c r="C77" s="334">
        <f>IF(C$10=0,0,C$10/TRE_fec!C$10)</f>
        <v>0.32984399783210683</v>
      </c>
      <c r="D77" s="334">
        <f>IF(D$10=0,0,D$10/TRE_fec!D$10)</f>
        <v>0.33801055594995683</v>
      </c>
      <c r="E77" s="334">
        <f>IF(E$10=0,0,E$10/TRE_fec!E$10)</f>
        <v>0.33297616351080994</v>
      </c>
      <c r="F77" s="334">
        <f>IF(F$10=0,0,F$10/TRE_fec!F$10)</f>
        <v>0.10052138933878202</v>
      </c>
      <c r="G77" s="334">
        <f>IF(G$10=0,0,G$10/TRE_fec!G$10)</f>
        <v>0.43467562540512394</v>
      </c>
      <c r="H77" s="334">
        <f>IF(H$10=0,0,H$10/TRE_fec!H$10)</f>
        <v>0.59571777198643538</v>
      </c>
      <c r="I77" s="334">
        <f>IF(I$10=0,0,I$10/TRE_fec!I$10)</f>
        <v>0.96337442869346335</v>
      </c>
      <c r="J77" s="334">
        <f>IF(J$10=0,0,J$10/TRE_fec!J$10)</f>
        <v>0.12532395657893355</v>
      </c>
      <c r="K77" s="334">
        <f>IF(K$10=0,0,K$10/TRE_fec!K$10)</f>
        <v>0.9363484152730519</v>
      </c>
      <c r="L77" s="334">
        <f>IF(L$10=0,0,L$10/TRE_fec!L$10)</f>
        <v>0.35441162415769911</v>
      </c>
      <c r="M77" s="334">
        <f>IF(M$10=0,0,M$10/TRE_fec!M$10)</f>
        <v>0.75559759431636231</v>
      </c>
      <c r="N77" s="334">
        <f>IF(N$10=0,0,N$10/TRE_fec!N$10)</f>
        <v>0.81383052398380995</v>
      </c>
      <c r="O77" s="334">
        <f>IF(O$10=0,0,O$10/TRE_fec!O$10)</f>
        <v>0.83230192414443283</v>
      </c>
      <c r="P77" s="334">
        <f>IF(P$10=0,0,P$10/TRE_fec!P$10)</f>
        <v>0.70524343941161094</v>
      </c>
      <c r="Q77" s="334">
        <f>IF(Q$10=0,0,Q$10/TRE_fec!Q$10)</f>
        <v>1.1183405163142279</v>
      </c>
      <c r="R77" s="334">
        <f>IF(R$10=0,0,R$10/TRE_fec!R$10)</f>
        <v>0.834336262699512</v>
      </c>
      <c r="S77" s="334">
        <f>IF(S$10=0,0,S$10/TRE_fec!S$10)</f>
        <v>0.73074342788980728</v>
      </c>
      <c r="T77" s="334">
        <f>IF(T$10=0,0,T$10/TRE_fec!T$10)</f>
        <v>1.0028094929954912</v>
      </c>
      <c r="U77" s="334">
        <f>IF(U$10=0,0,U$10/TRE_fec!U$10)</f>
        <v>0.96273661336414174</v>
      </c>
      <c r="V77" s="334">
        <f>IF(V$10=0,0,V$10/TRE_fec!V$10)</f>
        <v>1.1720108270796361</v>
      </c>
      <c r="W77" s="334">
        <f>IF(W$10=0,0,W$10/TRE_fec!W$10)</f>
        <v>1.1734215517558231</v>
      </c>
      <c r="DA77" s="68"/>
    </row>
    <row r="78" spans="1:105" ht="12" customHeight="1" x14ac:dyDescent="0.25">
      <c r="A78" s="203" t="s">
        <v>2405</v>
      </c>
      <c r="B78" s="350">
        <f>IF(B$16=0,0,B$16/TRE_fec!B$16)</f>
        <v>0.91710766715766512</v>
      </c>
      <c r="C78" s="350">
        <f>IF(C$16=0,0,C$16/TRE_fec!C$16)</f>
        <v>0.59969777849855099</v>
      </c>
      <c r="D78" s="350">
        <f>IF(D$16=0,0,D$16/TRE_fec!D$16)</f>
        <v>0.64816440755157223</v>
      </c>
      <c r="E78" s="350">
        <f>IF(E$16=0,0,E$16/TRE_fec!E$16)</f>
        <v>0.5868760625323729</v>
      </c>
      <c r="F78" s="350">
        <f>IF(F$16=0,0,F$16/TRE_fec!F$16)</f>
        <v>0.74133752087380766</v>
      </c>
      <c r="G78" s="350">
        <f>IF(G$16=0,0,G$16/TRE_fec!G$16)</f>
        <v>1.6790188356183788</v>
      </c>
      <c r="H78" s="350">
        <f>IF(H$16=0,0,H$16/TRE_fec!H$16)</f>
        <v>2.0131685625750948</v>
      </c>
      <c r="I78" s="350">
        <f>IF(I$16=0,0,I$16/TRE_fec!I$16)</f>
        <v>1.7882294443888438</v>
      </c>
      <c r="J78" s="350">
        <f>IF(J$16=0,0,J$16/TRE_fec!J$16)</f>
        <v>0.969831587738471</v>
      </c>
      <c r="K78" s="350">
        <f>IF(K$16=0,0,K$16/TRE_fec!K$16)</f>
        <v>1.3871762969605577</v>
      </c>
      <c r="L78" s="350">
        <f>IF(L$16=0,0,L$16/TRE_fec!L$16)</f>
        <v>0.94446546740050252</v>
      </c>
      <c r="M78" s="350">
        <f>IF(M$16=0,0,M$16/TRE_fec!M$16)</f>
        <v>1.4194183420171387</v>
      </c>
      <c r="N78" s="350">
        <f>IF(N$16=0,0,N$16/TRE_fec!N$16)</f>
        <v>1.517979162445467</v>
      </c>
      <c r="O78" s="350">
        <f>IF(O$16=0,0,O$16/TRE_fec!O$16)</f>
        <v>1.4636221207150089</v>
      </c>
      <c r="P78" s="350">
        <f>IF(P$16=0,0,P$16/TRE_fec!P$16)</f>
        <v>1.0075536228752555</v>
      </c>
      <c r="Q78" s="350">
        <f>IF(Q$16=0,0,Q$16/TRE_fec!Q$16)</f>
        <v>1.3478705819446981</v>
      </c>
      <c r="R78" s="350">
        <f>IF(R$16=0,0,R$16/TRE_fec!R$16)</f>
        <v>1.025350787206518</v>
      </c>
      <c r="S78" s="350">
        <f>IF(S$16=0,0,S$16/TRE_fec!S$16)</f>
        <v>0.73074342788980762</v>
      </c>
      <c r="T78" s="350">
        <f>IF(T$16=0,0,T$16/TRE_fec!T$16)</f>
        <v>1.021334552250472</v>
      </c>
      <c r="U78" s="350">
        <f>IF(U$16=0,0,U$16/TRE_fec!U$16)</f>
        <v>0.9627366133641414</v>
      </c>
      <c r="V78" s="350">
        <f>IF(V$16=0,0,V$16/TRE_fec!V$16)</f>
        <v>1.1989534581233978</v>
      </c>
      <c r="W78" s="350">
        <f>IF(W$16=0,0,W$16/TRE_fec!W$16)</f>
        <v>1.1961251548171088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1.5511531394626388</v>
      </c>
      <c r="C79" s="350">
        <f>IF(C$24=0,0,C$24/TRE_fec!C$24)</f>
        <v>1.4631431375018347</v>
      </c>
      <c r="D79" s="350">
        <f>IF(D$24=0,0,D$24/TRE_fec!D$24)</f>
        <v>1.4786211856545586</v>
      </c>
      <c r="E79" s="350">
        <f>IF(E$24=0,0,E$24/TRE_fec!E$24)</f>
        <v>1.4719124593889139</v>
      </c>
      <c r="F79" s="350">
        <f>IF(F$24=0,0,F$24/TRE_fec!F$24)</f>
        <v>1.36938864383371</v>
      </c>
      <c r="G79" s="350">
        <f>IF(G$24=0,0,G$24/TRE_fec!G$24)</f>
        <v>1.4666660255144974</v>
      </c>
      <c r="H79" s="350">
        <f>IF(H$24=0,0,H$24/TRE_fec!H$24)</f>
        <v>1.5662612626650128</v>
      </c>
      <c r="I79" s="350">
        <f>IF(I$24=0,0,I$24/TRE_fec!I$24)</f>
        <v>1.7138462243492276</v>
      </c>
      <c r="J79" s="350">
        <f>IF(J$24=0,0,J$24/TRE_fec!J$24)</f>
        <v>1.3753073733224663</v>
      </c>
      <c r="K79" s="350">
        <f>IF(K$24=0,0,K$24/TRE_fec!K$24)</f>
        <v>1.6655786523567939</v>
      </c>
      <c r="L79" s="350">
        <f>IF(L$24=0,0,L$24/TRE_fec!L$24)</f>
        <v>1.5573917462351154</v>
      </c>
      <c r="M79" s="350">
        <f>IF(M$24=0,0,M$24/TRE_fec!M$24)</f>
        <v>1.6179381355145885</v>
      </c>
      <c r="N79" s="350">
        <f>IF(N$24=0,0,N$24/TRE_fec!N$24)</f>
        <v>1.6712572564845873</v>
      </c>
      <c r="O79" s="350">
        <f>IF(O$24=0,0,O$24/TRE_fec!O$24)</f>
        <v>1.6826962550366722</v>
      </c>
      <c r="P79" s="350">
        <f>IF(P$24=0,0,P$24/TRE_fec!P$24)</f>
        <v>1.6303670659147578</v>
      </c>
      <c r="Q79" s="350">
        <f>IF(Q$24=0,0,Q$24/TRE_fec!Q$24)</f>
        <v>1.6703707548818363</v>
      </c>
      <c r="R79" s="350">
        <f>IF(R$24=0,0,R$24/TRE_fec!R$24)</f>
        <v>1.6053844101257544</v>
      </c>
      <c r="S79" s="350">
        <f>IF(S$24=0,0,S$24/TRE_fec!S$24)</f>
        <v>1.5847291710839069</v>
      </c>
      <c r="T79" s="350">
        <f>IF(T$24=0,0,T$24/TRE_fec!T$24)</f>
        <v>1.6572568894066335</v>
      </c>
      <c r="U79" s="350">
        <f>IF(U$24=0,0,U$24/TRE_fec!U$24)</f>
        <v>1.6444912109188521</v>
      </c>
      <c r="V79" s="350">
        <f>IF(V$24=0,0,V$24/TRE_fec!V$24)</f>
        <v>1.6813412109386419</v>
      </c>
      <c r="W79" s="350">
        <f>IF(W$24=0,0,W$24/TRE_fec!W$24)</f>
        <v>1.6793596621674511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0.91710766715766567</v>
      </c>
      <c r="C80" s="350">
        <f>IF(C$27=0,0,C$27/TRE_fec!C$27)</f>
        <v>0.59969777849855099</v>
      </c>
      <c r="D80" s="350">
        <f>IF(D$27=0,0,D$27/TRE_fec!D$27)</f>
        <v>0.64816440755157223</v>
      </c>
      <c r="E80" s="350">
        <f>IF(E$27=0,0,E$27/TRE_fec!E$27)</f>
        <v>0.5868760625323729</v>
      </c>
      <c r="F80" s="350">
        <f>IF(F$27=0,0,F$27/TRE_fec!F$27)</f>
        <v>0.74133752087380755</v>
      </c>
      <c r="G80" s="350">
        <f>IF(G$27=0,0,G$27/TRE_fec!G$27)</f>
        <v>1.6790188356183791</v>
      </c>
      <c r="H80" s="350">
        <f>IF(H$27=0,0,H$27/TRE_fec!H$27)</f>
        <v>2.0131685625750948</v>
      </c>
      <c r="I80" s="350">
        <f>IF(I$27=0,0,I$27/TRE_fec!I$27)</f>
        <v>1.7882294443888438</v>
      </c>
      <c r="J80" s="350">
        <f>IF(J$27=0,0,J$27/TRE_fec!J$27)</f>
        <v>0.96983158773847078</v>
      </c>
      <c r="K80" s="350">
        <f>IF(K$27=0,0,K$27/TRE_fec!K$27)</f>
        <v>1.3871762969605574</v>
      </c>
      <c r="L80" s="350">
        <f>IF(L$27=0,0,L$27/TRE_fec!L$27)</f>
        <v>0.94446546740050241</v>
      </c>
      <c r="M80" s="350">
        <f>IF(M$27=0,0,M$27/TRE_fec!M$27)</f>
        <v>1.419418342017138</v>
      </c>
      <c r="N80" s="350">
        <f>IF(N$27=0,0,N$27/TRE_fec!N$27)</f>
        <v>1.5179791624454677</v>
      </c>
      <c r="O80" s="350">
        <f>IF(O$27=0,0,O$27/TRE_fec!O$27)</f>
        <v>1.4636221207150084</v>
      </c>
      <c r="P80" s="350">
        <f>IF(P$27=0,0,P$27/TRE_fec!P$27)</f>
        <v>1.0075536228752562</v>
      </c>
      <c r="Q80" s="350">
        <f>IF(Q$27=0,0,Q$27/TRE_fec!Q$27)</f>
        <v>1.3478705819446988</v>
      </c>
      <c r="R80" s="350">
        <f>IF(R$27=0,0,R$27/TRE_fec!R$27)</f>
        <v>1.0253507872065186</v>
      </c>
      <c r="S80" s="350">
        <f>IF(S$27=0,0,S$27/TRE_fec!S$27)</f>
        <v>0.7307434278898074</v>
      </c>
      <c r="T80" s="350">
        <f>IF(T$27=0,0,T$27/TRE_fec!T$27)</f>
        <v>1.021334552250472</v>
      </c>
      <c r="U80" s="350">
        <f>IF(U$27=0,0,U$27/TRE_fec!U$27)</f>
        <v>0.96273661336414185</v>
      </c>
      <c r="V80" s="350">
        <f>IF(V$27=0,0,V$27/TRE_fec!V$27)</f>
        <v>1.1989534581233972</v>
      </c>
      <c r="W80" s="350">
        <f>IF(W$27=0,0,W$27/TRE_fec!W$27)</f>
        <v>1.1961251548171088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2.5545726021413229</v>
      </c>
      <c r="C81" s="350">
        <f>IF(C$35=0,0,C$35/TRE_fec!C$35)</f>
        <v>2.8263401745925871</v>
      </c>
      <c r="D81" s="350">
        <f>IF(D$35=0,0,D$35/TRE_fec!D$35)</f>
        <v>2.8136143672570384</v>
      </c>
      <c r="E81" s="350">
        <f>IF(E$35=0,0,E$35/TRE_fec!E$35)</f>
        <v>2.7597157043903819</v>
      </c>
      <c r="F81" s="350">
        <f>IF(F$35=0,0,F$35/TRE_fec!F$35)</f>
        <v>2.6398887651155949</v>
      </c>
      <c r="G81" s="350">
        <f>IF(G$35=0,0,G$35/TRE_fec!G$35)</f>
        <v>2.7266292509089083</v>
      </c>
      <c r="H81" s="350">
        <f>IF(H$35=0,0,H$35/TRE_fec!H$35)</f>
        <v>2.958306464697122</v>
      </c>
      <c r="I81" s="350">
        <f>IF(I$35=0,0,I$35/TRE_fec!I$35)</f>
        <v>3.2570166604291551</v>
      </c>
      <c r="J81" s="350">
        <f>IF(J$35=0,0,J$35/TRE_fec!J$35)</f>
        <v>2.6317158244130567</v>
      </c>
      <c r="K81" s="350">
        <f>IF(K$35=0,0,K$35/TRE_fec!K$35)</f>
        <v>2.6999691594458484</v>
      </c>
      <c r="L81" s="350">
        <f>IF(L$35=0,0,L$35/TRE_fec!L$35)</f>
        <v>2.7990488597693357</v>
      </c>
      <c r="M81" s="350">
        <f>IF(M$35=0,0,M$35/TRE_fec!M$35)</f>
        <v>2.8022749615009386</v>
      </c>
      <c r="N81" s="350">
        <f>IF(N$35=0,0,N$35/TRE_fec!N$35)</f>
        <v>2.7230417823799966</v>
      </c>
      <c r="O81" s="350">
        <f>IF(O$35=0,0,O$35/TRE_fec!O$35)</f>
        <v>2.640597449253955</v>
      </c>
      <c r="P81" s="350">
        <f>IF(P$35=0,0,P$35/TRE_fec!P$35)</f>
        <v>2.6413207396584695</v>
      </c>
      <c r="Q81" s="350">
        <f>IF(Q$35=0,0,Q$35/TRE_fec!Q$35)</f>
        <v>2.719160818950094</v>
      </c>
      <c r="R81" s="350">
        <f>IF(R$35=0,0,R$35/TRE_fec!R$35)</f>
        <v>2.766472850245425</v>
      </c>
      <c r="S81" s="350">
        <f>IF(S$35=0,0,S$35/TRE_fec!S$35)</f>
        <v>2.5684659483966072</v>
      </c>
      <c r="T81" s="350">
        <f>IF(T$35=0,0,T$35/TRE_fec!T$35)</f>
        <v>2.4676720640807517</v>
      </c>
      <c r="U81" s="350">
        <f>IF(U$35=0,0,U$35/TRE_fec!U$35)</f>
        <v>2.5216994732967932</v>
      </c>
      <c r="V81" s="350">
        <f>IF(V$35=0,0,V$35/TRE_fec!V$35)</f>
        <v>2.5292806299435249</v>
      </c>
      <c r="W81" s="350">
        <f>IF(W$35=0,0,W$35/TRE_fec!W$35)</f>
        <v>2.5466502346090274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HR: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951.40541680474803</v>
      </c>
      <c r="C3" s="205">
        <v>1093.1569704866031</v>
      </c>
      <c r="D3" s="205">
        <v>1176.042578993465</v>
      </c>
      <c r="E3" s="205">
        <v>1261.2092168318779</v>
      </c>
      <c r="F3" s="205">
        <v>1311.851270357495</v>
      </c>
      <c r="G3" s="205">
        <v>1308.893042970936</v>
      </c>
      <c r="H3" s="205">
        <v>1445.809092867916</v>
      </c>
      <c r="I3" s="205">
        <v>1565.4076537299211</v>
      </c>
      <c r="J3" s="205">
        <v>1561.502081733295</v>
      </c>
      <c r="K3" s="205">
        <v>1385.203216345099</v>
      </c>
      <c r="L3" s="205">
        <v>1213.3994061313981</v>
      </c>
      <c r="M3" s="205">
        <v>1206.113786549276</v>
      </c>
      <c r="N3" s="205">
        <v>1115.9795590827191</v>
      </c>
      <c r="O3" s="205">
        <v>1096.429491881604</v>
      </c>
      <c r="P3" s="205">
        <v>1179.1260923845191</v>
      </c>
      <c r="Q3" s="205">
        <v>1296.0999999999999</v>
      </c>
      <c r="R3" s="205">
        <v>1504.145986269207</v>
      </c>
      <c r="S3" s="205">
        <v>1540.8817208464829</v>
      </c>
      <c r="T3" s="205">
        <v>1514.4119344249891</v>
      </c>
      <c r="U3" s="205">
        <v>1361.0061956946431</v>
      </c>
      <c r="V3" s="205">
        <v>1497.111231606305</v>
      </c>
      <c r="W3" s="205">
        <v>1638.124353564662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1116.8454914317831</v>
      </c>
      <c r="C5" s="205">
        <v>1001.113484425062</v>
      </c>
      <c r="D5" s="205">
        <v>903.03163098604944</v>
      </c>
      <c r="E5" s="205">
        <v>1012.953023134812</v>
      </c>
      <c r="F5" s="205">
        <v>1289.7384255352399</v>
      </c>
      <c r="G5" s="205">
        <v>1372.3394392470659</v>
      </c>
      <c r="H5" s="205">
        <v>1573.637907943712</v>
      </c>
      <c r="I5" s="205">
        <v>1842.9199038745139</v>
      </c>
      <c r="J5" s="205">
        <v>1743.0663987905771</v>
      </c>
      <c r="K5" s="205">
        <v>1513.811142080127</v>
      </c>
      <c r="L5" s="205">
        <v>1553.0472308562701</v>
      </c>
      <c r="M5" s="205">
        <v>1719.182196194944</v>
      </c>
      <c r="N5" s="205">
        <v>1639.5724066606549</v>
      </c>
      <c r="O5" s="205">
        <v>1551.353120235126</v>
      </c>
      <c r="P5" s="205">
        <v>2001.4343204971281</v>
      </c>
      <c r="Q5" s="205">
        <v>2086.827932579597</v>
      </c>
      <c r="R5" s="205">
        <v>2237.2639197834342</v>
      </c>
      <c r="S5" s="205">
        <v>2366.0974165325538</v>
      </c>
      <c r="T5" s="205">
        <v>2178.3111186537581</v>
      </c>
      <c r="U5" s="205">
        <v>2178.004900768517</v>
      </c>
      <c r="V5" s="205">
        <v>2048.8463924536618</v>
      </c>
      <c r="W5" s="205">
        <v>2178.6615159766711</v>
      </c>
      <c r="DA5" s="112" t="s">
        <v>2527</v>
      </c>
    </row>
    <row r="6" spans="1:105" ht="12" customHeight="1" x14ac:dyDescent="0.25">
      <c r="A6" s="154" t="s">
        <v>2114</v>
      </c>
      <c r="B6" s="340">
        <v>1396.056864289729</v>
      </c>
      <c r="C6" s="340">
        <v>1326.254021075242</v>
      </c>
      <c r="D6" s="340">
        <v>1256.4511778607559</v>
      </c>
      <c r="E6" s="340">
        <v>1256.4511778607559</v>
      </c>
      <c r="F6" s="340">
        <v>1396.056864289729</v>
      </c>
      <c r="G6" s="340">
        <v>1465.8597075042151</v>
      </c>
      <c r="H6" s="340">
        <v>1675.268237147674</v>
      </c>
      <c r="I6" s="340">
        <v>1954.4796100056201</v>
      </c>
      <c r="J6" s="340">
        <v>1954.4796100056201</v>
      </c>
      <c r="K6" s="340">
        <v>1884.676766791134</v>
      </c>
      <c r="L6" s="340">
        <v>1814.873923576647</v>
      </c>
      <c r="M6" s="340">
        <v>1814.873923576647</v>
      </c>
      <c r="N6" s="340">
        <v>1745.071080362161</v>
      </c>
      <c r="O6" s="340">
        <v>1675.268237147674</v>
      </c>
      <c r="P6" s="340">
        <v>2163.8881396490792</v>
      </c>
      <c r="Q6" s="340">
        <v>2233.6909828635662</v>
      </c>
      <c r="R6" s="340">
        <v>2373.2966692925388</v>
      </c>
      <c r="S6" s="340">
        <v>2512.9023557215119</v>
      </c>
      <c r="T6" s="340">
        <v>2443.0995125070249</v>
      </c>
      <c r="U6" s="340">
        <v>2373.2966692925388</v>
      </c>
      <c r="V6" s="340">
        <v>2303.4938260780518</v>
      </c>
      <c r="W6" s="340">
        <v>2303.4938260780518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209.4085296434593</v>
      </c>
      <c r="G7" s="342">
        <v>69.802843214486444</v>
      </c>
      <c r="H7" s="342">
        <v>279.21137285794578</v>
      </c>
      <c r="I7" s="342">
        <v>349.01421607243219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558.42274571589155</v>
      </c>
      <c r="Q7" s="342">
        <v>69.802843214486444</v>
      </c>
      <c r="R7" s="342">
        <v>209.4085296434593</v>
      </c>
      <c r="S7" s="342">
        <v>139.60568642897289</v>
      </c>
      <c r="T7" s="342">
        <v>0</v>
      </c>
      <c r="U7" s="342">
        <v>0</v>
      </c>
      <c r="V7" s="342">
        <v>0</v>
      </c>
      <c r="W7" s="342">
        <v>0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69.802843214486984</v>
      </c>
      <c r="D8" s="344">
        <f t="shared" si="0"/>
        <v>69.802843214486074</v>
      </c>
      <c r="E8" s="344">
        <f t="shared" si="0"/>
        <v>0</v>
      </c>
      <c r="F8" s="344">
        <f t="shared" si="0"/>
        <v>69.802843214486302</v>
      </c>
      <c r="G8" s="344">
        <f t="shared" si="0"/>
        <v>0</v>
      </c>
      <c r="H8" s="344">
        <f t="shared" si="0"/>
        <v>69.802843214486984</v>
      </c>
      <c r="I8" s="344">
        <f t="shared" si="0"/>
        <v>69.802843214486074</v>
      </c>
      <c r="J8" s="344">
        <f t="shared" si="0"/>
        <v>0</v>
      </c>
      <c r="K8" s="344">
        <f t="shared" si="0"/>
        <v>69.802843214486074</v>
      </c>
      <c r="L8" s="344">
        <f t="shared" si="0"/>
        <v>69.802843214486984</v>
      </c>
      <c r="M8" s="344">
        <f t="shared" si="0"/>
        <v>0</v>
      </c>
      <c r="N8" s="344">
        <f t="shared" si="0"/>
        <v>69.802843214486074</v>
      </c>
      <c r="O8" s="344">
        <f t="shared" si="0"/>
        <v>69.802843214486984</v>
      </c>
      <c r="P8" s="344">
        <f t="shared" si="0"/>
        <v>69.802843214486074</v>
      </c>
      <c r="Q8" s="344">
        <f t="shared" si="0"/>
        <v>0</v>
      </c>
      <c r="R8" s="344">
        <f t="shared" si="0"/>
        <v>69.802843214486529</v>
      </c>
      <c r="S8" s="344">
        <f t="shared" si="0"/>
        <v>0</v>
      </c>
      <c r="T8" s="344">
        <f t="shared" si="0"/>
        <v>69.802843214486984</v>
      </c>
      <c r="U8" s="344">
        <f t="shared" si="0"/>
        <v>69.802843214486074</v>
      </c>
      <c r="V8" s="344">
        <f t="shared" si="0"/>
        <v>69.802843214486984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279.21137285794589</v>
      </c>
      <c r="C9" s="345">
        <f t="shared" si="1"/>
        <v>325.14053665018002</v>
      </c>
      <c r="D9" s="345">
        <f t="shared" si="1"/>
        <v>353.4195468747065</v>
      </c>
      <c r="E9" s="345">
        <f t="shared" si="1"/>
        <v>243.49815472594389</v>
      </c>
      <c r="F9" s="345">
        <f t="shared" si="1"/>
        <v>106.31843875448908</v>
      </c>
      <c r="G9" s="345">
        <f t="shared" si="1"/>
        <v>93.520268257149155</v>
      </c>
      <c r="H9" s="345">
        <f t="shared" si="1"/>
        <v>101.63032920396199</v>
      </c>
      <c r="I9" s="345">
        <f t="shared" si="1"/>
        <v>111.55970613110617</v>
      </c>
      <c r="J9" s="345">
        <f t="shared" si="1"/>
        <v>211.41321121504302</v>
      </c>
      <c r="K9" s="345">
        <f t="shared" si="1"/>
        <v>370.86562471100706</v>
      </c>
      <c r="L9" s="345">
        <f t="shared" si="1"/>
        <v>261.82669272037697</v>
      </c>
      <c r="M9" s="345">
        <f t="shared" si="1"/>
        <v>95.691727381703004</v>
      </c>
      <c r="N9" s="345">
        <f t="shared" si="1"/>
        <v>105.49867370150605</v>
      </c>
      <c r="O9" s="345">
        <f t="shared" si="1"/>
        <v>123.915116912548</v>
      </c>
      <c r="P9" s="345">
        <f t="shared" si="1"/>
        <v>162.45381915195117</v>
      </c>
      <c r="Q9" s="345">
        <f t="shared" si="1"/>
        <v>146.86305028396919</v>
      </c>
      <c r="R9" s="345">
        <f t="shared" si="1"/>
        <v>136.03274950910463</v>
      </c>
      <c r="S9" s="345">
        <f t="shared" si="1"/>
        <v>146.80493918895809</v>
      </c>
      <c r="T9" s="345">
        <f t="shared" si="1"/>
        <v>264.78839385326683</v>
      </c>
      <c r="U9" s="345">
        <f t="shared" si="1"/>
        <v>195.29176852402179</v>
      </c>
      <c r="V9" s="345">
        <f t="shared" si="1"/>
        <v>254.64743362439003</v>
      </c>
      <c r="W9" s="345">
        <f t="shared" si="1"/>
        <v>124.8323101013807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35.75434221840068</v>
      </c>
      <c r="C12" s="212">
        <v>33.518572656921762</v>
      </c>
      <c r="D12" s="212">
        <v>30.611263972484959</v>
      </c>
      <c r="E12" s="212">
        <v>38.143336199484082</v>
      </c>
      <c r="F12" s="212">
        <v>47.587704213241622</v>
      </c>
      <c r="G12" s="212">
        <v>49.548495270851248</v>
      </c>
      <c r="H12" s="212">
        <v>53.422871883061042</v>
      </c>
      <c r="I12" s="212">
        <v>59.436973344797927</v>
      </c>
      <c r="J12" s="212">
        <v>59.431040412725693</v>
      </c>
      <c r="K12" s="212">
        <v>54.406534823731718</v>
      </c>
      <c r="L12" s="212">
        <v>55.14342218400688</v>
      </c>
      <c r="M12" s="212">
        <v>56.520808254514193</v>
      </c>
      <c r="N12" s="212">
        <v>53.631298366294068</v>
      </c>
      <c r="O12" s="212">
        <v>52.118314703353413</v>
      </c>
      <c r="P12" s="212">
        <v>63.155202063628543</v>
      </c>
      <c r="Q12" s="212">
        <v>63.713929492691307</v>
      </c>
      <c r="R12" s="212">
        <v>67.853740326741189</v>
      </c>
      <c r="S12" s="212">
        <v>71.280395528804803</v>
      </c>
      <c r="T12" s="212">
        <v>64.0006018916595</v>
      </c>
      <c r="U12" s="212">
        <v>63.334307824591569</v>
      </c>
      <c r="V12" s="212">
        <v>59.864058469475488</v>
      </c>
      <c r="W12" s="212">
        <v>64.312467755803951</v>
      </c>
      <c r="DA12" s="109" t="s">
        <v>2530</v>
      </c>
    </row>
    <row r="13" spans="1:105" ht="12" customHeight="1" x14ac:dyDescent="0.25">
      <c r="A13" s="24" t="s">
        <v>30</v>
      </c>
      <c r="B13" s="215">
        <v>0</v>
      </c>
      <c r="C13" s="215">
        <v>0.70008598452278581</v>
      </c>
      <c r="D13" s="215">
        <v>0</v>
      </c>
      <c r="E13" s="215">
        <v>0.70008598452278581</v>
      </c>
      <c r="F13" s="215">
        <v>0</v>
      </c>
      <c r="G13" s="215">
        <v>0</v>
      </c>
      <c r="H13" s="215">
        <v>0.35614789337919173</v>
      </c>
      <c r="I13" s="215">
        <v>0.70008598452278581</v>
      </c>
      <c r="J13" s="215">
        <v>0.70008598452278581</v>
      </c>
      <c r="K13" s="215">
        <v>0.99389509888220107</v>
      </c>
      <c r="L13" s="215">
        <v>0</v>
      </c>
      <c r="M13" s="215">
        <v>0.19793637145313839</v>
      </c>
      <c r="N13" s="215">
        <v>0.1896818572656922</v>
      </c>
      <c r="O13" s="215">
        <v>0.12932072226999139</v>
      </c>
      <c r="P13" s="215">
        <v>0</v>
      </c>
      <c r="Q13" s="215">
        <v>0</v>
      </c>
      <c r="R13" s="215">
        <v>0</v>
      </c>
      <c r="S13" s="215">
        <v>0.19742046431642299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6.3064488392089428</v>
      </c>
      <c r="C14" s="206">
        <f t="shared" si="2"/>
        <v>5.1895958727429061</v>
      </c>
      <c r="D14" s="206">
        <f t="shared" si="2"/>
        <v>5.4217540842648333</v>
      </c>
      <c r="E14" s="206">
        <f t="shared" si="2"/>
        <v>6.176010318142735</v>
      </c>
      <c r="F14" s="206">
        <f t="shared" si="2"/>
        <v>7.7387790197764392</v>
      </c>
      <c r="G14" s="206">
        <f t="shared" si="2"/>
        <v>7.7871883061048992</v>
      </c>
      <c r="H14" s="206">
        <f t="shared" si="2"/>
        <v>6.7034393809114352</v>
      </c>
      <c r="I14" s="206">
        <f t="shared" si="2"/>
        <v>7.8984522785898541</v>
      </c>
      <c r="J14" s="206">
        <f t="shared" si="2"/>
        <v>5.3944969905417022</v>
      </c>
      <c r="K14" s="206">
        <f t="shared" si="2"/>
        <v>5.5875322441960451</v>
      </c>
      <c r="L14" s="206">
        <f t="shared" si="2"/>
        <v>5.3923473774720545</v>
      </c>
      <c r="M14" s="206">
        <f t="shared" si="2"/>
        <v>5.390283748925194</v>
      </c>
      <c r="N14" s="206">
        <f t="shared" si="2"/>
        <v>4.6750644883920893</v>
      </c>
      <c r="O14" s="206">
        <f t="shared" si="2"/>
        <v>4.3699054170249356</v>
      </c>
      <c r="P14" s="206">
        <f t="shared" si="2"/>
        <v>7.5736887360275151</v>
      </c>
      <c r="Q14" s="206">
        <f t="shared" si="2"/>
        <v>6.4650042992261394</v>
      </c>
      <c r="R14" s="206">
        <f t="shared" si="2"/>
        <v>5.311177987962167</v>
      </c>
      <c r="S14" s="206">
        <f t="shared" si="2"/>
        <v>6.7611349957007727</v>
      </c>
      <c r="T14" s="206">
        <f t="shared" si="2"/>
        <v>6.1073086844368021</v>
      </c>
      <c r="U14" s="206">
        <f t="shared" si="2"/>
        <v>4.8858985382631115</v>
      </c>
      <c r="V14" s="206">
        <f t="shared" si="2"/>
        <v>4.2659501289767841</v>
      </c>
      <c r="W14" s="206">
        <f t="shared" si="2"/>
        <v>4.6827171109200352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2.2398968185726571</v>
      </c>
      <c r="C16" s="206">
        <v>1.1199484092863281</v>
      </c>
      <c r="D16" s="206">
        <v>1.3439380911435941</v>
      </c>
      <c r="E16" s="206">
        <v>1.1199484092863281</v>
      </c>
      <c r="F16" s="206">
        <v>1.1199484092863281</v>
      </c>
      <c r="G16" s="206">
        <v>1.1199484092863281</v>
      </c>
      <c r="H16" s="206">
        <v>1.1199484092863281</v>
      </c>
      <c r="I16" s="206">
        <v>2.2398968185726571</v>
      </c>
      <c r="J16" s="206">
        <v>2.2398968185726571</v>
      </c>
      <c r="K16" s="206">
        <v>2.2398968185726571</v>
      </c>
      <c r="L16" s="206">
        <v>2.2398968185726571</v>
      </c>
      <c r="M16" s="206">
        <v>2.2398968185726571</v>
      </c>
      <c r="N16" s="206">
        <v>2.2398968185726571</v>
      </c>
      <c r="O16" s="206">
        <v>2.2398968185726571</v>
      </c>
      <c r="P16" s="206">
        <v>4.4797936371453133</v>
      </c>
      <c r="Q16" s="206">
        <v>3.359845227858985</v>
      </c>
      <c r="R16" s="206">
        <v>3.359845227858985</v>
      </c>
      <c r="S16" s="206">
        <v>3.807824591573516</v>
      </c>
      <c r="T16" s="206">
        <v>3.695872742906277</v>
      </c>
      <c r="U16" s="206">
        <v>3.1358555460017188</v>
      </c>
      <c r="V16" s="206">
        <v>2.6878761822871882</v>
      </c>
      <c r="W16" s="206">
        <v>3.0239036973344802</v>
      </c>
      <c r="DA16" s="71" t="s">
        <v>2533</v>
      </c>
    </row>
    <row r="17" spans="1:105" ht="12" customHeight="1" x14ac:dyDescent="0.25">
      <c r="A17" s="18" t="s">
        <v>69</v>
      </c>
      <c r="B17" s="206">
        <v>2.0973344797936369</v>
      </c>
      <c r="C17" s="206">
        <v>2.10146173688736</v>
      </c>
      <c r="D17" s="206">
        <v>2.109630266552021</v>
      </c>
      <c r="E17" s="206">
        <v>2.1228718830610491</v>
      </c>
      <c r="F17" s="206">
        <v>4.1702493551160789</v>
      </c>
      <c r="G17" s="206">
        <v>3.1572656921754079</v>
      </c>
      <c r="H17" s="206">
        <v>3.1664660361135</v>
      </c>
      <c r="I17" s="206">
        <v>3.176612209802236</v>
      </c>
      <c r="J17" s="206">
        <v>2.1545141874462592</v>
      </c>
      <c r="K17" s="206">
        <v>2.1545141874462592</v>
      </c>
      <c r="L17" s="206">
        <v>2.1545141874462592</v>
      </c>
      <c r="M17" s="206">
        <v>2.153482373172829</v>
      </c>
      <c r="N17" s="206">
        <v>1.440412725709372</v>
      </c>
      <c r="O17" s="206">
        <v>1.136371453138435</v>
      </c>
      <c r="P17" s="206">
        <v>1.1374032674118659</v>
      </c>
      <c r="Q17" s="206">
        <v>1.148667239896819</v>
      </c>
      <c r="R17" s="206">
        <v>1.1527085124677561</v>
      </c>
      <c r="S17" s="206">
        <v>1.877042132416165</v>
      </c>
      <c r="T17" s="206">
        <v>1.989251934651763</v>
      </c>
      <c r="U17" s="206">
        <v>1.7372312983662941</v>
      </c>
      <c r="V17" s="206">
        <v>1.532244196044712</v>
      </c>
      <c r="W17" s="206">
        <v>1.632158211521926</v>
      </c>
      <c r="DA17" s="71" t="s">
        <v>2534</v>
      </c>
    </row>
    <row r="18" spans="1:105" ht="12" customHeight="1" x14ac:dyDescent="0.25">
      <c r="A18" s="18" t="s">
        <v>70</v>
      </c>
      <c r="B18" s="206">
        <v>1.9298366294067071</v>
      </c>
      <c r="C18" s="206">
        <v>1.9298366294067071</v>
      </c>
      <c r="D18" s="206">
        <v>1.9298366294067071</v>
      </c>
      <c r="E18" s="206">
        <v>2.894840928632846</v>
      </c>
      <c r="F18" s="206">
        <v>2.412381771281169</v>
      </c>
      <c r="G18" s="206">
        <v>3.4737747205503</v>
      </c>
      <c r="H18" s="206">
        <v>1.6404127257093719</v>
      </c>
      <c r="I18" s="206">
        <v>0.96491831470335332</v>
      </c>
      <c r="J18" s="206">
        <v>0.96491831470335332</v>
      </c>
      <c r="K18" s="206">
        <v>1.157953568357696</v>
      </c>
      <c r="L18" s="206">
        <v>0.96491831470335332</v>
      </c>
      <c r="M18" s="206">
        <v>0.96491831470335332</v>
      </c>
      <c r="N18" s="206">
        <v>0.96491831470335332</v>
      </c>
      <c r="O18" s="206">
        <v>0.96491831470335332</v>
      </c>
      <c r="P18" s="206">
        <v>1.9298366294067071</v>
      </c>
      <c r="Q18" s="206">
        <v>1.9298366294067071</v>
      </c>
      <c r="R18" s="206">
        <v>0.77196904557179702</v>
      </c>
      <c r="S18" s="206">
        <v>1.061392949269131</v>
      </c>
      <c r="T18" s="206">
        <v>0.38598452278589851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3.938091143594153E-2</v>
      </c>
      <c r="C19" s="206">
        <v>3.8349097162510747E-2</v>
      </c>
      <c r="D19" s="206">
        <v>3.8349097162510747E-2</v>
      </c>
      <c r="E19" s="206">
        <v>3.8349097162510747E-2</v>
      </c>
      <c r="F19" s="206">
        <v>3.6199484092863277E-2</v>
      </c>
      <c r="G19" s="206">
        <v>3.6199484092863277E-2</v>
      </c>
      <c r="H19" s="206">
        <v>0.77661220980223566</v>
      </c>
      <c r="I19" s="206">
        <v>1.5170249355116081</v>
      </c>
      <c r="J19" s="206">
        <v>3.51676698194325E-2</v>
      </c>
      <c r="K19" s="206">
        <v>3.51676698194325E-2</v>
      </c>
      <c r="L19" s="206">
        <v>3.3018056749785037E-2</v>
      </c>
      <c r="M19" s="206">
        <v>3.1986242476354253E-2</v>
      </c>
      <c r="N19" s="206">
        <v>2.983662940670679E-2</v>
      </c>
      <c r="O19" s="206">
        <v>2.8718830610490111E-2</v>
      </c>
      <c r="P19" s="206">
        <v>2.665520206362855E-2</v>
      </c>
      <c r="Q19" s="206">
        <v>2.665520206362855E-2</v>
      </c>
      <c r="R19" s="206">
        <v>2.665520206362855E-2</v>
      </c>
      <c r="S19" s="206">
        <v>1.4875322441960451E-2</v>
      </c>
      <c r="T19" s="206">
        <v>3.6199484092863277E-2</v>
      </c>
      <c r="U19" s="206">
        <v>1.2811693895098879E-2</v>
      </c>
      <c r="V19" s="206">
        <v>4.582975064488392E-2</v>
      </c>
      <c r="W19" s="206">
        <v>2.665520206362855E-2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13.24161650902837</v>
      </c>
      <c r="C20" s="206">
        <f t="shared" si="3"/>
        <v>11.680997420464321</v>
      </c>
      <c r="D20" s="206">
        <f t="shared" si="3"/>
        <v>9.3078245915735156</v>
      </c>
      <c r="E20" s="206">
        <f t="shared" si="3"/>
        <v>13.24161650902837</v>
      </c>
      <c r="F20" s="206">
        <f t="shared" si="3"/>
        <v>19.368013757523649</v>
      </c>
      <c r="G20" s="206">
        <f t="shared" si="3"/>
        <v>19.586758383490974</v>
      </c>
      <c r="H20" s="206">
        <f t="shared" si="3"/>
        <v>21.001719690455715</v>
      </c>
      <c r="I20" s="206">
        <f t="shared" si="3"/>
        <v>22.527944969905413</v>
      </c>
      <c r="J20" s="206">
        <f t="shared" si="3"/>
        <v>20.012897678417879</v>
      </c>
      <c r="K20" s="206">
        <f t="shared" si="3"/>
        <v>19.73344797936371</v>
      </c>
      <c r="L20" s="206">
        <f t="shared" si="3"/>
        <v>20.786758383490969</v>
      </c>
      <c r="M20" s="206">
        <f t="shared" si="3"/>
        <v>20.958727429062769</v>
      </c>
      <c r="N20" s="206">
        <f t="shared" si="3"/>
        <v>18.680137575236461</v>
      </c>
      <c r="O20" s="206">
        <f t="shared" si="3"/>
        <v>16.3585554600172</v>
      </c>
      <c r="P20" s="206">
        <f t="shared" si="3"/>
        <v>18.09974204643164</v>
      </c>
      <c r="Q20" s="206">
        <f t="shared" si="3"/>
        <v>17.519346517626829</v>
      </c>
      <c r="R20" s="206">
        <f t="shared" si="3"/>
        <v>19.290197764402411</v>
      </c>
      <c r="S20" s="206">
        <f t="shared" si="3"/>
        <v>21.3</v>
      </c>
      <c r="T20" s="206">
        <f t="shared" si="3"/>
        <v>19.194754944110059</v>
      </c>
      <c r="U20" s="206">
        <f t="shared" si="3"/>
        <v>19.112037833190019</v>
      </c>
      <c r="V20" s="206">
        <f t="shared" si="3"/>
        <v>18.76852966466036</v>
      </c>
      <c r="W20" s="206">
        <f t="shared" si="3"/>
        <v>22.487360275150468</v>
      </c>
      <c r="DA20" s="71"/>
    </row>
    <row r="21" spans="1:105" ht="12" customHeight="1" x14ac:dyDescent="0.25">
      <c r="A21" s="18" t="s">
        <v>72</v>
      </c>
      <c r="B21" s="206">
        <v>13.24161650902837</v>
      </c>
      <c r="C21" s="206">
        <v>11.680997420464321</v>
      </c>
      <c r="D21" s="206">
        <v>9.3078245915735156</v>
      </c>
      <c r="E21" s="206">
        <v>13.24161650902837</v>
      </c>
      <c r="F21" s="206">
        <v>19.368013757523649</v>
      </c>
      <c r="G21" s="206">
        <v>19.522269991401551</v>
      </c>
      <c r="H21" s="206">
        <v>20.829750644883919</v>
      </c>
      <c r="I21" s="206">
        <v>22.46345657781599</v>
      </c>
      <c r="J21" s="206">
        <v>20.012897678417879</v>
      </c>
      <c r="K21" s="206">
        <v>19.73344797936371</v>
      </c>
      <c r="L21" s="206">
        <v>20.786758383490969</v>
      </c>
      <c r="M21" s="206">
        <v>20.958727429062769</v>
      </c>
      <c r="N21" s="206">
        <v>18.680137575236461</v>
      </c>
      <c r="O21" s="206">
        <v>16.31556319862425</v>
      </c>
      <c r="P21" s="206">
        <v>18.09974204643164</v>
      </c>
      <c r="Q21" s="206">
        <v>17.519346517626829</v>
      </c>
      <c r="R21" s="206">
        <v>19.290197764402411</v>
      </c>
      <c r="S21" s="206">
        <v>21.3</v>
      </c>
      <c r="T21" s="206">
        <v>19.194754944110059</v>
      </c>
      <c r="U21" s="206">
        <v>19.112037833190019</v>
      </c>
      <c r="V21" s="206">
        <v>18.76852966466036</v>
      </c>
      <c r="W21" s="206">
        <v>22.487360275150468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6.4488392089423904E-2</v>
      </c>
      <c r="H22" s="206">
        <v>0.1719690455717971</v>
      </c>
      <c r="I22" s="206">
        <v>6.4488392089423904E-2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4.2992261392949267E-2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7.1625107480653469E-2</v>
      </c>
      <c r="I23" s="206">
        <f t="shared" si="4"/>
        <v>7.1625107480653469E-2</v>
      </c>
      <c r="J23" s="206">
        <f t="shared" si="4"/>
        <v>0.81203783319002576</v>
      </c>
      <c r="K23" s="206">
        <f t="shared" si="4"/>
        <v>0.57325881341358553</v>
      </c>
      <c r="L23" s="206">
        <f t="shared" si="4"/>
        <v>0.19105760963026661</v>
      </c>
      <c r="M23" s="206">
        <f t="shared" si="4"/>
        <v>0.19105760963026661</v>
      </c>
      <c r="N23" s="206">
        <f t="shared" si="4"/>
        <v>0.14333619948409279</v>
      </c>
      <c r="O23" s="206">
        <f t="shared" si="4"/>
        <v>0.14333619948409279</v>
      </c>
      <c r="P23" s="206">
        <f t="shared" si="4"/>
        <v>0.1194325021496131</v>
      </c>
      <c r="Q23" s="206">
        <f t="shared" si="4"/>
        <v>0.19105760963026661</v>
      </c>
      <c r="R23" s="206">
        <f t="shared" si="4"/>
        <v>0.19105760963026661</v>
      </c>
      <c r="S23" s="206">
        <f t="shared" si="4"/>
        <v>0.27944969905417022</v>
      </c>
      <c r="T23" s="206">
        <f t="shared" si="4"/>
        <v>0.3295786758383491</v>
      </c>
      <c r="U23" s="206">
        <f t="shared" si="4"/>
        <v>0.1839208942390369</v>
      </c>
      <c r="V23" s="206">
        <f t="shared" si="4"/>
        <v>0.32725709372312972</v>
      </c>
      <c r="W23" s="206">
        <f t="shared" si="4"/>
        <v>0.55649183147033532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7.1625107480653469E-2</v>
      </c>
      <c r="I24" s="206">
        <v>7.1625107480653469E-2</v>
      </c>
      <c r="J24" s="206">
        <v>0.81203783319002576</v>
      </c>
      <c r="K24" s="206">
        <v>0.57325881341358553</v>
      </c>
      <c r="L24" s="206">
        <v>0.19105760963026661</v>
      </c>
      <c r="M24" s="206">
        <v>0.19105760963026661</v>
      </c>
      <c r="N24" s="206">
        <v>0.14333619948409279</v>
      </c>
      <c r="O24" s="206">
        <v>0.14333619948409279</v>
      </c>
      <c r="P24" s="206">
        <v>0.1194325021496131</v>
      </c>
      <c r="Q24" s="206">
        <v>0.19105760963026661</v>
      </c>
      <c r="R24" s="206">
        <v>0.19105760963026661</v>
      </c>
      <c r="S24" s="206">
        <v>0.27944969905417022</v>
      </c>
      <c r="T24" s="206">
        <v>0.3295786758383491</v>
      </c>
      <c r="U24" s="206">
        <v>0.1839208942390369</v>
      </c>
      <c r="V24" s="206">
        <v>0.32725709372312972</v>
      </c>
      <c r="W24" s="206">
        <v>0.55649183147033532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2.2767841788478069</v>
      </c>
      <c r="C30" s="206">
        <v>1.8464316423043849</v>
      </c>
      <c r="D30" s="206">
        <v>1.6942390369733451</v>
      </c>
      <c r="E30" s="206">
        <v>1.7745485812553741</v>
      </c>
      <c r="F30" s="206">
        <v>1.6503009458297511</v>
      </c>
      <c r="G30" s="206">
        <v>1.452278589853826</v>
      </c>
      <c r="H30" s="206">
        <v>1.5582115219260531</v>
      </c>
      <c r="I30" s="206">
        <v>1.4976784178847811</v>
      </c>
      <c r="J30" s="206">
        <v>1.557093723129837</v>
      </c>
      <c r="K30" s="206">
        <v>1.6370593293207221</v>
      </c>
      <c r="L30" s="206">
        <v>1.860103181427343</v>
      </c>
      <c r="M30" s="206">
        <v>2.181771281169389</v>
      </c>
      <c r="N30" s="206">
        <v>2.5140154772141008</v>
      </c>
      <c r="O30" s="206">
        <v>2.7423043852106619</v>
      </c>
      <c r="P30" s="206">
        <v>2.9685296646603612</v>
      </c>
      <c r="Q30" s="206">
        <v>2.737145313843508</v>
      </c>
      <c r="R30" s="206">
        <v>2.9925193465176259</v>
      </c>
      <c r="S30" s="206">
        <v>3.4818572656921751</v>
      </c>
      <c r="T30" s="206">
        <v>2.7971625107480649</v>
      </c>
      <c r="U30" s="206">
        <v>5.4121238177128106</v>
      </c>
      <c r="V30" s="206">
        <v>4.232330180567498</v>
      </c>
      <c r="W30" s="206">
        <v>2.03731728288908</v>
      </c>
      <c r="DA30" s="71" t="s">
        <v>2545</v>
      </c>
    </row>
    <row r="31" spans="1:105" ht="12" customHeight="1" x14ac:dyDescent="0.25">
      <c r="A31" s="21" t="s">
        <v>38</v>
      </c>
      <c r="B31" s="209">
        <v>13.929492691315559</v>
      </c>
      <c r="C31" s="209">
        <v>14.10146173688736</v>
      </c>
      <c r="D31" s="209">
        <v>14.18744625967326</v>
      </c>
      <c r="E31" s="209">
        <v>16.25107480653482</v>
      </c>
      <c r="F31" s="209">
        <v>18.830610490111781</v>
      </c>
      <c r="G31" s="209">
        <v>20.72226999140155</v>
      </c>
      <c r="H31" s="209">
        <v>23.731728288907991</v>
      </c>
      <c r="I31" s="209">
        <v>26.74118658641444</v>
      </c>
      <c r="J31" s="209">
        <v>30.95442820292347</v>
      </c>
      <c r="K31" s="209">
        <v>25.88134135855546</v>
      </c>
      <c r="L31" s="209">
        <v>26.913155631986239</v>
      </c>
      <c r="M31" s="209">
        <v>27.60103181427343</v>
      </c>
      <c r="N31" s="209">
        <v>27.42906276870163</v>
      </c>
      <c r="O31" s="209">
        <v>28.37489251934652</v>
      </c>
      <c r="P31" s="209">
        <v>34.393809114359406</v>
      </c>
      <c r="Q31" s="209">
        <v>36.801375752364571</v>
      </c>
      <c r="R31" s="209">
        <v>40.068787618228718</v>
      </c>
      <c r="S31" s="209">
        <v>39.260533104041272</v>
      </c>
      <c r="T31" s="209">
        <v>35.571797076526217</v>
      </c>
      <c r="U31" s="209">
        <v>33.740326741186593</v>
      </c>
      <c r="V31" s="209">
        <v>32.26999140154772</v>
      </c>
      <c r="W31" s="209">
        <v>34.548581255374032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49.894225918503047</v>
      </c>
      <c r="C33" s="205">
        <f>MAE_emi!C5</f>
        <v>46.417956118110098</v>
      </c>
      <c r="D33" s="205">
        <f>MAE_emi!D5</f>
        <v>38.322701639303837</v>
      </c>
      <c r="E33" s="205">
        <f>MAE_emi!E5</f>
        <v>53.277130078242891</v>
      </c>
      <c r="F33" s="205">
        <f>MAE_emi!F5</f>
        <v>69.310663918482163</v>
      </c>
      <c r="G33" s="205">
        <f>MAE_emi!G5</f>
        <v>70.08969275922297</v>
      </c>
      <c r="H33" s="205">
        <f>MAE_emi!H5</f>
        <v>71.864620093210988</v>
      </c>
      <c r="I33" s="205">
        <f>MAE_emi!I5</f>
        <v>81.069733078098238</v>
      </c>
      <c r="J33" s="205">
        <f>MAE_emi!J5</f>
        <v>65.975101198660312</v>
      </c>
      <c r="K33" s="205">
        <f>MAE_emi!K5</f>
        <v>67.095224389918002</v>
      </c>
      <c r="L33" s="205">
        <f>MAE_emi!L5</f>
        <v>64.648251718153944</v>
      </c>
      <c r="M33" s="205">
        <f>MAE_emi!M5</f>
        <v>65.860332359393212</v>
      </c>
      <c r="N33" s="205">
        <f>MAE_emi!N5</f>
        <v>58.218182213712751</v>
      </c>
      <c r="O33" s="205">
        <f>MAE_emi!O5</f>
        <v>51.56321800376638</v>
      </c>
      <c r="P33" s="205">
        <f>MAE_emi!P5</f>
        <v>64.207452238483171</v>
      </c>
      <c r="Q33" s="205">
        <f>MAE_emi!Q5</f>
        <v>59.920408798797787</v>
      </c>
      <c r="R33" s="205">
        <f>MAE_emi!R5</f>
        <v>60.340146478712548</v>
      </c>
      <c r="S33" s="205">
        <f>MAE_emi!S5</f>
        <v>70.207405799453767</v>
      </c>
      <c r="T33" s="205">
        <f>MAE_emi!T5</f>
        <v>62.375897518573787</v>
      </c>
      <c r="U33" s="205">
        <f>MAE_emi!U5</f>
        <v>58.601571839381563</v>
      </c>
      <c r="V33" s="205">
        <f>MAE_emi!V5</f>
        <v>57.172239718751641</v>
      </c>
      <c r="W33" s="205">
        <f>MAE_emi!W5</f>
        <v>68.30726327871551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37.580553554635017</v>
      </c>
      <c r="C35" s="286">
        <f t="shared" si="5"/>
        <v>30.662177127225792</v>
      </c>
      <c r="D35" s="286">
        <f t="shared" si="5"/>
        <v>26.029043947272815</v>
      </c>
      <c r="E35" s="286">
        <f t="shared" si="5"/>
        <v>30.243464518360462</v>
      </c>
      <c r="F35" s="286">
        <f t="shared" si="5"/>
        <v>36.275228212626125</v>
      </c>
      <c r="G35" s="286">
        <f t="shared" si="5"/>
        <v>37.855266736222902</v>
      </c>
      <c r="H35" s="286">
        <f t="shared" si="5"/>
        <v>36.950156245795284</v>
      </c>
      <c r="I35" s="286">
        <f t="shared" si="5"/>
        <v>37.969006477754547</v>
      </c>
      <c r="J35" s="286">
        <f t="shared" si="5"/>
        <v>38.060173667367884</v>
      </c>
      <c r="K35" s="286">
        <f t="shared" si="5"/>
        <v>39.276933652583494</v>
      </c>
      <c r="L35" s="286">
        <f t="shared" si="5"/>
        <v>45.44540066969131</v>
      </c>
      <c r="M35" s="286">
        <f t="shared" si="5"/>
        <v>46.861920396600176</v>
      </c>
      <c r="N35" s="286">
        <f t="shared" si="5"/>
        <v>48.057599200451655</v>
      </c>
      <c r="O35" s="286">
        <f t="shared" si="5"/>
        <v>47.534579368083357</v>
      </c>
      <c r="P35" s="286">
        <f t="shared" si="5"/>
        <v>53.561024958671936</v>
      </c>
      <c r="Q35" s="286">
        <f t="shared" si="5"/>
        <v>49.158189563067133</v>
      </c>
      <c r="R35" s="286">
        <f t="shared" si="5"/>
        <v>45.111140106181793</v>
      </c>
      <c r="S35" s="286">
        <f t="shared" si="5"/>
        <v>46.259485439055595</v>
      </c>
      <c r="T35" s="286">
        <f t="shared" si="5"/>
        <v>42.261025839023148</v>
      </c>
      <c r="U35" s="286">
        <f t="shared" si="5"/>
        <v>46.534915142150702</v>
      </c>
      <c r="V35" s="286">
        <f t="shared" si="5"/>
        <v>39.986379906618673</v>
      </c>
      <c r="W35" s="286">
        <f t="shared" si="5"/>
        <v>39.259820303541645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32.013687204452978</v>
      </c>
      <c r="C36" s="346">
        <f t="shared" si="6"/>
        <v>33.481291760016028</v>
      </c>
      <c r="D36" s="346">
        <f t="shared" si="6"/>
        <v>33.898329717486781</v>
      </c>
      <c r="E36" s="346">
        <f t="shared" si="6"/>
        <v>37.655582567334577</v>
      </c>
      <c r="F36" s="346">
        <f t="shared" si="6"/>
        <v>36.897174862021174</v>
      </c>
      <c r="G36" s="346">
        <f t="shared" si="6"/>
        <v>36.105131029416476</v>
      </c>
      <c r="H36" s="346">
        <f t="shared" si="6"/>
        <v>33.948643212890843</v>
      </c>
      <c r="I36" s="346">
        <f t="shared" si="6"/>
        <v>32.251522825185702</v>
      </c>
      <c r="J36" s="346">
        <f t="shared" si="6"/>
        <v>34.095683591836661</v>
      </c>
      <c r="K36" s="346">
        <f t="shared" si="6"/>
        <v>35.940107263956151</v>
      </c>
      <c r="L36" s="346">
        <f t="shared" si="6"/>
        <v>35.506597023197834</v>
      </c>
      <c r="M36" s="346">
        <f t="shared" si="6"/>
        <v>32.876566765065022</v>
      </c>
      <c r="N36" s="346">
        <f t="shared" si="6"/>
        <v>32.710539740983961</v>
      </c>
      <c r="O36" s="346">
        <f t="shared" si="6"/>
        <v>33.59539103221983</v>
      </c>
      <c r="P36" s="346">
        <f t="shared" si="6"/>
        <v>31.554971060924789</v>
      </c>
      <c r="Q36" s="346">
        <f t="shared" si="6"/>
        <v>30.531472431429652</v>
      </c>
      <c r="R36" s="346">
        <f t="shared" si="6"/>
        <v>30.328894023960032</v>
      </c>
      <c r="S36" s="346">
        <f t="shared" si="6"/>
        <v>30.125723070719602</v>
      </c>
      <c r="T36" s="346">
        <f t="shared" si="6"/>
        <v>29.380836072311478</v>
      </c>
      <c r="U36" s="346">
        <f t="shared" si="6"/>
        <v>29.079047435680163</v>
      </c>
      <c r="V36" s="346">
        <f t="shared" si="6"/>
        <v>29.218421981251293</v>
      </c>
      <c r="W36" s="346">
        <f t="shared" si="6"/>
        <v>29.519256334306409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17.284692288096334</v>
      </c>
      <c r="C37" s="346">
        <f>IF(MAE_ued!C$5=0,"",MAE_ued!C$5/C$5*1000)</f>
        <v>18.059843892442824</v>
      </c>
      <c r="D37" s="346">
        <f>IF(MAE_ued!D$5=0,"",MAE_ued!D$5/D$5*1000)</f>
        <v>18.441371434015469</v>
      </c>
      <c r="E37" s="346">
        <f>IF(MAE_ued!E$5=0,"",MAE_ued!E$5/E$5*1000)</f>
        <v>20.251070131160784</v>
      </c>
      <c r="F37" s="346">
        <f>IF(MAE_ued!F$5=0,"",MAE_ued!F$5/F$5*1000)</f>
        <v>19.779626423541853</v>
      </c>
      <c r="G37" s="346">
        <f>IF(MAE_ued!G$5=0,"",MAE_ued!G$5/G$5*1000)</f>
        <v>19.37658120169964</v>
      </c>
      <c r="H37" s="346">
        <f>IF(MAE_ued!H$5=0,"",MAE_ued!H$5/H$5*1000)</f>
        <v>18.375139396508018</v>
      </c>
      <c r="I37" s="346">
        <f>IF(MAE_ued!I$5=0,"",MAE_ued!I$5/I$5*1000)</f>
        <v>17.465832255750094</v>
      </c>
      <c r="J37" s="346">
        <f>IF(MAE_ued!J$5=0,"",MAE_ued!J$5/J$5*1000)</f>
        <v>18.684915389660613</v>
      </c>
      <c r="K37" s="346">
        <f>IF(MAE_ued!K$5=0,"",MAE_ued!K$5/K$5*1000)</f>
        <v>19.542288547075508</v>
      </c>
      <c r="L37" s="346">
        <f>IF(MAE_ued!L$5=0,"",MAE_ued!L$5/L$5*1000)</f>
        <v>19.435746173579751</v>
      </c>
      <c r="M37" s="346">
        <f>IF(MAE_ued!M$5=0,"",MAE_ued!M$5/M$5*1000)</f>
        <v>18.011789150109223</v>
      </c>
      <c r="N37" s="346">
        <f>IF(MAE_ued!N$5=0,"",MAE_ued!N$5/N$5*1000)</f>
        <v>18.032803076466227</v>
      </c>
      <c r="O37" s="346">
        <f>IF(MAE_ued!O$5=0,"",MAE_ued!O$5/O$5*1000)</f>
        <v>18.649987972794353</v>
      </c>
      <c r="P37" s="346">
        <f>IF(MAE_ued!P$5=0,"",MAE_ued!P$5/P$5*1000)</f>
        <v>17.46189506885456</v>
      </c>
      <c r="Q37" s="346">
        <f>IF(MAE_ued!Q$5=0,"",MAE_ued!Q$5/Q$5*1000)</f>
        <v>16.969156179370167</v>
      </c>
      <c r="R37" s="346">
        <f>IF(MAE_ued!R$5=0,"",MAE_ued!R$5/R$5*1000)</f>
        <v>16.938551090586863</v>
      </c>
      <c r="S37" s="346">
        <f>IF(MAE_ued!S$5=0,"",MAE_ued!S$5/S$5*1000)</f>
        <v>16.719028453397623</v>
      </c>
      <c r="T37" s="346">
        <f>IF(MAE_ued!T$5=0,"",MAE_ued!T$5/T$5*1000)</f>
        <v>16.315049469158026</v>
      </c>
      <c r="U37" s="346">
        <f>IF(MAE_ued!U$5=0,"",MAE_ued!U$5/U$5*1000)</f>
        <v>16.293564860829417</v>
      </c>
      <c r="V37" s="346">
        <f>IF(MAE_ued!V$5=0,"",MAE_ued!V$5/V$5*1000)</f>
        <v>16.323924718659672</v>
      </c>
      <c r="W37" s="346">
        <f>IF(MAE_ued!W$5=0,"",MAE_ued!W$5/W$5*1000)</f>
        <v>16.317549658918605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1.395473187948215</v>
      </c>
      <c r="C38" s="347">
        <f t="shared" si="7"/>
        <v>1.3848428628873772</v>
      </c>
      <c r="D38" s="347">
        <f t="shared" si="7"/>
        <v>1.2519150360387055</v>
      </c>
      <c r="E38" s="347">
        <f t="shared" si="7"/>
        <v>1.3967611485165135</v>
      </c>
      <c r="F38" s="347">
        <f t="shared" si="7"/>
        <v>1.4564826159274136</v>
      </c>
      <c r="G38" s="347">
        <f t="shared" si="7"/>
        <v>1.4145675338087582</v>
      </c>
      <c r="H38" s="347">
        <f t="shared" si="7"/>
        <v>1.3452032352457137</v>
      </c>
      <c r="I38" s="347">
        <f t="shared" si="7"/>
        <v>1.3639613277043432</v>
      </c>
      <c r="J38" s="347">
        <f t="shared" si="7"/>
        <v>1.1101118328147823</v>
      </c>
      <c r="K38" s="347">
        <f t="shared" si="7"/>
        <v>1.2332199543179061</v>
      </c>
      <c r="L38" s="347">
        <f t="shared" si="7"/>
        <v>1.1723656087652776</v>
      </c>
      <c r="M38" s="347">
        <f t="shared" si="7"/>
        <v>1.1652404555650191</v>
      </c>
      <c r="N38" s="347">
        <f t="shared" si="7"/>
        <v>1.0855262502893539</v>
      </c>
      <c r="O38" s="347">
        <f t="shared" si="7"/>
        <v>0.9893492968307489</v>
      </c>
      <c r="P38" s="347">
        <f t="shared" si="7"/>
        <v>1.0166613381078964</v>
      </c>
      <c r="Q38" s="347">
        <f t="shared" si="7"/>
        <v>0.9404601046568839</v>
      </c>
      <c r="R38" s="347">
        <f t="shared" si="7"/>
        <v>0.88926780142335748</v>
      </c>
      <c r="S38" s="347">
        <f t="shared" si="7"/>
        <v>0.9849469167308782</v>
      </c>
      <c r="T38" s="347">
        <f t="shared" si="7"/>
        <v>0.97461423291243388</v>
      </c>
      <c r="U38" s="347">
        <f t="shared" si="7"/>
        <v>0.92527373949806757</v>
      </c>
      <c r="V38" s="347">
        <f t="shared" si="7"/>
        <v>0.95503447611898218</v>
      </c>
      <c r="W38" s="347">
        <f t="shared" si="7"/>
        <v>1.0621154134231001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HR: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35.754342218400687</v>
      </c>
      <c r="C5" s="225">
        <v>33.518572656921762</v>
      </c>
      <c r="D5" s="225">
        <v>30.611263972484959</v>
      </c>
      <c r="E5" s="225">
        <v>38.143336199484089</v>
      </c>
      <c r="F5" s="225">
        <v>47.587704213241629</v>
      </c>
      <c r="G5" s="225">
        <v>49.548495270851248</v>
      </c>
      <c r="H5" s="225">
        <v>53.422871883061021</v>
      </c>
      <c r="I5" s="225">
        <v>59.436973344797941</v>
      </c>
      <c r="J5" s="225">
        <v>59.431040412725707</v>
      </c>
      <c r="K5" s="225">
        <v>54.406534823731732</v>
      </c>
      <c r="L5" s="225">
        <v>55.143422184006873</v>
      </c>
      <c r="M5" s="225">
        <v>56.520808254514208</v>
      </c>
      <c r="N5" s="225">
        <v>53.631298366294082</v>
      </c>
      <c r="O5" s="225">
        <v>52.11831470335342</v>
      </c>
      <c r="P5" s="225">
        <v>63.155202063628522</v>
      </c>
      <c r="Q5" s="225">
        <v>63.713929492691328</v>
      </c>
      <c r="R5" s="225">
        <v>67.853740326741189</v>
      </c>
      <c r="S5" s="225">
        <v>71.280395528804817</v>
      </c>
      <c r="T5" s="225">
        <v>64.0006018916595</v>
      </c>
      <c r="U5" s="225">
        <v>63.334307824591583</v>
      </c>
      <c r="V5" s="225">
        <v>59.864058469475509</v>
      </c>
      <c r="W5" s="225">
        <v>64.312467755803951</v>
      </c>
      <c r="DA5" s="89" t="s">
        <v>2530</v>
      </c>
    </row>
    <row r="6" spans="1:105" ht="12" customHeight="1" x14ac:dyDescent="0.25">
      <c r="A6" s="55" t="s">
        <v>92</v>
      </c>
      <c r="B6" s="261">
        <v>0.70007758305394319</v>
      </c>
      <c r="C6" s="261">
        <v>0.68402401393592804</v>
      </c>
      <c r="D6" s="261">
        <v>0.65329521092177312</v>
      </c>
      <c r="E6" s="261">
        <v>0.78556505903860574</v>
      </c>
      <c r="F6" s="261">
        <v>0.94976746566144299</v>
      </c>
      <c r="G6" s="261">
        <v>1.017835723503955</v>
      </c>
      <c r="H6" s="261">
        <v>1.122784940373422</v>
      </c>
      <c r="I6" s="261">
        <v>1.253991599220651</v>
      </c>
      <c r="J6" s="261">
        <v>1.342626535926229</v>
      </c>
      <c r="K6" s="261">
        <v>1.1820699704244511</v>
      </c>
      <c r="L6" s="261">
        <v>1.213592130540919</v>
      </c>
      <c r="M6" s="261">
        <v>1.2417735603994451</v>
      </c>
      <c r="N6" s="261">
        <v>1.197578898358745</v>
      </c>
      <c r="O6" s="261">
        <v>1.190099724279607</v>
      </c>
      <c r="P6" s="261">
        <v>1.446248517356397</v>
      </c>
      <c r="Q6" s="261">
        <v>1.4953925744444541</v>
      </c>
      <c r="R6" s="261">
        <v>1.60591582197669</v>
      </c>
      <c r="S6" s="261">
        <v>1.63780857412215</v>
      </c>
      <c r="T6" s="261">
        <v>1.478336026190288</v>
      </c>
      <c r="U6" s="261">
        <v>1.4130118687994679</v>
      </c>
      <c r="V6" s="261">
        <v>1.3493870163241339</v>
      </c>
      <c r="W6" s="261">
        <v>1.4713691109125659</v>
      </c>
      <c r="DA6" s="67" t="s">
        <v>2547</v>
      </c>
    </row>
    <row r="7" spans="1:105" ht="12" customHeight="1" x14ac:dyDescent="0.25">
      <c r="A7" s="202" t="s">
        <v>93</v>
      </c>
      <c r="B7" s="226">
        <v>0.95210551295336276</v>
      </c>
      <c r="C7" s="226">
        <v>0.93027265895286237</v>
      </c>
      <c r="D7" s="226">
        <v>0.88848148685361139</v>
      </c>
      <c r="E7" s="226">
        <v>1.068368480292504</v>
      </c>
      <c r="F7" s="226">
        <v>1.291683753299562</v>
      </c>
      <c r="G7" s="226">
        <v>1.384256583965378</v>
      </c>
      <c r="H7" s="226">
        <v>1.5269875189078539</v>
      </c>
      <c r="I7" s="226">
        <v>1.7054285749400859</v>
      </c>
      <c r="J7" s="226">
        <v>1.825972088859672</v>
      </c>
      <c r="K7" s="226">
        <v>1.6076151597772541</v>
      </c>
      <c r="L7" s="226">
        <v>1.650485297535649</v>
      </c>
      <c r="M7" s="226">
        <v>1.6888120421432451</v>
      </c>
      <c r="N7" s="226">
        <v>1.6287073017678919</v>
      </c>
      <c r="O7" s="226">
        <v>1.618535625020266</v>
      </c>
      <c r="P7" s="226">
        <v>1.9668979836047</v>
      </c>
      <c r="Q7" s="226">
        <v>2.033733901244458</v>
      </c>
      <c r="R7" s="226">
        <v>2.1840455178882969</v>
      </c>
      <c r="S7" s="226">
        <v>2.227419660806123</v>
      </c>
      <c r="T7" s="226">
        <v>2.010536995618792</v>
      </c>
      <c r="U7" s="226">
        <v>1.9216961415672771</v>
      </c>
      <c r="V7" s="226">
        <v>1.835166342200822</v>
      </c>
      <c r="W7" s="226">
        <v>2.0010619908410892</v>
      </c>
      <c r="DA7" s="174" t="s">
        <v>2548</v>
      </c>
    </row>
    <row r="8" spans="1:105" ht="12" customHeight="1" x14ac:dyDescent="0.25">
      <c r="A8" s="202" t="s">
        <v>94</v>
      </c>
      <c r="B8" s="226">
        <v>1.1761303395306251</v>
      </c>
      <c r="C8" s="226">
        <v>1.149160343412359</v>
      </c>
      <c r="D8" s="226">
        <v>1.097535954348579</v>
      </c>
      <c r="E8" s="226">
        <v>1.3197492991848569</v>
      </c>
      <c r="F8" s="226">
        <v>1.5956093423112241</v>
      </c>
      <c r="G8" s="226">
        <v>1.7099640154866429</v>
      </c>
      <c r="H8" s="226">
        <v>1.8862786998273491</v>
      </c>
      <c r="I8" s="226">
        <v>2.106705886690694</v>
      </c>
      <c r="J8" s="226">
        <v>2.255612580356066</v>
      </c>
      <c r="K8" s="226">
        <v>1.9858775503130781</v>
      </c>
      <c r="L8" s="226">
        <v>2.0388347793087429</v>
      </c>
      <c r="M8" s="226">
        <v>2.0861795814710669</v>
      </c>
      <c r="N8" s="226">
        <v>2.0119325492426912</v>
      </c>
      <c r="O8" s="226">
        <v>1.999367536789741</v>
      </c>
      <c r="P8" s="226">
        <v>2.4296975091587472</v>
      </c>
      <c r="Q8" s="226">
        <v>2.512259525066681</v>
      </c>
      <c r="R8" s="226">
        <v>2.6979385809208369</v>
      </c>
      <c r="S8" s="226">
        <v>2.7515184045252119</v>
      </c>
      <c r="T8" s="226">
        <v>2.4836045239996838</v>
      </c>
      <c r="U8" s="226">
        <v>2.3738599395831068</v>
      </c>
      <c r="V8" s="226">
        <v>2.2669701874245449</v>
      </c>
      <c r="W8" s="226">
        <v>2.4719001063331101</v>
      </c>
      <c r="DA8" s="174" t="s">
        <v>2549</v>
      </c>
    </row>
    <row r="9" spans="1:105" ht="12" customHeight="1" x14ac:dyDescent="0.25">
      <c r="A9" s="202" t="s">
        <v>95</v>
      </c>
      <c r="B9" s="226">
        <v>0.72808068637610091</v>
      </c>
      <c r="C9" s="226">
        <v>0.71138497449336513</v>
      </c>
      <c r="D9" s="226">
        <v>0.67942701935864402</v>
      </c>
      <c r="E9" s="226">
        <v>0.81698766140014978</v>
      </c>
      <c r="F9" s="226">
        <v>0.98775816428790075</v>
      </c>
      <c r="G9" s="226">
        <v>1.058549152444112</v>
      </c>
      <c r="H9" s="226">
        <v>1.1676963379883589</v>
      </c>
      <c r="I9" s="226">
        <v>1.3041512631894769</v>
      </c>
      <c r="J9" s="226">
        <v>1.3963315973632791</v>
      </c>
      <c r="K9" s="226">
        <v>1.229352769241429</v>
      </c>
      <c r="L9" s="226">
        <v>1.262135815762556</v>
      </c>
      <c r="M9" s="226">
        <v>1.291444502815422</v>
      </c>
      <c r="N9" s="226">
        <v>1.245482054293094</v>
      </c>
      <c r="O9" s="226">
        <v>1.2377037132507911</v>
      </c>
      <c r="P9" s="226">
        <v>1.5040984580506529</v>
      </c>
      <c r="Q9" s="226">
        <v>1.555208277422232</v>
      </c>
      <c r="R9" s="226">
        <v>1.670152454855756</v>
      </c>
      <c r="S9" s="226">
        <v>1.703320917087036</v>
      </c>
      <c r="T9" s="226">
        <v>1.5374694672378999</v>
      </c>
      <c r="U9" s="226">
        <v>1.4695323435514469</v>
      </c>
      <c r="V9" s="226">
        <v>1.403362496977099</v>
      </c>
      <c r="W9" s="226">
        <v>1.530223875349068</v>
      </c>
      <c r="DA9" s="174" t="s">
        <v>2550</v>
      </c>
    </row>
    <row r="10" spans="1:105" ht="12" customHeight="1" x14ac:dyDescent="0.25">
      <c r="A10" s="56" t="s">
        <v>96</v>
      </c>
      <c r="B10" s="262">
        <v>0.96177489939747618</v>
      </c>
      <c r="C10" s="262">
        <v>0.89590218025432833</v>
      </c>
      <c r="D10" s="262">
        <v>0.8075475145958273</v>
      </c>
      <c r="E10" s="262">
        <v>1.018619871578718</v>
      </c>
      <c r="F10" s="262">
        <v>1.318684622208472</v>
      </c>
      <c r="G10" s="262">
        <v>1.3539977133421599</v>
      </c>
      <c r="H10" s="262">
        <v>1.4460886282572381</v>
      </c>
      <c r="I10" s="262">
        <v>1.5976933494132439</v>
      </c>
      <c r="J10" s="262">
        <v>1.5782468766709219</v>
      </c>
      <c r="K10" s="262">
        <v>1.453532967733606</v>
      </c>
      <c r="L10" s="262">
        <v>1.4802510382355289</v>
      </c>
      <c r="M10" s="262">
        <v>1.512450939027153</v>
      </c>
      <c r="N10" s="262">
        <v>1.420098997520423</v>
      </c>
      <c r="O10" s="262">
        <v>1.367189690853158</v>
      </c>
      <c r="P10" s="262">
        <v>1.64710874051163</v>
      </c>
      <c r="Q10" s="262">
        <v>1.668301556640357</v>
      </c>
      <c r="R10" s="262">
        <v>1.7835132670209231</v>
      </c>
      <c r="S10" s="262">
        <v>1.8692420593986201</v>
      </c>
      <c r="T10" s="262">
        <v>1.6838339709698491</v>
      </c>
      <c r="U10" s="262">
        <v>1.639828382984857</v>
      </c>
      <c r="V10" s="262">
        <v>1.5614269371028571</v>
      </c>
      <c r="W10" s="262">
        <v>1.7101487086278671</v>
      </c>
      <c r="DA10" s="68" t="s">
        <v>2551</v>
      </c>
    </row>
    <row r="11" spans="1:105" ht="12" customHeight="1" x14ac:dyDescent="0.25">
      <c r="A11" s="37" t="s">
        <v>160</v>
      </c>
      <c r="B11" s="228">
        <v>0.1102407195931293</v>
      </c>
      <c r="C11" s="228">
        <v>0.1069755295537342</v>
      </c>
      <c r="D11" s="228">
        <v>0.10411751385209971</v>
      </c>
      <c r="E11" s="228">
        <v>0.1085011932455119</v>
      </c>
      <c r="F11" s="228">
        <v>0.19840940315008601</v>
      </c>
      <c r="G11" s="228">
        <v>0.1517064168280704</v>
      </c>
      <c r="H11" s="228">
        <v>0.14583720288068941</v>
      </c>
      <c r="I11" s="228">
        <v>0.14817411808380221</v>
      </c>
      <c r="J11" s="228">
        <v>9.4042668404036592E-2</v>
      </c>
      <c r="K11" s="228">
        <v>9.9516723013539005E-2</v>
      </c>
      <c r="L11" s="228">
        <v>9.5184447027963442E-2</v>
      </c>
      <c r="M11" s="228">
        <v>9.5970999994105619E-2</v>
      </c>
      <c r="N11" s="228">
        <v>6.397572328754815E-2</v>
      </c>
      <c r="O11" s="228">
        <v>4.9561781761594842E-2</v>
      </c>
      <c r="P11" s="228">
        <v>5.1743562832615067E-2</v>
      </c>
      <c r="Q11" s="228">
        <v>4.8962524040874623E-2</v>
      </c>
      <c r="R11" s="228">
        <v>4.7032681347583552E-2</v>
      </c>
      <c r="S11" s="228">
        <v>8.1744123220468798E-2</v>
      </c>
      <c r="T11" s="228">
        <v>8.4910236615291609E-2</v>
      </c>
      <c r="U11" s="228">
        <v>7.8309859616223401E-2</v>
      </c>
      <c r="V11" s="228">
        <v>6.7224742652184921E-2</v>
      </c>
      <c r="W11" s="228">
        <v>6.8500599083828287E-2</v>
      </c>
      <c r="DA11" s="69" t="s">
        <v>2552</v>
      </c>
    </row>
    <row r="12" spans="1:105" ht="12" customHeight="1" x14ac:dyDescent="0.25">
      <c r="A12" s="37" t="s">
        <v>162</v>
      </c>
      <c r="B12" s="228">
        <v>0.56865428274656238</v>
      </c>
      <c r="C12" s="228">
        <v>0.48086339118796662</v>
      </c>
      <c r="D12" s="228">
        <v>0.36186017221155442</v>
      </c>
      <c r="E12" s="228">
        <v>0.54688939815006932</v>
      </c>
      <c r="F12" s="228">
        <v>0.76565897258561499</v>
      </c>
      <c r="G12" s="228">
        <v>0.77618839775130588</v>
      </c>
      <c r="H12" s="228">
        <v>0.79465686830388016</v>
      </c>
      <c r="I12" s="228">
        <v>0.8634510958274989</v>
      </c>
      <c r="J12" s="228">
        <v>0.70789863994029667</v>
      </c>
      <c r="K12" s="228">
        <v>0.7465154294120051</v>
      </c>
      <c r="L12" s="228">
        <v>0.75857027290523871</v>
      </c>
      <c r="M12" s="228">
        <v>0.76925539474024462</v>
      </c>
      <c r="N12" s="228">
        <v>0.67660499910425242</v>
      </c>
      <c r="O12" s="228">
        <v>0.56945861448553881</v>
      </c>
      <c r="P12" s="228">
        <v>0.64546964895524772</v>
      </c>
      <c r="Q12" s="228">
        <v>0.58206366752887029</v>
      </c>
      <c r="R12" s="228">
        <v>0.61965948097163182</v>
      </c>
      <c r="S12" s="228">
        <v>0.73500688768948363</v>
      </c>
      <c r="T12" s="228">
        <v>0.65009005623477645</v>
      </c>
      <c r="U12" s="228">
        <v>0.68374973099426073</v>
      </c>
      <c r="V12" s="228">
        <v>0.65926569167424043</v>
      </c>
      <c r="W12" s="228">
        <v>0.77211705081210091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0.28287989705778438</v>
      </c>
      <c r="C15" s="228">
        <v>0.30806325951262747</v>
      </c>
      <c r="D15" s="228">
        <v>0.34156982853217333</v>
      </c>
      <c r="E15" s="228">
        <v>0.36322928018313633</v>
      </c>
      <c r="F15" s="228">
        <v>0.35461624647277129</v>
      </c>
      <c r="G15" s="228">
        <v>0.42610289876278362</v>
      </c>
      <c r="H15" s="228">
        <v>0.50559455707266876</v>
      </c>
      <c r="I15" s="228">
        <v>0.58606813550194292</v>
      </c>
      <c r="J15" s="228">
        <v>0.77630556832658837</v>
      </c>
      <c r="K15" s="228">
        <v>0.60750081530806199</v>
      </c>
      <c r="L15" s="228">
        <v>0.62649631830232622</v>
      </c>
      <c r="M15" s="228">
        <v>0.64722454429280285</v>
      </c>
      <c r="N15" s="228">
        <v>0.67951827512862195</v>
      </c>
      <c r="O15" s="228">
        <v>0.74816929460602388</v>
      </c>
      <c r="P15" s="228">
        <v>0.94989552872376737</v>
      </c>
      <c r="Q15" s="228">
        <v>1.0372753650706119</v>
      </c>
      <c r="R15" s="228">
        <v>1.1168211047017069</v>
      </c>
      <c r="S15" s="228">
        <v>1.0524910484886669</v>
      </c>
      <c r="T15" s="228">
        <v>0.94883367811978125</v>
      </c>
      <c r="U15" s="228">
        <v>0.877768792374373</v>
      </c>
      <c r="V15" s="228">
        <v>0.83493650277643128</v>
      </c>
      <c r="W15" s="228">
        <v>0.86953105873193826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6.4957430571904489</v>
      </c>
      <c r="C16" s="263">
        <f t="shared" si="0"/>
        <v>6.032744145594747</v>
      </c>
      <c r="D16" s="263">
        <f t="shared" si="0"/>
        <v>5.4223972377331595</v>
      </c>
      <c r="E16" s="263">
        <f t="shared" si="0"/>
        <v>6.8839550273206882</v>
      </c>
      <c r="F16" s="263">
        <f t="shared" si="0"/>
        <v>8.7437337434407745</v>
      </c>
      <c r="G16" s="263">
        <f t="shared" si="0"/>
        <v>9.0317135985210957</v>
      </c>
      <c r="H16" s="263">
        <f t="shared" si="0"/>
        <v>9.541754781246123</v>
      </c>
      <c r="I16" s="263">
        <f t="shared" si="0"/>
        <v>10.570196423983603</v>
      </c>
      <c r="J16" s="263">
        <f t="shared" si="0"/>
        <v>10.415487905800614</v>
      </c>
      <c r="K16" s="263">
        <f t="shared" si="0"/>
        <v>9.6527926738381424</v>
      </c>
      <c r="L16" s="263">
        <f t="shared" si="0"/>
        <v>9.754192817328553</v>
      </c>
      <c r="M16" s="263">
        <f t="shared" si="0"/>
        <v>9.9752334038497619</v>
      </c>
      <c r="N16" s="263">
        <f t="shared" si="0"/>
        <v>9.3733765393238109</v>
      </c>
      <c r="O16" s="263">
        <f t="shared" si="0"/>
        <v>9.0188474035167872</v>
      </c>
      <c r="P16" s="263">
        <f t="shared" si="0"/>
        <v>10.985684417877657</v>
      </c>
      <c r="Q16" s="263">
        <f t="shared" si="0"/>
        <v>11.036850503844761</v>
      </c>
      <c r="R16" s="263">
        <f t="shared" si="0"/>
        <v>11.722407940238186</v>
      </c>
      <c r="S16" s="263">
        <f t="shared" si="0"/>
        <v>12.350025740554001</v>
      </c>
      <c r="T16" s="263">
        <f t="shared" si="0"/>
        <v>11.096330382907858</v>
      </c>
      <c r="U16" s="263">
        <f t="shared" si="0"/>
        <v>10.792229831430587</v>
      </c>
      <c r="V16" s="263">
        <f t="shared" si="0"/>
        <v>10.25360905238718</v>
      </c>
      <c r="W16" s="263">
        <f t="shared" si="0"/>
        <v>11.220072087946143</v>
      </c>
      <c r="DA16" s="70"/>
    </row>
    <row r="17" spans="1:105" ht="12" customHeight="1" x14ac:dyDescent="0.25">
      <c r="A17" s="60" t="s">
        <v>2558</v>
      </c>
      <c r="B17" s="331">
        <v>4.9556311058861269</v>
      </c>
      <c r="C17" s="331">
        <v>4.338653086760714</v>
      </c>
      <c r="D17" s="331">
        <v>3.5276527489827449</v>
      </c>
      <c r="E17" s="331">
        <v>4.9190850277455276</v>
      </c>
      <c r="F17" s="331">
        <v>6.6698994208713209</v>
      </c>
      <c r="G17" s="331">
        <v>6.6050037737787859</v>
      </c>
      <c r="H17" s="331">
        <v>6.5200866371343142</v>
      </c>
      <c r="I17" s="331">
        <v>7.1069662486974492</v>
      </c>
      <c r="J17" s="331">
        <v>5.8121681219916272</v>
      </c>
      <c r="K17" s="331">
        <v>6.1333820981414728</v>
      </c>
      <c r="L17" s="331">
        <v>6.0014066644983526</v>
      </c>
      <c r="M17" s="331">
        <v>6.111941571174289</v>
      </c>
      <c r="N17" s="331">
        <v>5.3366876904454266</v>
      </c>
      <c r="O17" s="331">
        <v>4.5773890551343008</v>
      </c>
      <c r="P17" s="331">
        <v>5.6413924277745986</v>
      </c>
      <c r="Q17" s="331">
        <v>5.0235309082403328</v>
      </c>
      <c r="R17" s="331">
        <v>5.0404138417294586</v>
      </c>
      <c r="S17" s="331">
        <v>6.1601802206010587</v>
      </c>
      <c r="T17" s="331">
        <v>5.4535088081632477</v>
      </c>
      <c r="U17" s="331">
        <v>5.493662466435973</v>
      </c>
      <c r="V17" s="331">
        <v>5.1721196313445974</v>
      </c>
      <c r="W17" s="331">
        <v>5.9253271320018754</v>
      </c>
      <c r="DA17" s="72" t="s">
        <v>2559</v>
      </c>
    </row>
    <row r="18" spans="1:105" ht="12" customHeight="1" x14ac:dyDescent="0.25">
      <c r="A18" s="59" t="s">
        <v>30</v>
      </c>
      <c r="B18" s="232">
        <v>0</v>
      </c>
      <c r="C18" s="232">
        <v>0.20649124134416089</v>
      </c>
      <c r="D18" s="232">
        <v>0</v>
      </c>
      <c r="E18" s="232">
        <v>0.20398558379358611</v>
      </c>
      <c r="F18" s="232">
        <v>0</v>
      </c>
      <c r="G18" s="232">
        <v>0</v>
      </c>
      <c r="H18" s="232">
        <v>0.1027651163794198</v>
      </c>
      <c r="I18" s="232">
        <v>0.20241294405794141</v>
      </c>
      <c r="J18" s="232">
        <v>0.18947335934287979</v>
      </c>
      <c r="K18" s="232">
        <v>0.27883571169650129</v>
      </c>
      <c r="L18" s="232">
        <v>0</v>
      </c>
      <c r="M18" s="232">
        <v>5.5109429816538581E-2</v>
      </c>
      <c r="N18" s="232">
        <v>5.2373161701963537E-2</v>
      </c>
      <c r="O18" s="232">
        <v>3.5009608259843811E-2</v>
      </c>
      <c r="P18" s="232">
        <v>0</v>
      </c>
      <c r="Q18" s="232">
        <v>0</v>
      </c>
      <c r="R18" s="232">
        <v>0</v>
      </c>
      <c r="S18" s="232">
        <v>5.2865647927183297E-2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0.67655311573827936</v>
      </c>
      <c r="C19" s="232">
        <v>0.33033019141583092</v>
      </c>
      <c r="D19" s="232">
        <v>0.38703369441232749</v>
      </c>
      <c r="E19" s="232">
        <v>0.32632181637330621</v>
      </c>
      <c r="F19" s="232">
        <v>0.32717789751729331</v>
      </c>
      <c r="G19" s="232">
        <v>0.32194377362544818</v>
      </c>
      <c r="H19" s="232">
        <v>0.3231568423085327</v>
      </c>
      <c r="I19" s="232">
        <v>0.64761203545926949</v>
      </c>
      <c r="J19" s="232">
        <v>0.60621235702309262</v>
      </c>
      <c r="K19" s="232">
        <v>0.6283995405912155</v>
      </c>
      <c r="L19" s="232">
        <v>0.62015950861718983</v>
      </c>
      <c r="M19" s="232">
        <v>0.62363190561287185</v>
      </c>
      <c r="N19" s="232">
        <v>0.61845913977160016</v>
      </c>
      <c r="O19" s="232">
        <v>0.60638317497934269</v>
      </c>
      <c r="P19" s="232">
        <v>1.201254295169202</v>
      </c>
      <c r="Q19" s="232">
        <v>0.86721584630480342</v>
      </c>
      <c r="R19" s="232">
        <v>0.85509362699479663</v>
      </c>
      <c r="S19" s="232">
        <v>1.019666906992732</v>
      </c>
      <c r="T19" s="232">
        <v>0.98002783350973643</v>
      </c>
      <c r="U19" s="232">
        <v>0.89356263141277192</v>
      </c>
      <c r="V19" s="232">
        <v>0.75064153781002019</v>
      </c>
      <c r="W19" s="232">
        <v>0.80664158653670692</v>
      </c>
      <c r="DA19" s="71" t="s">
        <v>2561</v>
      </c>
    </row>
    <row r="20" spans="1:105" ht="12" customHeight="1" x14ac:dyDescent="0.25">
      <c r="A20" s="59" t="s">
        <v>160</v>
      </c>
      <c r="B20" s="232">
        <v>0.6001948230739248</v>
      </c>
      <c r="C20" s="232">
        <v>0.58827621449479739</v>
      </c>
      <c r="D20" s="232">
        <v>0.57755711738772353</v>
      </c>
      <c r="E20" s="232">
        <v>0.58693159157963526</v>
      </c>
      <c r="F20" s="232">
        <v>1.1603197379304571</v>
      </c>
      <c r="G20" s="232">
        <v>0.86398720417549268</v>
      </c>
      <c r="H20" s="232">
        <v>0.87159092993877418</v>
      </c>
      <c r="I20" s="232">
        <v>0.87559968860060311</v>
      </c>
      <c r="J20" s="232">
        <v>0.55765215869785867</v>
      </c>
      <c r="K20" s="232">
        <v>0.57652631668472665</v>
      </c>
      <c r="L20" s="232">
        <v>0.57016596001600861</v>
      </c>
      <c r="M20" s="232">
        <v>0.57285216347294976</v>
      </c>
      <c r="N20" s="232">
        <v>0.38004877609052112</v>
      </c>
      <c r="O20" s="232">
        <v>0.29422029339183448</v>
      </c>
      <c r="P20" s="232">
        <v>0.29111907575486201</v>
      </c>
      <c r="Q20" s="232">
        <v>0.28384681173373988</v>
      </c>
      <c r="R20" s="232">
        <v>0.28139878256109241</v>
      </c>
      <c r="S20" s="232">
        <v>0.48074850197089181</v>
      </c>
      <c r="T20" s="232">
        <v>0.50497081431478341</v>
      </c>
      <c r="U20" s="232">
        <v>0.47270997798570752</v>
      </c>
      <c r="V20" s="232">
        <v>0.40913508689996447</v>
      </c>
      <c r="W20" s="232">
        <v>0.41711356694628732</v>
      </c>
      <c r="DA20" s="71" t="s">
        <v>2562</v>
      </c>
    </row>
    <row r="21" spans="1:105" ht="12" customHeight="1" x14ac:dyDescent="0.25">
      <c r="A21" s="59" t="s">
        <v>70</v>
      </c>
      <c r="B21" s="232">
        <v>0.58290050401650439</v>
      </c>
      <c r="C21" s="232">
        <v>0.56920774020244991</v>
      </c>
      <c r="D21" s="232">
        <v>0.55576354685798335</v>
      </c>
      <c r="E21" s="232">
        <v>0.84347612989175436</v>
      </c>
      <c r="F21" s="232">
        <v>0.70474495913590662</v>
      </c>
      <c r="G21" s="232">
        <v>0.99858183911463416</v>
      </c>
      <c r="H21" s="232">
        <v>0.47333483589728881</v>
      </c>
      <c r="I21" s="232">
        <v>0.2789828123579241</v>
      </c>
      <c r="J21" s="232">
        <v>0.26114837122891149</v>
      </c>
      <c r="K21" s="232">
        <v>0.3248620580860615</v>
      </c>
      <c r="L21" s="232">
        <v>0.26715662209988877</v>
      </c>
      <c r="M21" s="232">
        <v>0.26865248540451608</v>
      </c>
      <c r="N21" s="232">
        <v>0.26642412539412258</v>
      </c>
      <c r="O21" s="232">
        <v>0.26122195737497828</v>
      </c>
      <c r="P21" s="232">
        <v>0.51748467179995339</v>
      </c>
      <c r="Q21" s="232">
        <v>0.49811369045335918</v>
      </c>
      <c r="R21" s="232">
        <v>0.19646911281277751</v>
      </c>
      <c r="S21" s="232">
        <v>0.28422193293255682</v>
      </c>
      <c r="T21" s="232">
        <v>0.10235081182386541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3.0959826630574181</v>
      </c>
      <c r="C22" s="232">
        <v>2.6443476993034749</v>
      </c>
      <c r="D22" s="232">
        <v>2.0072983903247099</v>
      </c>
      <c r="E22" s="232">
        <v>2.958369906107245</v>
      </c>
      <c r="F22" s="232">
        <v>4.4776568262876637</v>
      </c>
      <c r="G22" s="232">
        <v>4.4204909568632109</v>
      </c>
      <c r="H22" s="232">
        <v>4.7492389126102994</v>
      </c>
      <c r="I22" s="232">
        <v>5.1023587682217109</v>
      </c>
      <c r="J22" s="232">
        <v>4.1976818756988852</v>
      </c>
      <c r="K22" s="232">
        <v>4.3247584710829683</v>
      </c>
      <c r="L22" s="232">
        <v>4.5439245737652652</v>
      </c>
      <c r="M22" s="232">
        <v>4.591695586867413</v>
      </c>
      <c r="N22" s="232">
        <v>4.0193824874872188</v>
      </c>
      <c r="O22" s="232">
        <v>3.3805540211283009</v>
      </c>
      <c r="P22" s="232">
        <v>3.6315343850505828</v>
      </c>
      <c r="Q22" s="232">
        <v>3.3743545597484301</v>
      </c>
      <c r="R22" s="232">
        <v>3.707452319360792</v>
      </c>
      <c r="S22" s="232">
        <v>4.3226772307776953</v>
      </c>
      <c r="T22" s="232">
        <v>3.866159348514862</v>
      </c>
      <c r="U22" s="232">
        <v>4.1273898570374934</v>
      </c>
      <c r="V22" s="232">
        <v>4.0123430066346124</v>
      </c>
      <c r="W22" s="232">
        <v>4.7015719785188814</v>
      </c>
      <c r="DA22" s="71" t="s">
        <v>2564</v>
      </c>
    </row>
    <row r="23" spans="1:105" ht="12" customHeight="1" x14ac:dyDescent="0.25">
      <c r="A23" s="60" t="s">
        <v>2565</v>
      </c>
      <c r="B23" s="331">
        <v>1.540111951304322</v>
      </c>
      <c r="C23" s="331">
        <v>1.694091058834033</v>
      </c>
      <c r="D23" s="331">
        <v>1.894744488750415</v>
      </c>
      <c r="E23" s="331">
        <v>1.9648699995751611</v>
      </c>
      <c r="F23" s="331">
        <v>2.073834322569454</v>
      </c>
      <c r="G23" s="331">
        <v>2.4267098247423098</v>
      </c>
      <c r="H23" s="331">
        <v>3.0216681441118078</v>
      </c>
      <c r="I23" s="331">
        <v>3.463230175286153</v>
      </c>
      <c r="J23" s="331">
        <v>4.6033197838089874</v>
      </c>
      <c r="K23" s="331">
        <v>3.5194105756966692</v>
      </c>
      <c r="L23" s="331">
        <v>3.7527861528302</v>
      </c>
      <c r="M23" s="331">
        <v>3.8632918326754728</v>
      </c>
      <c r="N23" s="331">
        <v>4.0366888488783834</v>
      </c>
      <c r="O23" s="331">
        <v>4.4414583483824854</v>
      </c>
      <c r="P23" s="331">
        <v>5.3442919901030574</v>
      </c>
      <c r="Q23" s="331">
        <v>6.013319595604429</v>
      </c>
      <c r="R23" s="331">
        <v>6.6819940985087278</v>
      </c>
      <c r="S23" s="331">
        <v>6.1898455199529421</v>
      </c>
      <c r="T23" s="331">
        <v>5.6428215747446107</v>
      </c>
      <c r="U23" s="331">
        <v>5.2985673649946143</v>
      </c>
      <c r="V23" s="331">
        <v>5.0814894210425816</v>
      </c>
      <c r="W23" s="331">
        <v>5.2947449559442683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3.1370232085386336</v>
      </c>
      <c r="C24" s="263">
        <f t="shared" si="1"/>
        <v>2.9324666730016258</v>
      </c>
      <c r="D24" s="263">
        <f t="shared" si="1"/>
        <v>2.6421707236419167</v>
      </c>
      <c r="E24" s="263">
        <f t="shared" si="1"/>
        <v>3.3427697483410181</v>
      </c>
      <c r="F24" s="263">
        <f t="shared" si="1"/>
        <v>4.2438455622101827</v>
      </c>
      <c r="G24" s="263">
        <f t="shared" si="1"/>
        <v>4.4066763856942952</v>
      </c>
      <c r="H24" s="263">
        <f t="shared" si="1"/>
        <v>4.7211360662930701</v>
      </c>
      <c r="I24" s="263">
        <f t="shared" si="1"/>
        <v>5.2315401991072505</v>
      </c>
      <c r="J24" s="263">
        <f t="shared" si="1"/>
        <v>5.1644440883057614</v>
      </c>
      <c r="K24" s="263">
        <f t="shared" si="1"/>
        <v>4.7772718280034381</v>
      </c>
      <c r="L24" s="263">
        <f t="shared" si="1"/>
        <v>4.8542708318129151</v>
      </c>
      <c r="M24" s="263">
        <f t="shared" si="1"/>
        <v>4.9641019924588008</v>
      </c>
      <c r="N24" s="263">
        <f t="shared" si="1"/>
        <v>4.6679137316740107</v>
      </c>
      <c r="O24" s="263">
        <f t="shared" si="1"/>
        <v>4.4727004054381903</v>
      </c>
      <c r="P24" s="263">
        <f t="shared" si="1"/>
        <v>5.3864977376944143</v>
      </c>
      <c r="Q24" s="263">
        <f t="shared" si="1"/>
        <v>5.3893569124886884</v>
      </c>
      <c r="R24" s="263">
        <f t="shared" si="1"/>
        <v>5.7412015637260243</v>
      </c>
      <c r="S24" s="263">
        <f t="shared" si="1"/>
        <v>6.093034698664499</v>
      </c>
      <c r="T24" s="263">
        <f t="shared" si="1"/>
        <v>5.4725399379340542</v>
      </c>
      <c r="U24" s="263">
        <f t="shared" si="1"/>
        <v>5.3849589965940545</v>
      </c>
      <c r="V24" s="263">
        <f t="shared" si="1"/>
        <v>5.1183533349877042</v>
      </c>
      <c r="W24" s="263">
        <f t="shared" si="1"/>
        <v>5.5909865011150606</v>
      </c>
      <c r="DA24" s="70"/>
    </row>
    <row r="25" spans="1:105" ht="12" customHeight="1" x14ac:dyDescent="0.25">
      <c r="A25" s="60" t="s">
        <v>2568</v>
      </c>
      <c r="B25" s="264">
        <v>2.422944073823611</v>
      </c>
      <c r="C25" s="264">
        <v>2.2347621787869789</v>
      </c>
      <c r="D25" s="264">
        <v>1.9758096085017081</v>
      </c>
      <c r="E25" s="264">
        <v>2.5414933881216402</v>
      </c>
      <c r="F25" s="264">
        <v>3.2750827472355102</v>
      </c>
      <c r="G25" s="264">
        <v>3.3684839477202622</v>
      </c>
      <c r="H25" s="264">
        <v>3.575895427112179</v>
      </c>
      <c r="I25" s="264">
        <v>3.952468767902185</v>
      </c>
      <c r="J25" s="264">
        <v>3.7949650216610071</v>
      </c>
      <c r="K25" s="264">
        <v>3.5715604581704969</v>
      </c>
      <c r="L25" s="264">
        <v>3.6164068586611782</v>
      </c>
      <c r="M25" s="264">
        <v>3.6974929608513669</v>
      </c>
      <c r="N25" s="264">
        <v>3.4463832553480911</v>
      </c>
      <c r="O25" s="264">
        <v>3.2587986866729901</v>
      </c>
      <c r="P25" s="264">
        <v>3.9113242499908889</v>
      </c>
      <c r="Q25" s="264">
        <v>3.8640564865553451</v>
      </c>
      <c r="R25" s="264">
        <v>4.1031674253098007</v>
      </c>
      <c r="S25" s="264">
        <v>4.4224699530599061</v>
      </c>
      <c r="T25" s="264">
        <v>3.9646371912199592</v>
      </c>
      <c r="U25" s="264">
        <v>3.9436868904185962</v>
      </c>
      <c r="V25" s="264">
        <v>3.7419785783370871</v>
      </c>
      <c r="W25" s="264">
        <v>4.0901900079842433</v>
      </c>
      <c r="DA25" s="72" t="s">
        <v>2569</v>
      </c>
    </row>
    <row r="26" spans="1:105" ht="12" customHeight="1" x14ac:dyDescent="0.25">
      <c r="A26" s="60" t="s">
        <v>2570</v>
      </c>
      <c r="B26" s="264">
        <v>0.71407913471502238</v>
      </c>
      <c r="C26" s="264">
        <v>0.69770449421464686</v>
      </c>
      <c r="D26" s="264">
        <v>0.66636111514020879</v>
      </c>
      <c r="E26" s="264">
        <v>0.80127636021937809</v>
      </c>
      <c r="F26" s="264">
        <v>0.9687628149746722</v>
      </c>
      <c r="G26" s="264">
        <v>1.038192437974033</v>
      </c>
      <c r="H26" s="264">
        <v>1.1452406391808909</v>
      </c>
      <c r="I26" s="264">
        <v>1.2790714312050651</v>
      </c>
      <c r="J26" s="264">
        <v>1.3694790666447541</v>
      </c>
      <c r="K26" s="264">
        <v>1.2057113698329409</v>
      </c>
      <c r="L26" s="264">
        <v>1.2378639731517369</v>
      </c>
      <c r="M26" s="264">
        <v>1.2666090316074341</v>
      </c>
      <c r="N26" s="264">
        <v>1.22153047632592</v>
      </c>
      <c r="O26" s="264">
        <v>1.2139017187651999</v>
      </c>
      <c r="P26" s="264">
        <v>1.475173487703525</v>
      </c>
      <c r="Q26" s="264">
        <v>1.5253004259333429</v>
      </c>
      <c r="R26" s="264">
        <v>1.638034138416224</v>
      </c>
      <c r="S26" s="264">
        <v>1.6705647456045929</v>
      </c>
      <c r="T26" s="264">
        <v>1.5079027467140951</v>
      </c>
      <c r="U26" s="264">
        <v>1.4412721061754581</v>
      </c>
      <c r="V26" s="264">
        <v>1.376374756650617</v>
      </c>
      <c r="W26" s="264">
        <v>1.5007964931308171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9.2796329388435019</v>
      </c>
      <c r="C27" s="263">
        <f t="shared" si="2"/>
        <v>8.6182059222782144</v>
      </c>
      <c r="D27" s="263">
        <f t="shared" si="2"/>
        <v>7.7462817681902276</v>
      </c>
      <c r="E27" s="263">
        <f t="shared" si="2"/>
        <v>9.8342214676009831</v>
      </c>
      <c r="F27" s="263">
        <f t="shared" si="2"/>
        <v>12.491048204915394</v>
      </c>
      <c r="G27" s="263">
        <f t="shared" si="2"/>
        <v>12.902447997887281</v>
      </c>
      <c r="H27" s="263">
        <f t="shared" si="2"/>
        <v>13.631078258923035</v>
      </c>
      <c r="I27" s="263">
        <f t="shared" si="2"/>
        <v>15.100280605690859</v>
      </c>
      <c r="J27" s="263">
        <f t="shared" si="2"/>
        <v>14.87926843685802</v>
      </c>
      <c r="K27" s="263">
        <f t="shared" si="2"/>
        <v>13.789703819768782</v>
      </c>
      <c r="L27" s="263">
        <f t="shared" si="2"/>
        <v>13.934561167612216</v>
      </c>
      <c r="M27" s="263">
        <f t="shared" si="2"/>
        <v>14.250333434071086</v>
      </c>
      <c r="N27" s="263">
        <f t="shared" si="2"/>
        <v>13.390537913319735</v>
      </c>
      <c r="O27" s="263">
        <f t="shared" si="2"/>
        <v>12.884067719309694</v>
      </c>
      <c r="P27" s="263">
        <f t="shared" si="2"/>
        <v>15.693834882682367</v>
      </c>
      <c r="Q27" s="263">
        <f t="shared" si="2"/>
        <v>15.7669292912068</v>
      </c>
      <c r="R27" s="263">
        <f t="shared" si="2"/>
        <v>16.746297057483126</v>
      </c>
      <c r="S27" s="263">
        <f t="shared" si="2"/>
        <v>17.642893915077146</v>
      </c>
      <c r="T27" s="263">
        <f t="shared" si="2"/>
        <v>15.851900547011226</v>
      </c>
      <c r="U27" s="263">
        <f t="shared" si="2"/>
        <v>15.417471187757982</v>
      </c>
      <c r="V27" s="263">
        <f t="shared" si="2"/>
        <v>14.648012931981686</v>
      </c>
      <c r="W27" s="263">
        <f t="shared" si="2"/>
        <v>16.028674411351634</v>
      </c>
      <c r="DA27" s="70"/>
    </row>
    <row r="28" spans="1:105" ht="12" customHeight="1" x14ac:dyDescent="0.25">
      <c r="A28" s="60" t="s">
        <v>2573</v>
      </c>
      <c r="B28" s="331">
        <v>7.0794730084087556</v>
      </c>
      <c r="C28" s="331">
        <v>6.1980758382295944</v>
      </c>
      <c r="D28" s="331">
        <v>5.0395039271182061</v>
      </c>
      <c r="E28" s="331">
        <v>7.0272643253507541</v>
      </c>
      <c r="F28" s="331">
        <v>9.5284277441018865</v>
      </c>
      <c r="G28" s="331">
        <v>9.4357196768268388</v>
      </c>
      <c r="H28" s="331">
        <v>9.3144094816204515</v>
      </c>
      <c r="I28" s="331">
        <v>10.152808926710639</v>
      </c>
      <c r="J28" s="331">
        <v>8.303097317130895</v>
      </c>
      <c r="K28" s="331">
        <v>8.7619744259163941</v>
      </c>
      <c r="L28" s="331">
        <v>8.5734380921405027</v>
      </c>
      <c r="M28" s="331">
        <v>8.7313451016775545</v>
      </c>
      <c r="N28" s="331">
        <v>7.623839557779184</v>
      </c>
      <c r="O28" s="331">
        <v>6.5391272216204293</v>
      </c>
      <c r="P28" s="331">
        <v>8.0591320396779977</v>
      </c>
      <c r="Q28" s="331">
        <v>7.1764727260576171</v>
      </c>
      <c r="R28" s="331">
        <v>7.2005912024706564</v>
      </c>
      <c r="S28" s="331">
        <v>8.8002574580015125</v>
      </c>
      <c r="T28" s="331">
        <v>7.7907268688046392</v>
      </c>
      <c r="U28" s="331">
        <v>7.8480892377656772</v>
      </c>
      <c r="V28" s="331">
        <v>7.388742330492283</v>
      </c>
      <c r="W28" s="331">
        <v>8.4647530457169644</v>
      </c>
      <c r="DA28" s="72" t="s">
        <v>2574</v>
      </c>
    </row>
    <row r="29" spans="1:105" ht="12" customHeight="1" x14ac:dyDescent="0.25">
      <c r="A29" s="59" t="s">
        <v>30</v>
      </c>
      <c r="B29" s="232">
        <v>0</v>
      </c>
      <c r="C29" s="232">
        <v>0.29498748763451571</v>
      </c>
      <c r="D29" s="232">
        <v>0</v>
      </c>
      <c r="E29" s="232">
        <v>0.29140797684798009</v>
      </c>
      <c r="F29" s="232">
        <v>0</v>
      </c>
      <c r="G29" s="232">
        <v>0</v>
      </c>
      <c r="H29" s="232">
        <v>0.14680730911345691</v>
      </c>
      <c r="I29" s="232">
        <v>0.28916134865420201</v>
      </c>
      <c r="J29" s="232">
        <v>0.27067622763268551</v>
      </c>
      <c r="K29" s="232">
        <v>0.39833673099500189</v>
      </c>
      <c r="L29" s="232">
        <v>0</v>
      </c>
      <c r="M29" s="232">
        <v>7.8727756880769398E-2</v>
      </c>
      <c r="N29" s="232">
        <v>7.4818802431376522E-2</v>
      </c>
      <c r="O29" s="232">
        <v>5.0013726085491157E-2</v>
      </c>
      <c r="P29" s="232">
        <v>0</v>
      </c>
      <c r="Q29" s="232">
        <v>0</v>
      </c>
      <c r="R29" s="232">
        <v>0</v>
      </c>
      <c r="S29" s="232">
        <v>7.5522354181690413E-2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0.96650445105468519</v>
      </c>
      <c r="C30" s="232">
        <v>0.47190027345118718</v>
      </c>
      <c r="D30" s="232">
        <v>0.55290527773189635</v>
      </c>
      <c r="E30" s="232">
        <v>0.46617402339043729</v>
      </c>
      <c r="F30" s="232">
        <v>0.46739699645327609</v>
      </c>
      <c r="G30" s="232">
        <v>0.45991967660778321</v>
      </c>
      <c r="H30" s="232">
        <v>0.46165263186933259</v>
      </c>
      <c r="I30" s="232">
        <v>0.92516005065609963</v>
      </c>
      <c r="J30" s="232">
        <v>0.86601765289013244</v>
      </c>
      <c r="K30" s="232">
        <v>0.8977136294160224</v>
      </c>
      <c r="L30" s="232">
        <v>0.88594215516741393</v>
      </c>
      <c r="M30" s="232">
        <v>0.89090272230410239</v>
      </c>
      <c r="N30" s="232">
        <v>0.883513056816572</v>
      </c>
      <c r="O30" s="232">
        <v>0.86626167854191816</v>
      </c>
      <c r="P30" s="232">
        <v>1.7160775645274311</v>
      </c>
      <c r="Q30" s="232">
        <v>1.238879780435433</v>
      </c>
      <c r="R30" s="232">
        <v>1.2215623242782809</v>
      </c>
      <c r="S30" s="232">
        <v>1.4566670099896171</v>
      </c>
      <c r="T30" s="232">
        <v>1.4000397621567671</v>
      </c>
      <c r="U30" s="232">
        <v>1.276518044875389</v>
      </c>
      <c r="V30" s="232">
        <v>1.0723450540143149</v>
      </c>
      <c r="W30" s="232">
        <v>1.1523451236238671</v>
      </c>
      <c r="DA30" s="71" t="s">
        <v>2576</v>
      </c>
    </row>
    <row r="31" spans="1:105" ht="12" customHeight="1" x14ac:dyDescent="0.25">
      <c r="A31" s="59" t="s">
        <v>160</v>
      </c>
      <c r="B31" s="232">
        <v>0.85742117581989297</v>
      </c>
      <c r="C31" s="232">
        <v>0.84039459213542533</v>
      </c>
      <c r="D31" s="232">
        <v>0.82508159626817634</v>
      </c>
      <c r="E31" s="232">
        <v>0.83847370225662199</v>
      </c>
      <c r="F31" s="232">
        <v>1.657599625614939</v>
      </c>
      <c r="G31" s="232">
        <v>1.234267434536418</v>
      </c>
      <c r="H31" s="232">
        <v>1.2451298999125351</v>
      </c>
      <c r="I31" s="232">
        <v>1.250856698000862</v>
      </c>
      <c r="J31" s="232">
        <v>0.79664594099694097</v>
      </c>
      <c r="K31" s="232">
        <v>0.82360902383532397</v>
      </c>
      <c r="L31" s="232">
        <v>0.81452280002286948</v>
      </c>
      <c r="M31" s="232">
        <v>0.81836023353278542</v>
      </c>
      <c r="N31" s="232">
        <v>0.542926822986459</v>
      </c>
      <c r="O31" s="232">
        <v>0.42031470484547789</v>
      </c>
      <c r="P31" s="232">
        <v>0.41588439393551713</v>
      </c>
      <c r="Q31" s="232">
        <v>0.40549544533391407</v>
      </c>
      <c r="R31" s="232">
        <v>0.40199826080156059</v>
      </c>
      <c r="S31" s="232">
        <v>0.68678357424413106</v>
      </c>
      <c r="T31" s="232">
        <v>0.72138687759254783</v>
      </c>
      <c r="U31" s="232">
        <v>0.67529996855101071</v>
      </c>
      <c r="V31" s="232">
        <v>0.5844786955713781</v>
      </c>
      <c r="W31" s="232">
        <v>0.59587652420898185</v>
      </c>
      <c r="DA31" s="71" t="s">
        <v>2577</v>
      </c>
    </row>
    <row r="32" spans="1:105" ht="12" customHeight="1" x14ac:dyDescent="0.25">
      <c r="A32" s="59" t="s">
        <v>70</v>
      </c>
      <c r="B32" s="232">
        <v>0.83271500573786383</v>
      </c>
      <c r="C32" s="232">
        <v>0.81315391457492903</v>
      </c>
      <c r="D32" s="232">
        <v>0.79394792408283332</v>
      </c>
      <c r="E32" s="232">
        <v>1.204965899845363</v>
      </c>
      <c r="F32" s="232">
        <v>1.006778513051295</v>
      </c>
      <c r="G32" s="232">
        <v>1.426545484449478</v>
      </c>
      <c r="H32" s="232">
        <v>0.67619262271041281</v>
      </c>
      <c r="I32" s="232">
        <v>0.3985468747970346</v>
      </c>
      <c r="J32" s="232">
        <v>0.37306910175558788</v>
      </c>
      <c r="K32" s="232">
        <v>0.46408865440865937</v>
      </c>
      <c r="L32" s="232">
        <v>0.38165231728555538</v>
      </c>
      <c r="M32" s="232">
        <v>0.38378926486359449</v>
      </c>
      <c r="N32" s="232">
        <v>0.38060589342017542</v>
      </c>
      <c r="O32" s="232">
        <v>0.37317422482139762</v>
      </c>
      <c r="P32" s="232">
        <v>0.73926381685707609</v>
      </c>
      <c r="Q32" s="232">
        <v>0.71159098636194174</v>
      </c>
      <c r="R32" s="232">
        <v>0.28067016116111082</v>
      </c>
      <c r="S32" s="232">
        <v>0.40603133276079539</v>
      </c>
      <c r="T32" s="232">
        <v>0.14621544546266491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4.4228323757963146</v>
      </c>
      <c r="C33" s="232">
        <v>3.777639570433537</v>
      </c>
      <c r="D33" s="232">
        <v>2.8675691290352998</v>
      </c>
      <c r="E33" s="232">
        <v>4.2262427230103512</v>
      </c>
      <c r="F33" s="232">
        <v>6.396652608982377</v>
      </c>
      <c r="G33" s="232">
        <v>6.3149870812331592</v>
      </c>
      <c r="H33" s="232">
        <v>6.7846270180147137</v>
      </c>
      <c r="I33" s="232">
        <v>7.2890839546024457</v>
      </c>
      <c r="J33" s="232">
        <v>5.9966883938555489</v>
      </c>
      <c r="K33" s="232">
        <v>6.1782263872613861</v>
      </c>
      <c r="L33" s="232">
        <v>6.4913208196646632</v>
      </c>
      <c r="M33" s="232">
        <v>6.559565124096304</v>
      </c>
      <c r="N33" s="232">
        <v>5.7419749821246011</v>
      </c>
      <c r="O33" s="232">
        <v>4.8293628873261447</v>
      </c>
      <c r="P33" s="232">
        <v>5.1879062643579754</v>
      </c>
      <c r="Q33" s="232">
        <v>4.8205065139263281</v>
      </c>
      <c r="R33" s="232">
        <v>5.2963604562297038</v>
      </c>
      <c r="S33" s="232">
        <v>6.1752531868252776</v>
      </c>
      <c r="T33" s="232">
        <v>5.52308478359266</v>
      </c>
      <c r="U33" s="232">
        <v>5.8962712243392783</v>
      </c>
      <c r="V33" s="232">
        <v>5.7319185809065898</v>
      </c>
      <c r="W33" s="232">
        <v>6.7165313978841166</v>
      </c>
      <c r="DA33" s="71" t="s">
        <v>2579</v>
      </c>
    </row>
    <row r="34" spans="1:105" ht="12" customHeight="1" x14ac:dyDescent="0.25">
      <c r="A34" s="60" t="s">
        <v>2580</v>
      </c>
      <c r="B34" s="331">
        <v>2.2001599304347468</v>
      </c>
      <c r="C34" s="331">
        <v>2.4201300840486191</v>
      </c>
      <c r="D34" s="331">
        <v>2.706777841072022</v>
      </c>
      <c r="E34" s="331">
        <v>2.80695714225023</v>
      </c>
      <c r="F34" s="331">
        <v>2.9626204608135072</v>
      </c>
      <c r="G34" s="331">
        <v>3.466728321060442</v>
      </c>
      <c r="H34" s="331">
        <v>4.3166687773025831</v>
      </c>
      <c r="I34" s="331">
        <v>4.9474716789802189</v>
      </c>
      <c r="J34" s="331">
        <v>6.5761711197271238</v>
      </c>
      <c r="K34" s="331">
        <v>5.027729393852387</v>
      </c>
      <c r="L34" s="331">
        <v>5.3611230754717134</v>
      </c>
      <c r="M34" s="331">
        <v>5.5189883323935316</v>
      </c>
      <c r="N34" s="331">
        <v>5.7666983555405507</v>
      </c>
      <c r="O34" s="331">
        <v>6.3449404976892652</v>
      </c>
      <c r="P34" s="331">
        <v>7.6347028430043684</v>
      </c>
      <c r="Q34" s="331">
        <v>8.590456565149184</v>
      </c>
      <c r="R34" s="331">
        <v>9.5457058550124678</v>
      </c>
      <c r="S34" s="331">
        <v>8.8426364570756313</v>
      </c>
      <c r="T34" s="331">
        <v>8.0611736782065861</v>
      </c>
      <c r="U34" s="331">
        <v>7.5693819499923061</v>
      </c>
      <c r="V34" s="331">
        <v>7.259270601489404</v>
      </c>
      <c r="W34" s="331">
        <v>7.5639213656346707</v>
      </c>
      <c r="DA34" s="72" t="s">
        <v>2581</v>
      </c>
    </row>
    <row r="35" spans="1:105" ht="12" customHeight="1" x14ac:dyDescent="0.25">
      <c r="A35" s="57" t="s">
        <v>2582</v>
      </c>
      <c r="B35" s="263">
        <v>6.6879063358935564</v>
      </c>
      <c r="C35" s="263">
        <v>6.0577808946316809</v>
      </c>
      <c r="D35" s="263">
        <v>5.4148737418024986</v>
      </c>
      <c r="E35" s="263">
        <v>6.7490280595457506</v>
      </c>
      <c r="F35" s="263">
        <v>8.3196154345232856</v>
      </c>
      <c r="G35" s="263">
        <v>8.4891230662091228</v>
      </c>
      <c r="H35" s="263">
        <v>9.3402579763688696</v>
      </c>
      <c r="I35" s="263">
        <v>10.47191760037391</v>
      </c>
      <c r="J35" s="263">
        <v>9.7644404400302154</v>
      </c>
      <c r="K35" s="263">
        <v>9.212244330178553</v>
      </c>
      <c r="L35" s="263">
        <v>9.1852602159094214</v>
      </c>
      <c r="M35" s="263">
        <v>9.5137704115084425</v>
      </c>
      <c r="N35" s="263">
        <v>9.0547443707485371</v>
      </c>
      <c r="O35" s="263">
        <v>8.7490868234488559</v>
      </c>
      <c r="P35" s="263">
        <v>10.452331019248451</v>
      </c>
      <c r="Q35" s="263">
        <v>10.21746742727764</v>
      </c>
      <c r="R35" s="263">
        <v>10.774088075991809</v>
      </c>
      <c r="S35" s="263">
        <v>11.82020378189576</v>
      </c>
      <c r="T35" s="263">
        <v>10.4849316533374</v>
      </c>
      <c r="U35" s="263">
        <v>11.546482897715659</v>
      </c>
      <c r="V35" s="263">
        <v>10.564736092647429</v>
      </c>
      <c r="W35" s="263">
        <v>10.442998664232411</v>
      </c>
      <c r="DA35" s="70" t="s">
        <v>2583</v>
      </c>
    </row>
    <row r="36" spans="1:105" ht="12" customHeight="1" x14ac:dyDescent="0.25">
      <c r="A36" s="46" t="s">
        <v>30</v>
      </c>
      <c r="B36" s="231">
        <v>0</v>
      </c>
      <c r="C36" s="231">
        <v>0.19860725551737829</v>
      </c>
      <c r="D36" s="231">
        <v>0</v>
      </c>
      <c r="E36" s="231">
        <v>0.20469242385961159</v>
      </c>
      <c r="F36" s="231">
        <v>0</v>
      </c>
      <c r="G36" s="231">
        <v>0</v>
      </c>
      <c r="H36" s="231">
        <v>0.1065754678789443</v>
      </c>
      <c r="I36" s="231">
        <v>0.20851169179675499</v>
      </c>
      <c r="J36" s="231">
        <v>0.23993639753440779</v>
      </c>
      <c r="K36" s="231">
        <v>0.3167226561806995</v>
      </c>
      <c r="L36" s="231">
        <v>0</v>
      </c>
      <c r="M36" s="231">
        <v>6.4099184754169203E-2</v>
      </c>
      <c r="N36" s="231">
        <v>6.2489893127326737E-2</v>
      </c>
      <c r="O36" s="231">
        <v>4.4297387921046698E-2</v>
      </c>
      <c r="P36" s="231">
        <v>0</v>
      </c>
      <c r="Q36" s="231">
        <v>0</v>
      </c>
      <c r="R36" s="231">
        <v>0</v>
      </c>
      <c r="S36" s="231">
        <v>6.9032462206168321E-2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0.59683925171605112</v>
      </c>
      <c r="C38" s="231">
        <v>0.31771794437654788</v>
      </c>
      <c r="D38" s="231">
        <v>0.40399911897686891</v>
      </c>
      <c r="E38" s="231">
        <v>0.32745256948801782</v>
      </c>
      <c r="F38" s="231">
        <v>0.32537351529266012</v>
      </c>
      <c r="G38" s="231">
        <v>0.33808495904150299</v>
      </c>
      <c r="H38" s="231">
        <v>0.33513893508528447</v>
      </c>
      <c r="I38" s="231">
        <v>0.66712473241285497</v>
      </c>
      <c r="J38" s="231">
        <v>0.7676668086184385</v>
      </c>
      <c r="K38" s="231">
        <v>0.71378364854288634</v>
      </c>
      <c r="L38" s="231">
        <v>0.73379515472989576</v>
      </c>
      <c r="M38" s="231">
        <v>0.72536219063688467</v>
      </c>
      <c r="N38" s="231">
        <v>0.7379246219251413</v>
      </c>
      <c r="O38" s="231">
        <v>0.76725196498887427</v>
      </c>
      <c r="P38" s="231">
        <v>1.562461777353773</v>
      </c>
      <c r="Q38" s="231">
        <v>1.2537496010589071</v>
      </c>
      <c r="R38" s="231">
        <v>1.28318927652235</v>
      </c>
      <c r="S38" s="231">
        <v>1.3314906745645321</v>
      </c>
      <c r="T38" s="231">
        <v>1.315805147164254</v>
      </c>
      <c r="U38" s="231">
        <v>0.96577486968278969</v>
      </c>
      <c r="V38" s="231">
        <v>0.86488959041120739</v>
      </c>
      <c r="W38" s="231">
        <v>1.064916987125206</v>
      </c>
      <c r="DA38" s="73" t="s">
        <v>2586</v>
      </c>
    </row>
    <row r="39" spans="1:105" ht="12" customHeight="1" x14ac:dyDescent="0.25">
      <c r="A39" s="46" t="s">
        <v>160</v>
      </c>
      <c r="B39" s="231">
        <v>0.52947776124922086</v>
      </c>
      <c r="C39" s="231">
        <v>0.56581540062628022</v>
      </c>
      <c r="D39" s="231">
        <v>0.60287403901035763</v>
      </c>
      <c r="E39" s="231">
        <v>0.5889653959163399</v>
      </c>
      <c r="F39" s="231">
        <v>1.153920588336613</v>
      </c>
      <c r="G39" s="231">
        <v>0.90730463660367788</v>
      </c>
      <c r="H39" s="231">
        <v>0.9039080033180561</v>
      </c>
      <c r="I39" s="231">
        <v>0.90198170505618191</v>
      </c>
      <c r="J39" s="231">
        <v>0.70617341930966393</v>
      </c>
      <c r="K39" s="231">
        <v>0.6548621238918334</v>
      </c>
      <c r="L39" s="231">
        <v>0.67464098032547637</v>
      </c>
      <c r="M39" s="231">
        <v>0.66629897615559275</v>
      </c>
      <c r="N39" s="231">
        <v>0.45346140330835932</v>
      </c>
      <c r="O39" s="231">
        <v>0.37227467310942158</v>
      </c>
      <c r="P39" s="231">
        <v>0.37865623486612399</v>
      </c>
      <c r="Q39" s="231">
        <v>0.41036245876893168</v>
      </c>
      <c r="R39" s="231">
        <v>0.42227878773681449</v>
      </c>
      <c r="S39" s="231">
        <v>0.62776593296821948</v>
      </c>
      <c r="T39" s="231">
        <v>0.67798400609049192</v>
      </c>
      <c r="U39" s="231">
        <v>0.5109114921973622</v>
      </c>
      <c r="V39" s="231">
        <v>0.47140567089337071</v>
      </c>
      <c r="W39" s="231">
        <v>0.55066752125762697</v>
      </c>
      <c r="DA39" s="73" t="s">
        <v>2587</v>
      </c>
    </row>
    <row r="40" spans="1:105" ht="12" customHeight="1" x14ac:dyDescent="0.25">
      <c r="A40" s="46" t="s">
        <v>70</v>
      </c>
      <c r="B40" s="231">
        <v>0.51422111959750705</v>
      </c>
      <c r="C40" s="231">
        <v>0.54747497455564242</v>
      </c>
      <c r="D40" s="231">
        <v>0.58012515843357948</v>
      </c>
      <c r="E40" s="231">
        <v>0.84639889880637964</v>
      </c>
      <c r="F40" s="231">
        <v>0.70085829904421304</v>
      </c>
      <c r="G40" s="231">
        <v>1.0486473969502279</v>
      </c>
      <c r="H40" s="231">
        <v>0.49088526706772051</v>
      </c>
      <c r="I40" s="231">
        <v>0.28738862752925359</v>
      </c>
      <c r="J40" s="231">
        <v>0.33070084170119429</v>
      </c>
      <c r="K40" s="231">
        <v>0.36900285585132642</v>
      </c>
      <c r="L40" s="231">
        <v>0.31610937529285549</v>
      </c>
      <c r="M40" s="231">
        <v>0.31247656442714472</v>
      </c>
      <c r="N40" s="231">
        <v>0.31788829586349071</v>
      </c>
      <c r="O40" s="231">
        <v>0.33052213248004392</v>
      </c>
      <c r="P40" s="231">
        <v>0.67308814070879275</v>
      </c>
      <c r="Q40" s="231">
        <v>0.72013195255703422</v>
      </c>
      <c r="R40" s="231">
        <v>0.29482977158330548</v>
      </c>
      <c r="S40" s="231">
        <v>0.37113968356835442</v>
      </c>
      <c r="T40" s="231">
        <v>0.13741826549148109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3.9380911433453472E-2</v>
      </c>
      <c r="C41" s="231">
        <v>3.8349097159141317E-2</v>
      </c>
      <c r="D41" s="231">
        <v>3.834909716086396E-2</v>
      </c>
      <c r="E41" s="231">
        <v>3.8349097159904519E-2</v>
      </c>
      <c r="F41" s="231">
        <v>3.6199484091438278E-2</v>
      </c>
      <c r="G41" s="231">
        <v>3.6199484092123681E-2</v>
      </c>
      <c r="H41" s="231">
        <v>0.77661220976483425</v>
      </c>
      <c r="I41" s="231">
        <v>1.5170249354383309</v>
      </c>
      <c r="J41" s="231">
        <v>3.5167669817803469E-2</v>
      </c>
      <c r="K41" s="231">
        <v>3.5167669818593213E-2</v>
      </c>
      <c r="L41" s="231">
        <v>3.3018056747747528E-2</v>
      </c>
      <c r="M41" s="231">
        <v>3.1986242475696272E-2</v>
      </c>
      <c r="N41" s="231">
        <v>2.9836629404596238E-2</v>
      </c>
      <c r="O41" s="231">
        <v>2.8718830608180129E-2</v>
      </c>
      <c r="P41" s="231">
        <v>2.6655202062087189E-2</v>
      </c>
      <c r="Q41" s="231">
        <v>2.6655202062342811E-2</v>
      </c>
      <c r="R41" s="231">
        <v>2.6655202062256859E-2</v>
      </c>
      <c r="S41" s="231">
        <v>1.487532244166764E-2</v>
      </c>
      <c r="T41" s="231">
        <v>3.6199484090825053E-2</v>
      </c>
      <c r="U41" s="231">
        <v>1.2811693894630979E-2</v>
      </c>
      <c r="V41" s="231">
        <v>4.5829750641920373E-2</v>
      </c>
      <c r="W41" s="231">
        <v>2.665520206252079E-2</v>
      </c>
      <c r="DA41" s="73" t="s">
        <v>2589</v>
      </c>
    </row>
    <row r="42" spans="1:105" ht="12" customHeight="1" x14ac:dyDescent="0.25">
      <c r="A42" s="46" t="s">
        <v>162</v>
      </c>
      <c r="B42" s="231">
        <v>2.731203113193363</v>
      </c>
      <c r="C42" s="231">
        <v>2.543384580254537</v>
      </c>
      <c r="D42" s="231">
        <v>2.0952872913202381</v>
      </c>
      <c r="E42" s="231">
        <v>2.9686210931807242</v>
      </c>
      <c r="F42" s="231">
        <v>4.4529626019935744</v>
      </c>
      <c r="G42" s="231">
        <v>4.6421196076093318</v>
      </c>
      <c r="H42" s="231">
        <v>4.9253324183623004</v>
      </c>
      <c r="I42" s="231">
        <v>5.2560939907645938</v>
      </c>
      <c r="J42" s="231">
        <v>5.3156637468385863</v>
      </c>
      <c r="K42" s="231">
        <v>4.912387233211656</v>
      </c>
      <c r="L42" s="231">
        <v>5.3765358578824118</v>
      </c>
      <c r="M42" s="231">
        <v>5.3407183623081096</v>
      </c>
      <c r="N42" s="231">
        <v>4.7957918506094011</v>
      </c>
      <c r="O42" s="231">
        <v>4.2773889884891494</v>
      </c>
      <c r="P42" s="231">
        <v>4.7235074976262617</v>
      </c>
      <c r="Q42" s="231">
        <v>4.878365289497899</v>
      </c>
      <c r="R42" s="231">
        <v>5.5635580821030208</v>
      </c>
      <c r="S42" s="231">
        <v>5.6445927414745078</v>
      </c>
      <c r="T42" s="231">
        <v>5.1907835640899824</v>
      </c>
      <c r="U42" s="231">
        <v>4.4609401301934026</v>
      </c>
      <c r="V42" s="231">
        <v>4.6230238067051426</v>
      </c>
      <c r="W42" s="231">
        <v>6.2069498395354321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6.4488392088106306E-2</v>
      </c>
      <c r="H43" s="231">
        <v>0.17196904556351511</v>
      </c>
      <c r="I43" s="231">
        <v>6.4488392086308924E-2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4.2992261389491207E-2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7.162510747720402E-2</v>
      </c>
      <c r="I44" s="231">
        <v>7.162510747719375E-2</v>
      </c>
      <c r="J44" s="231">
        <v>0.81203783315241063</v>
      </c>
      <c r="K44" s="231">
        <v>0.57325881339990459</v>
      </c>
      <c r="L44" s="231">
        <v>0.19105760961847659</v>
      </c>
      <c r="M44" s="231">
        <v>0.19105760962633639</v>
      </c>
      <c r="N44" s="231">
        <v>0.14333619947395371</v>
      </c>
      <c r="O44" s="231">
        <v>0.1433361994725636</v>
      </c>
      <c r="P44" s="231">
        <v>0.1194325021427068</v>
      </c>
      <c r="Q44" s="231">
        <v>0.19105760962105081</v>
      </c>
      <c r="R44" s="231">
        <v>0.19105760962043461</v>
      </c>
      <c r="S44" s="231">
        <v>0.27944969904866951</v>
      </c>
      <c r="T44" s="231">
        <v>0.32957867581979211</v>
      </c>
      <c r="U44" s="231">
        <v>0.18392089423232</v>
      </c>
      <c r="V44" s="231">
        <v>0.32725709370196782</v>
      </c>
      <c r="W44" s="231">
        <v>0.55649183144720804</v>
      </c>
      <c r="DA44" s="73" t="s">
        <v>2592</v>
      </c>
    </row>
    <row r="45" spans="1:105" ht="12" customHeight="1" x14ac:dyDescent="0.25">
      <c r="A45" s="46" t="s">
        <v>79</v>
      </c>
      <c r="B45" s="231">
        <v>2.2767841787039611</v>
      </c>
      <c r="C45" s="231">
        <v>1.8464316421421529</v>
      </c>
      <c r="D45" s="231">
        <v>1.694239036900592</v>
      </c>
      <c r="E45" s="231">
        <v>1.7745485811347741</v>
      </c>
      <c r="F45" s="231">
        <v>1.650300945764787</v>
      </c>
      <c r="G45" s="231">
        <v>1.4522785898241539</v>
      </c>
      <c r="H45" s="231">
        <v>1.55821152185101</v>
      </c>
      <c r="I45" s="231">
        <v>1.497678417812438</v>
      </c>
      <c r="J45" s="231">
        <v>1.55709372305771</v>
      </c>
      <c r="K45" s="231">
        <v>1.6370593292816531</v>
      </c>
      <c r="L45" s="231">
        <v>1.8601031813125579</v>
      </c>
      <c r="M45" s="231">
        <v>2.181771281124508</v>
      </c>
      <c r="N45" s="231">
        <v>2.514015477036267</v>
      </c>
      <c r="O45" s="231">
        <v>2.7423043849900859</v>
      </c>
      <c r="P45" s="231">
        <v>2.9685296644887038</v>
      </c>
      <c r="Q45" s="231">
        <v>2.737145313711479</v>
      </c>
      <c r="R45" s="231">
        <v>2.9925193463636282</v>
      </c>
      <c r="S45" s="231">
        <v>3.4818572656236371</v>
      </c>
      <c r="T45" s="231">
        <v>2.79716251059057</v>
      </c>
      <c r="U45" s="231">
        <v>5.4121238175151554</v>
      </c>
      <c r="V45" s="231">
        <v>4.2323301802938174</v>
      </c>
      <c r="W45" s="231">
        <v>2.0373172828044122</v>
      </c>
      <c r="DA45" s="73" t="s">
        <v>2593</v>
      </c>
    </row>
    <row r="46" spans="1:105" ht="12" customHeight="1" x14ac:dyDescent="0.25">
      <c r="A46" s="57" t="s">
        <v>2594</v>
      </c>
      <c r="B46" s="263">
        <v>3.360372398658928</v>
      </c>
      <c r="C46" s="263">
        <v>3.2833152668924539</v>
      </c>
      <c r="D46" s="263">
        <v>3.1358170124245111</v>
      </c>
      <c r="E46" s="263">
        <v>3.7707122833853068</v>
      </c>
      <c r="F46" s="263">
        <v>4.5588838351749263</v>
      </c>
      <c r="G46" s="263">
        <v>4.8856114728189786</v>
      </c>
      <c r="H46" s="263">
        <v>5.3893677137924261</v>
      </c>
      <c r="I46" s="263">
        <v>6.0191596762591244</v>
      </c>
      <c r="J46" s="263">
        <v>6.4446073724459003</v>
      </c>
      <c r="K46" s="263">
        <v>5.6739358580373658</v>
      </c>
      <c r="L46" s="263">
        <v>5.8252422265964103</v>
      </c>
      <c r="M46" s="263">
        <v>5.9605130899173346</v>
      </c>
      <c r="N46" s="263">
        <v>5.7483787121219736</v>
      </c>
      <c r="O46" s="263">
        <v>5.7124786765421156</v>
      </c>
      <c r="P46" s="263">
        <v>6.9419928833107054</v>
      </c>
      <c r="Q46" s="263">
        <v>7.177884357333375</v>
      </c>
      <c r="R46" s="263">
        <v>7.7083959454881077</v>
      </c>
      <c r="S46" s="263">
        <v>7.8614811557863176</v>
      </c>
      <c r="T46" s="263">
        <v>7.0960129257133842</v>
      </c>
      <c r="U46" s="263">
        <v>6.7824569702374466</v>
      </c>
      <c r="V46" s="263">
        <v>6.4770576783558438</v>
      </c>
      <c r="W46" s="263">
        <v>7.0625717323803157</v>
      </c>
      <c r="DA46" s="70" t="s">
        <v>2595</v>
      </c>
    </row>
    <row r="47" spans="1:105" ht="12" customHeight="1" x14ac:dyDescent="0.25">
      <c r="A47" s="41" t="s">
        <v>2596</v>
      </c>
      <c r="B47" s="352">
        <v>2.2754952579641108</v>
      </c>
      <c r="C47" s="352">
        <v>2.2233155834741938</v>
      </c>
      <c r="D47" s="352">
        <v>2.1234363026142118</v>
      </c>
      <c r="E47" s="352">
        <v>2.553359241795504</v>
      </c>
      <c r="F47" s="352">
        <v>3.0870740852084659</v>
      </c>
      <c r="G47" s="352">
        <v>3.3083195609782261</v>
      </c>
      <c r="H47" s="352">
        <v>3.6494409610832772</v>
      </c>
      <c r="I47" s="352">
        <v>4.0759081659290288</v>
      </c>
      <c r="J47" s="352">
        <v>4.3640024901090264</v>
      </c>
      <c r="K47" s="352">
        <v>3.8421378964156312</v>
      </c>
      <c r="L47" s="352">
        <v>3.9445958633639608</v>
      </c>
      <c r="M47" s="352">
        <v>4.0361952968524388</v>
      </c>
      <c r="N47" s="352">
        <v>3.8925472979231661</v>
      </c>
      <c r="O47" s="352">
        <v>3.8682373849042069</v>
      </c>
      <c r="P47" s="352">
        <v>4.7008099141328046</v>
      </c>
      <c r="Q47" s="352">
        <v>4.8605451657218763</v>
      </c>
      <c r="R47" s="352">
        <v>5.2197841011514328</v>
      </c>
      <c r="S47" s="352">
        <v>5.3234466208879478</v>
      </c>
      <c r="T47" s="352">
        <v>4.8051054607390666</v>
      </c>
      <c r="U47" s="352">
        <v>4.5927792643696872</v>
      </c>
      <c r="V47" s="352">
        <v>4.385976399086208</v>
      </c>
      <c r="W47" s="352">
        <v>4.7824605667146933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0.99999999999999989</v>
      </c>
      <c r="C51" s="234">
        <f t="shared" si="3"/>
        <v>0.99999999999999978</v>
      </c>
      <c r="D51" s="234">
        <f t="shared" si="3"/>
        <v>1</v>
      </c>
      <c r="E51" s="234">
        <f t="shared" si="3"/>
        <v>0.99999999999999989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0.99999999999999978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0.99999999999999989</v>
      </c>
      <c r="N51" s="234">
        <f t="shared" si="3"/>
        <v>0.99999999999999989</v>
      </c>
      <c r="O51" s="234">
        <f t="shared" si="3"/>
        <v>0.99999999999999989</v>
      </c>
      <c r="P51" s="234">
        <f t="shared" si="3"/>
        <v>1</v>
      </c>
      <c r="Q51" s="234">
        <f t="shared" si="3"/>
        <v>0.99999999999999989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0.99999999999999978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1.9580211510468057E-2</v>
      </c>
      <c r="C52" s="301">
        <f t="shared" si="4"/>
        <v>2.0407313310660126E-2</v>
      </c>
      <c r="D52" s="301">
        <f t="shared" si="4"/>
        <v>2.1341660753015287E-2</v>
      </c>
      <c r="E52" s="301">
        <f t="shared" si="4"/>
        <v>2.0595079961810758E-2</v>
      </c>
      <c r="F52" s="301">
        <f t="shared" si="4"/>
        <v>1.9958253531322134E-2</v>
      </c>
      <c r="G52" s="301">
        <f t="shared" si="4"/>
        <v>2.054221259273508E-2</v>
      </c>
      <c r="H52" s="301">
        <f t="shared" si="4"/>
        <v>2.1016933399445856E-2</v>
      </c>
      <c r="I52" s="301">
        <f t="shared" si="4"/>
        <v>2.1097837400739772E-2</v>
      </c>
      <c r="J52" s="301">
        <f t="shared" si="4"/>
        <v>2.2591334874876905E-2</v>
      </c>
      <c r="K52" s="301">
        <f t="shared" si="4"/>
        <v>2.1726617478105604E-2</v>
      </c>
      <c r="L52" s="301">
        <f t="shared" si="4"/>
        <v>2.2007921932942612E-2</v>
      </c>
      <c r="M52" s="301">
        <f t="shared" si="4"/>
        <v>2.1970201749552422E-2</v>
      </c>
      <c r="N52" s="301">
        <f t="shared" si="4"/>
        <v>2.2329850942251161E-2</v>
      </c>
      <c r="O52" s="301">
        <f t="shared" si="4"/>
        <v>2.2834578037555637E-2</v>
      </c>
      <c r="P52" s="301">
        <f t="shared" si="4"/>
        <v>2.2899911172785253E-2</v>
      </c>
      <c r="Q52" s="301">
        <f t="shared" si="4"/>
        <v>2.3470418264125298E-2</v>
      </c>
      <c r="R52" s="301">
        <f t="shared" si="4"/>
        <v>2.3667314642400013E-2</v>
      </c>
      <c r="S52" s="301">
        <f t="shared" si="4"/>
        <v>2.2976984933540417E-2</v>
      </c>
      <c r="T52" s="301">
        <f t="shared" si="4"/>
        <v>2.3098783175396098E-2</v>
      </c>
      <c r="U52" s="301">
        <f t="shared" si="4"/>
        <v>2.2310370434818594E-2</v>
      </c>
      <c r="V52" s="301">
        <f t="shared" si="4"/>
        <v>2.254085424248645E-2</v>
      </c>
      <c r="W52" s="301">
        <f t="shared" si="4"/>
        <v>2.287844273834105E-2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2.662908765423656E-2</v>
      </c>
      <c r="C53" s="235">
        <f t="shared" si="5"/>
        <v>2.7753946102497779E-2</v>
      </c>
      <c r="D53" s="235">
        <f t="shared" si="5"/>
        <v>2.902465862410079E-2</v>
      </c>
      <c r="E53" s="235">
        <f t="shared" si="5"/>
        <v>2.8009308748062636E-2</v>
      </c>
      <c r="F53" s="235">
        <f t="shared" si="5"/>
        <v>2.7143224802598093E-2</v>
      </c>
      <c r="G53" s="235">
        <f t="shared" si="5"/>
        <v>2.7937409126119691E-2</v>
      </c>
      <c r="H53" s="235">
        <f t="shared" si="5"/>
        <v>2.8583029423246361E-2</v>
      </c>
      <c r="I53" s="235">
        <f t="shared" si="5"/>
        <v>2.8693058865006102E-2</v>
      </c>
      <c r="J53" s="235">
        <f t="shared" si="5"/>
        <v>3.0724215429832599E-2</v>
      </c>
      <c r="K53" s="235">
        <f t="shared" si="5"/>
        <v>2.9548199770223636E-2</v>
      </c>
      <c r="L53" s="235">
        <f t="shared" si="5"/>
        <v>2.9930773828801934E-2</v>
      </c>
      <c r="M53" s="235">
        <f t="shared" si="5"/>
        <v>2.9879474379391292E-2</v>
      </c>
      <c r="N53" s="235">
        <f t="shared" si="5"/>
        <v>3.0368597281461553E-2</v>
      </c>
      <c r="O53" s="235">
        <f t="shared" si="5"/>
        <v>3.1055026131075674E-2</v>
      </c>
      <c r="P53" s="235">
        <f t="shared" si="5"/>
        <v>3.1143879194987945E-2</v>
      </c>
      <c r="Q53" s="235">
        <f t="shared" si="5"/>
        <v>3.1919768839210411E-2</v>
      </c>
      <c r="R53" s="235">
        <f t="shared" si="5"/>
        <v>3.2187547913663996E-2</v>
      </c>
      <c r="S53" s="235">
        <f t="shared" si="5"/>
        <v>3.1248699509614952E-2</v>
      </c>
      <c r="T53" s="235">
        <f t="shared" si="5"/>
        <v>3.1414345118538696E-2</v>
      </c>
      <c r="U53" s="235">
        <f t="shared" si="5"/>
        <v>3.0342103791353298E-2</v>
      </c>
      <c r="V53" s="235">
        <f t="shared" si="5"/>
        <v>3.065556176978157E-2</v>
      </c>
      <c r="W53" s="235">
        <f t="shared" si="5"/>
        <v>3.1114682124143821E-2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3.2894755337586352E-2</v>
      </c>
      <c r="C54" s="235">
        <f t="shared" si="6"/>
        <v>3.4284286361909007E-2</v>
      </c>
      <c r="D54" s="235">
        <f t="shared" si="6"/>
        <v>3.5853990065065691E-2</v>
      </c>
      <c r="E54" s="235">
        <f t="shared" si="6"/>
        <v>3.4599734335842056E-2</v>
      </c>
      <c r="F54" s="235">
        <f t="shared" si="6"/>
        <v>3.3529865932621181E-2</v>
      </c>
      <c r="G54" s="235">
        <f t="shared" si="6"/>
        <v>3.45109171557949E-2</v>
      </c>
      <c r="H54" s="235">
        <f t="shared" si="6"/>
        <v>3.5308448111069035E-2</v>
      </c>
      <c r="I54" s="235">
        <f t="shared" si="6"/>
        <v>3.5444366833242827E-2</v>
      </c>
      <c r="J54" s="235">
        <f t="shared" si="6"/>
        <v>3.7953442589793225E-2</v>
      </c>
      <c r="K54" s="235">
        <f t="shared" si="6"/>
        <v>3.6500717363217423E-2</v>
      </c>
      <c r="L54" s="235">
        <f t="shared" si="6"/>
        <v>3.6973308847343567E-2</v>
      </c>
      <c r="M54" s="235">
        <f t="shared" si="6"/>
        <v>3.6909938939248058E-2</v>
      </c>
      <c r="N54" s="235">
        <f t="shared" si="6"/>
        <v>3.7514149582981937E-2</v>
      </c>
      <c r="O54" s="235">
        <f t="shared" si="6"/>
        <v>3.8362091103093493E-2</v>
      </c>
      <c r="P54" s="235">
        <f t="shared" si="6"/>
        <v>3.8471850770279224E-2</v>
      </c>
      <c r="Q54" s="235">
        <f t="shared" si="6"/>
        <v>3.9430302683730475E-2</v>
      </c>
      <c r="R54" s="235">
        <f t="shared" si="6"/>
        <v>3.976108859923199E-2</v>
      </c>
      <c r="S54" s="235">
        <f t="shared" si="6"/>
        <v>3.8601334688347901E-2</v>
      </c>
      <c r="T54" s="235">
        <f t="shared" si="6"/>
        <v>3.8805955734665443E-2</v>
      </c>
      <c r="U54" s="235">
        <f t="shared" si="6"/>
        <v>3.748142233049525E-2</v>
      </c>
      <c r="V54" s="235">
        <f t="shared" si="6"/>
        <v>3.7868635127377231E-2</v>
      </c>
      <c r="W54" s="235">
        <f t="shared" si="6"/>
        <v>3.8435783800412959E-2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2.0363419970886781E-2</v>
      </c>
      <c r="C55" s="235">
        <f t="shared" si="7"/>
        <v>2.1223605843086531E-2</v>
      </c>
      <c r="D55" s="235">
        <f t="shared" si="7"/>
        <v>2.21953271831359E-2</v>
      </c>
      <c r="E55" s="235">
        <f t="shared" si="7"/>
        <v>2.1418883160283186E-2</v>
      </c>
      <c r="F55" s="235">
        <f t="shared" si="7"/>
        <v>2.0756583672575022E-2</v>
      </c>
      <c r="G55" s="235">
        <f t="shared" si="7"/>
        <v>2.1363901096444458E-2</v>
      </c>
      <c r="H55" s="235">
        <f t="shared" si="7"/>
        <v>2.185761073542369E-2</v>
      </c>
      <c r="I55" s="235">
        <f t="shared" si="7"/>
        <v>2.1941750896769363E-2</v>
      </c>
      <c r="J55" s="235">
        <f t="shared" si="7"/>
        <v>2.3494988269871998E-2</v>
      </c>
      <c r="K55" s="235">
        <f t="shared" si="7"/>
        <v>2.2595682177229827E-2</v>
      </c>
      <c r="L55" s="235">
        <f t="shared" si="7"/>
        <v>2.2888238810260319E-2</v>
      </c>
      <c r="M55" s="235">
        <f t="shared" si="7"/>
        <v>2.2849009819534503E-2</v>
      </c>
      <c r="N55" s="235">
        <f t="shared" si="7"/>
        <v>2.3223044979941192E-2</v>
      </c>
      <c r="O55" s="235">
        <f t="shared" si="7"/>
        <v>2.3747961159057859E-2</v>
      </c>
      <c r="P55" s="235">
        <f t="shared" si="7"/>
        <v>2.3815907619696663E-2</v>
      </c>
      <c r="Q55" s="235">
        <f t="shared" si="7"/>
        <v>2.4409234994690308E-2</v>
      </c>
      <c r="R55" s="235">
        <f t="shared" si="7"/>
        <v>2.461400722809599E-2</v>
      </c>
      <c r="S55" s="235">
        <f t="shared" si="7"/>
        <v>2.3896064330882035E-2</v>
      </c>
      <c r="T55" s="235">
        <f t="shared" si="7"/>
        <v>2.4022734502411946E-2</v>
      </c>
      <c r="U55" s="235">
        <f t="shared" si="7"/>
        <v>2.3202785252211342E-2</v>
      </c>
      <c r="V55" s="235">
        <f t="shared" si="7"/>
        <v>2.3442488412185904E-2</v>
      </c>
      <c r="W55" s="235">
        <f t="shared" si="7"/>
        <v>2.3793580447874683E-2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2.6899527154564919E-2</v>
      </c>
      <c r="C56" s="302">
        <f t="shared" si="8"/>
        <v>2.67285301621971E-2</v>
      </c>
      <c r="D56" s="302">
        <f t="shared" si="8"/>
        <v>2.6380730809472428E-2</v>
      </c>
      <c r="E56" s="302">
        <f t="shared" si="8"/>
        <v>2.6705054488455979E-2</v>
      </c>
      <c r="F56" s="302">
        <f t="shared" si="8"/>
        <v>2.771061651344673E-2</v>
      </c>
      <c r="G56" s="302">
        <f t="shared" si="8"/>
        <v>2.732671710696126E-2</v>
      </c>
      <c r="H56" s="302">
        <f t="shared" si="8"/>
        <v>2.7068717522761156E-2</v>
      </c>
      <c r="I56" s="302">
        <f t="shared" si="8"/>
        <v>2.6880462774322569E-2</v>
      </c>
      <c r="J56" s="302">
        <f t="shared" si="8"/>
        <v>2.6555935513001366E-2</v>
      </c>
      <c r="K56" s="302">
        <f t="shared" si="8"/>
        <v>2.6716146735733397E-2</v>
      </c>
      <c r="L56" s="302">
        <f t="shared" si="8"/>
        <v>2.6843655682016104E-2</v>
      </c>
      <c r="M56" s="302">
        <f t="shared" si="8"/>
        <v>2.6759188089040757E-2</v>
      </c>
      <c r="N56" s="302">
        <f t="shared" si="8"/>
        <v>2.6478922583998438E-2</v>
      </c>
      <c r="O56" s="302">
        <f t="shared" si="8"/>
        <v>2.6232423259173222E-2</v>
      </c>
      <c r="P56" s="302">
        <f t="shared" si="8"/>
        <v>2.6080333633517267E-2</v>
      </c>
      <c r="Q56" s="302">
        <f t="shared" si="8"/>
        <v>2.6184251543168894E-2</v>
      </c>
      <c r="R56" s="302">
        <f t="shared" si="8"/>
        <v>2.6284671389265178E-2</v>
      </c>
      <c r="S56" s="302">
        <f t="shared" si="8"/>
        <v>2.6223789101215755E-2</v>
      </c>
      <c r="T56" s="302">
        <f t="shared" si="8"/>
        <v>2.6309658365717414E-2</v>
      </c>
      <c r="U56" s="302">
        <f t="shared" si="8"/>
        <v>2.5891628712931807E-2</v>
      </c>
      <c r="V56" s="302">
        <f t="shared" si="8"/>
        <v>2.6082878057775243E-2</v>
      </c>
      <c r="W56" s="302">
        <f t="shared" si="8"/>
        <v>2.6591246896656873E-2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0.18167703988265421</v>
      </c>
      <c r="C57" s="303">
        <f t="shared" si="9"/>
        <v>0.17998213131993118</v>
      </c>
      <c r="D57" s="303">
        <f t="shared" si="9"/>
        <v>0.1771373192105723</v>
      </c>
      <c r="E57" s="303">
        <f t="shared" si="9"/>
        <v>0.18047595499561461</v>
      </c>
      <c r="F57" s="303">
        <f t="shared" si="9"/>
        <v>0.18373934796812</v>
      </c>
      <c r="G57" s="303">
        <f t="shared" si="9"/>
        <v>0.18228028014070366</v>
      </c>
      <c r="H57" s="303">
        <f t="shared" si="9"/>
        <v>0.17860804642124756</v>
      </c>
      <c r="I57" s="303">
        <f t="shared" si="9"/>
        <v>0.17783873957822804</v>
      </c>
      <c r="J57" s="303">
        <f t="shared" si="9"/>
        <v>0.17525333282858685</v>
      </c>
      <c r="K57" s="303">
        <f t="shared" si="9"/>
        <v>0.1774197291761295</v>
      </c>
      <c r="L57" s="303">
        <f t="shared" si="9"/>
        <v>0.17688769450651795</v>
      </c>
      <c r="M57" s="303">
        <f t="shared" si="9"/>
        <v>0.17648780532173405</v>
      </c>
      <c r="N57" s="303">
        <f t="shared" si="9"/>
        <v>0.17477437289145961</v>
      </c>
      <c r="O57" s="303">
        <f t="shared" si="9"/>
        <v>0.17304564537150111</v>
      </c>
      <c r="P57" s="303">
        <f t="shared" si="9"/>
        <v>0.17394741935604355</v>
      </c>
      <c r="Q57" s="303">
        <f t="shared" si="9"/>
        <v>0.17322507953477906</v>
      </c>
      <c r="R57" s="303">
        <f t="shared" si="9"/>
        <v>0.17275993753314703</v>
      </c>
      <c r="S57" s="303">
        <f t="shared" si="9"/>
        <v>0.17325978130358838</v>
      </c>
      <c r="T57" s="303">
        <f t="shared" si="9"/>
        <v>0.17337853168462034</v>
      </c>
      <c r="U57" s="303">
        <f t="shared" si="9"/>
        <v>0.1704010070074557</v>
      </c>
      <c r="V57" s="303">
        <f t="shared" si="9"/>
        <v>0.17128155548651053</v>
      </c>
      <c r="W57" s="303">
        <f t="shared" si="9"/>
        <v>0.17446184976992388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0.13860221719687379</v>
      </c>
      <c r="C58" s="304">
        <f t="shared" si="10"/>
        <v>0.12944026976234502</v>
      </c>
      <c r="D58" s="304">
        <f t="shared" si="10"/>
        <v>0.11524034917844581</v>
      </c>
      <c r="E58" s="304">
        <f t="shared" si="10"/>
        <v>0.12896315629077199</v>
      </c>
      <c r="F58" s="304">
        <f t="shared" si="10"/>
        <v>0.14016014285924247</v>
      </c>
      <c r="G58" s="304">
        <f t="shared" si="10"/>
        <v>0.13330382159283102</v>
      </c>
      <c r="H58" s="304">
        <f t="shared" si="10"/>
        <v>0.1220467265669718</v>
      </c>
      <c r="I58" s="304">
        <f t="shared" si="10"/>
        <v>0.11957146955430339</v>
      </c>
      <c r="J58" s="304">
        <f t="shared" si="10"/>
        <v>9.7796842889310981E-2</v>
      </c>
      <c r="K58" s="304">
        <f t="shared" si="10"/>
        <v>0.11273245241610455</v>
      </c>
      <c r="L58" s="304">
        <f t="shared" si="10"/>
        <v>0.10883268442194956</v>
      </c>
      <c r="M58" s="304">
        <f t="shared" si="10"/>
        <v>0.10813613180569016</v>
      </c>
      <c r="N58" s="304">
        <f t="shared" si="10"/>
        <v>9.950696427292538E-2</v>
      </c>
      <c r="O58" s="304">
        <f t="shared" si="10"/>
        <v>8.7826881609427407E-2</v>
      </c>
      <c r="P58" s="304">
        <f t="shared" si="10"/>
        <v>8.9325855090938142E-2</v>
      </c>
      <c r="Q58" s="304">
        <f t="shared" si="10"/>
        <v>7.8845096327273073E-2</v>
      </c>
      <c r="R58" s="304">
        <f t="shared" si="10"/>
        <v>7.428350769549294E-2</v>
      </c>
      <c r="S58" s="304">
        <f t="shared" si="10"/>
        <v>8.6421801883965338E-2</v>
      </c>
      <c r="T58" s="304">
        <f t="shared" si="10"/>
        <v>8.5210273762658842E-2</v>
      </c>
      <c r="U58" s="304">
        <f t="shared" si="10"/>
        <v>8.6740704290177495E-2</v>
      </c>
      <c r="V58" s="304">
        <f t="shared" si="10"/>
        <v>8.6397744549542105E-2</v>
      </c>
      <c r="W58" s="304">
        <f t="shared" si="10"/>
        <v>9.2133412676691104E-2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4.3074822685780403E-2</v>
      </c>
      <c r="C59" s="304">
        <f t="shared" si="11"/>
        <v>5.0541861557586172E-2</v>
      </c>
      <c r="D59" s="304">
        <f t="shared" si="11"/>
        <v>6.1896970032126498E-2</v>
      </c>
      <c r="E59" s="304">
        <f t="shared" si="11"/>
        <v>5.1512798704842634E-2</v>
      </c>
      <c r="F59" s="304">
        <f t="shared" si="11"/>
        <v>4.3579205108877563E-2</v>
      </c>
      <c r="G59" s="304">
        <f t="shared" si="11"/>
        <v>4.8976458547872644E-2</v>
      </c>
      <c r="H59" s="304">
        <f t="shared" si="11"/>
        <v>5.6561319854275725E-2</v>
      </c>
      <c r="I59" s="304">
        <f t="shared" si="11"/>
        <v>5.8267270023924643E-2</v>
      </c>
      <c r="J59" s="304">
        <f t="shared" si="11"/>
        <v>7.7456489939275883E-2</v>
      </c>
      <c r="K59" s="304">
        <f t="shared" si="11"/>
        <v>6.4687276760024934E-2</v>
      </c>
      <c r="L59" s="304">
        <f t="shared" si="11"/>
        <v>6.8055010084568393E-2</v>
      </c>
      <c r="M59" s="304">
        <f t="shared" si="11"/>
        <v>6.8351673516043876E-2</v>
      </c>
      <c r="N59" s="304">
        <f t="shared" si="11"/>
        <v>7.5267408618534218E-2</v>
      </c>
      <c r="O59" s="304">
        <f t="shared" si="11"/>
        <v>8.5218763762073657E-2</v>
      </c>
      <c r="P59" s="304">
        <f t="shared" si="11"/>
        <v>8.4621564265105392E-2</v>
      </c>
      <c r="Q59" s="304">
        <f t="shared" si="11"/>
        <v>9.4379983207505999E-2</v>
      </c>
      <c r="R59" s="304">
        <f t="shared" si="11"/>
        <v>9.8476429837654075E-2</v>
      </c>
      <c r="S59" s="304">
        <f t="shared" si="11"/>
        <v>8.6837979419623026E-2</v>
      </c>
      <c r="T59" s="304">
        <f t="shared" si="11"/>
        <v>8.8168257921961479E-2</v>
      </c>
      <c r="U59" s="304">
        <f t="shared" si="11"/>
        <v>8.3660302717278215E-2</v>
      </c>
      <c r="V59" s="304">
        <f t="shared" si="11"/>
        <v>8.488381093696841E-2</v>
      </c>
      <c r="W59" s="304">
        <f t="shared" si="11"/>
        <v>8.2328437093232801E-2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8.7738244193573484E-2</v>
      </c>
      <c r="C60" s="303">
        <f t="shared" si="12"/>
        <v>8.7487814681633108E-2</v>
      </c>
      <c r="D60" s="303">
        <f t="shared" si="12"/>
        <v>8.6313676103568965E-2</v>
      </c>
      <c r="E60" s="303">
        <f t="shared" si="12"/>
        <v>8.7637057515336875E-2</v>
      </c>
      <c r="F60" s="303">
        <f t="shared" si="12"/>
        <v>8.9179455751708686E-2</v>
      </c>
      <c r="G60" s="303">
        <f t="shared" si="12"/>
        <v>8.8936633930166736E-2</v>
      </c>
      <c r="H60" s="303">
        <f t="shared" si="12"/>
        <v>8.8372936532264898E-2</v>
      </c>
      <c r="I60" s="303">
        <f t="shared" si="12"/>
        <v>8.8018280620695957E-2</v>
      </c>
      <c r="J60" s="303">
        <f t="shared" si="12"/>
        <v>8.6898093192390446E-2</v>
      </c>
      <c r="K60" s="303">
        <f t="shared" si="12"/>
        <v>8.7806948990245687E-2</v>
      </c>
      <c r="L60" s="303">
        <f t="shared" si="12"/>
        <v>8.8029916163251634E-2</v>
      </c>
      <c r="M60" s="303">
        <f t="shared" si="12"/>
        <v>8.7827866333852853E-2</v>
      </c>
      <c r="N60" s="303">
        <f t="shared" si="12"/>
        <v>8.7037119627289813E-2</v>
      </c>
      <c r="O60" s="303">
        <f t="shared" si="12"/>
        <v>8.5818208645000671E-2</v>
      </c>
      <c r="P60" s="303">
        <f t="shared" si="12"/>
        <v>8.5289850427009123E-2</v>
      </c>
      <c r="Q60" s="303">
        <f t="shared" si="12"/>
        <v>8.4586792172454309E-2</v>
      </c>
      <c r="R60" s="303">
        <f t="shared" si="12"/>
        <v>8.461142357193556E-2</v>
      </c>
      <c r="S60" s="303">
        <f t="shared" si="12"/>
        <v>8.5479810450859076E-2</v>
      </c>
      <c r="T60" s="303">
        <f t="shared" si="12"/>
        <v>8.5507632368801684E-2</v>
      </c>
      <c r="U60" s="303">
        <f t="shared" si="12"/>
        <v>8.5024360122605946E-2</v>
      </c>
      <c r="V60" s="303">
        <f t="shared" si="12"/>
        <v>8.549960470183518E-2</v>
      </c>
      <c r="W60" s="303">
        <f t="shared" si="12"/>
        <v>8.6934721932054856E-2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6.7766428452896058E-2</v>
      </c>
      <c r="C61" s="304">
        <f t="shared" si="13"/>
        <v>6.6672355104759773E-2</v>
      </c>
      <c r="D61" s="304">
        <f t="shared" si="13"/>
        <v>6.4545182135493373E-2</v>
      </c>
      <c r="E61" s="304">
        <f t="shared" si="13"/>
        <v>6.6630075954289894E-2</v>
      </c>
      <c r="F61" s="304">
        <f t="shared" si="13"/>
        <v>6.8822037149760096E-2</v>
      </c>
      <c r="G61" s="304">
        <f t="shared" si="13"/>
        <v>6.7983577085576979E-2</v>
      </c>
      <c r="H61" s="304">
        <f t="shared" si="13"/>
        <v>6.6935664464830111E-2</v>
      </c>
      <c r="I61" s="304">
        <f t="shared" si="13"/>
        <v>6.6498486471941357E-2</v>
      </c>
      <c r="J61" s="304">
        <f t="shared" si="13"/>
        <v>6.3854931620016001E-2</v>
      </c>
      <c r="K61" s="304">
        <f t="shared" si="13"/>
        <v>6.5645799162577956E-2</v>
      </c>
      <c r="L61" s="304">
        <f t="shared" si="13"/>
        <v>6.5581835791650181E-2</v>
      </c>
      <c r="M61" s="304">
        <f t="shared" si="13"/>
        <v>6.5418260549309382E-2</v>
      </c>
      <c r="N61" s="304">
        <f t="shared" si="13"/>
        <v>6.4260671666193633E-2</v>
      </c>
      <c r="O61" s="304">
        <f t="shared" si="13"/>
        <v>6.2526939046693902E-2</v>
      </c>
      <c r="P61" s="304">
        <f t="shared" si="13"/>
        <v>6.1931941030768156E-2</v>
      </c>
      <c r="Q61" s="304">
        <f t="shared" si="13"/>
        <v>6.0646965543046501E-2</v>
      </c>
      <c r="R61" s="304">
        <f t="shared" si="13"/>
        <v>6.0470762636687554E-2</v>
      </c>
      <c r="S61" s="304">
        <f t="shared" si="13"/>
        <v>6.2043285818647854E-2</v>
      </c>
      <c r="T61" s="304">
        <f t="shared" si="13"/>
        <v>6.1946873529897646E-2</v>
      </c>
      <c r="U61" s="304">
        <f t="shared" si="13"/>
        <v>6.2267782279090966E-2</v>
      </c>
      <c r="V61" s="304">
        <f t="shared" si="13"/>
        <v>6.2507933374498989E-2</v>
      </c>
      <c r="W61" s="304">
        <f t="shared" si="13"/>
        <v>6.3598710338946984E-2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1.997181574067743E-2</v>
      </c>
      <c r="C62" s="304">
        <f t="shared" si="14"/>
        <v>2.0815459576873335E-2</v>
      </c>
      <c r="D62" s="304">
        <f t="shared" si="14"/>
        <v>2.1768493968075602E-2</v>
      </c>
      <c r="E62" s="304">
        <f t="shared" si="14"/>
        <v>2.1006981561046981E-2</v>
      </c>
      <c r="F62" s="304">
        <f t="shared" si="14"/>
        <v>2.0357418601948587E-2</v>
      </c>
      <c r="G62" s="304">
        <f t="shared" si="14"/>
        <v>2.095305684458976E-2</v>
      </c>
      <c r="H62" s="304">
        <f t="shared" si="14"/>
        <v>2.143727206743478E-2</v>
      </c>
      <c r="I62" s="304">
        <f t="shared" si="14"/>
        <v>2.1519794148754587E-2</v>
      </c>
      <c r="J62" s="304">
        <f t="shared" si="14"/>
        <v>2.3043161572374449E-2</v>
      </c>
      <c r="K62" s="304">
        <f t="shared" si="14"/>
        <v>2.2161149827667731E-2</v>
      </c>
      <c r="L62" s="304">
        <f t="shared" si="14"/>
        <v>2.2448080371601453E-2</v>
      </c>
      <c r="M62" s="304">
        <f t="shared" si="14"/>
        <v>2.2409605784543474E-2</v>
      </c>
      <c r="N62" s="304">
        <f t="shared" si="14"/>
        <v>2.2776447961096187E-2</v>
      </c>
      <c r="O62" s="304">
        <f t="shared" si="14"/>
        <v>2.3291269598306765E-2</v>
      </c>
      <c r="P62" s="304">
        <f t="shared" si="14"/>
        <v>2.3357909396240956E-2</v>
      </c>
      <c r="Q62" s="304">
        <f t="shared" si="14"/>
        <v>2.3939826629407801E-2</v>
      </c>
      <c r="R62" s="304">
        <f t="shared" si="14"/>
        <v>2.4140660935248016E-2</v>
      </c>
      <c r="S62" s="304">
        <f t="shared" si="14"/>
        <v>2.3436524632211225E-2</v>
      </c>
      <c r="T62" s="304">
        <f t="shared" si="14"/>
        <v>2.3560758838904038E-2</v>
      </c>
      <c r="U62" s="304">
        <f t="shared" si="14"/>
        <v>2.2756577843514977E-2</v>
      </c>
      <c r="V62" s="304">
        <f t="shared" si="14"/>
        <v>2.2991671327336188E-2</v>
      </c>
      <c r="W62" s="304">
        <f t="shared" si="14"/>
        <v>2.3336011593107869E-2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0.25953862840379183</v>
      </c>
      <c r="C63" s="303">
        <f t="shared" si="15"/>
        <v>0.25711733045704466</v>
      </c>
      <c r="D63" s="303">
        <f t="shared" si="15"/>
        <v>0.25305331315796042</v>
      </c>
      <c r="E63" s="303">
        <f t="shared" si="15"/>
        <v>0.257822792850878</v>
      </c>
      <c r="F63" s="303">
        <f t="shared" si="15"/>
        <v>0.26248478281160004</v>
      </c>
      <c r="G63" s="303">
        <f t="shared" si="15"/>
        <v>0.26040040020100524</v>
      </c>
      <c r="H63" s="303">
        <f t="shared" si="15"/>
        <v>0.25515435203035369</v>
      </c>
      <c r="I63" s="303">
        <f t="shared" si="15"/>
        <v>0.25405534225461146</v>
      </c>
      <c r="J63" s="303">
        <f t="shared" si="15"/>
        <v>0.25036190404083836</v>
      </c>
      <c r="K63" s="303">
        <f t="shared" si="15"/>
        <v>0.25345675596589939</v>
      </c>
      <c r="L63" s="303">
        <f t="shared" si="15"/>
        <v>0.25269670643788272</v>
      </c>
      <c r="M63" s="303">
        <f t="shared" si="15"/>
        <v>0.25212543617390576</v>
      </c>
      <c r="N63" s="303">
        <f t="shared" si="15"/>
        <v>0.24967767555922812</v>
      </c>
      <c r="O63" s="303">
        <f t="shared" si="15"/>
        <v>0.2472080648164301</v>
      </c>
      <c r="P63" s="303">
        <f t="shared" si="15"/>
        <v>0.24849631336577649</v>
      </c>
      <c r="Q63" s="303">
        <f t="shared" si="15"/>
        <v>0.24746439933539865</v>
      </c>
      <c r="R63" s="303">
        <f t="shared" si="15"/>
        <v>0.24679991076163862</v>
      </c>
      <c r="S63" s="303">
        <f t="shared" si="15"/>
        <v>0.24751397329084054</v>
      </c>
      <c r="T63" s="303">
        <f t="shared" si="15"/>
        <v>0.24768361669231476</v>
      </c>
      <c r="U63" s="303">
        <f t="shared" si="15"/>
        <v>0.24343001001065101</v>
      </c>
      <c r="V63" s="303">
        <f t="shared" si="15"/>
        <v>0.24468793640930075</v>
      </c>
      <c r="W63" s="303">
        <f t="shared" si="15"/>
        <v>0.24923121395703415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0.19800316742410551</v>
      </c>
      <c r="C64" s="304">
        <f t="shared" si="16"/>
        <v>0.18491467108906437</v>
      </c>
      <c r="D64" s="304">
        <f t="shared" si="16"/>
        <v>0.16462907025492254</v>
      </c>
      <c r="E64" s="304">
        <f t="shared" si="16"/>
        <v>0.18423308041538858</v>
      </c>
      <c r="F64" s="304">
        <f t="shared" si="16"/>
        <v>0.20022877551320351</v>
      </c>
      <c r="G64" s="304">
        <f t="shared" si="16"/>
        <v>0.19043403084690147</v>
      </c>
      <c r="H64" s="304">
        <f t="shared" si="16"/>
        <v>0.17435246652424546</v>
      </c>
      <c r="I64" s="304">
        <f t="shared" si="16"/>
        <v>0.17081638507757624</v>
      </c>
      <c r="J64" s="304">
        <f t="shared" si="16"/>
        <v>0.13970977555615852</v>
      </c>
      <c r="K64" s="304">
        <f t="shared" si="16"/>
        <v>0.16104636059443517</v>
      </c>
      <c r="L64" s="304">
        <f t="shared" si="16"/>
        <v>0.15547526345992793</v>
      </c>
      <c r="M64" s="304">
        <f t="shared" si="16"/>
        <v>0.15448018829384308</v>
      </c>
      <c r="N64" s="304">
        <f t="shared" si="16"/>
        <v>0.14215280610417919</v>
      </c>
      <c r="O64" s="304">
        <f t="shared" si="16"/>
        <v>0.12546697372775345</v>
      </c>
      <c r="P64" s="304">
        <f t="shared" si="16"/>
        <v>0.1276083644156259</v>
      </c>
      <c r="Q64" s="304">
        <f t="shared" si="16"/>
        <v>0.11263585189610438</v>
      </c>
      <c r="R64" s="304">
        <f t="shared" si="16"/>
        <v>0.10611929670784707</v>
      </c>
      <c r="S64" s="304">
        <f t="shared" si="16"/>
        <v>0.12345971697709335</v>
      </c>
      <c r="T64" s="304">
        <f t="shared" si="16"/>
        <v>0.12172896251808406</v>
      </c>
      <c r="U64" s="304">
        <f t="shared" si="16"/>
        <v>0.12391529184311073</v>
      </c>
      <c r="V64" s="304">
        <f t="shared" si="16"/>
        <v>0.12342534935648873</v>
      </c>
      <c r="W64" s="304">
        <f t="shared" si="16"/>
        <v>0.13161916096670156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6.1535460979686325E-2</v>
      </c>
      <c r="C65" s="304">
        <f t="shared" si="17"/>
        <v>7.220265936798026E-2</v>
      </c>
      <c r="D65" s="304">
        <f t="shared" si="17"/>
        <v>8.8424242903037867E-2</v>
      </c>
      <c r="E65" s="304">
        <f t="shared" si="17"/>
        <v>7.3589712435489466E-2</v>
      </c>
      <c r="F65" s="304">
        <f t="shared" si="17"/>
        <v>6.2256007298396553E-2</v>
      </c>
      <c r="G65" s="304">
        <f t="shared" si="17"/>
        <v>6.9966369354103761E-2</v>
      </c>
      <c r="H65" s="304">
        <f t="shared" si="17"/>
        <v>8.0801885506108187E-2</v>
      </c>
      <c r="I65" s="304">
        <f t="shared" si="17"/>
        <v>8.3238957177035208E-2</v>
      </c>
      <c r="J65" s="304">
        <f t="shared" si="17"/>
        <v>0.11065212848467983</v>
      </c>
      <c r="K65" s="304">
        <f t="shared" si="17"/>
        <v>9.2410395371464241E-2</v>
      </c>
      <c r="L65" s="304">
        <f t="shared" si="17"/>
        <v>9.7221442977954833E-2</v>
      </c>
      <c r="M65" s="304">
        <f t="shared" si="17"/>
        <v>9.7645247880062666E-2</v>
      </c>
      <c r="N65" s="304">
        <f t="shared" si="17"/>
        <v>0.10752486945504894</v>
      </c>
      <c r="O65" s="304">
        <f t="shared" si="17"/>
        <v>0.12174109108867667</v>
      </c>
      <c r="P65" s="304">
        <f t="shared" si="17"/>
        <v>0.12088794895015056</v>
      </c>
      <c r="Q65" s="304">
        <f t="shared" si="17"/>
        <v>0.13482854743929429</v>
      </c>
      <c r="R65" s="304">
        <f t="shared" si="17"/>
        <v>0.14068061405379154</v>
      </c>
      <c r="S65" s="304">
        <f t="shared" si="17"/>
        <v>0.12405425631374718</v>
      </c>
      <c r="T65" s="304">
        <f t="shared" si="17"/>
        <v>0.12595465417423068</v>
      </c>
      <c r="U65" s="304">
        <f t="shared" si="17"/>
        <v>0.11951471816754031</v>
      </c>
      <c r="V65" s="304">
        <f t="shared" si="17"/>
        <v>0.12126258705281204</v>
      </c>
      <c r="W65" s="304">
        <f t="shared" si="17"/>
        <v>0.11761205299033259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0.18705158369412481</v>
      </c>
      <c r="C66" s="303">
        <f t="shared" si="18"/>
        <v>0.18072908284716943</v>
      </c>
      <c r="D66" s="303">
        <f t="shared" si="18"/>
        <v>0.17689154380131694</v>
      </c>
      <c r="E66" s="303">
        <f t="shared" si="18"/>
        <v>0.17693858828313594</v>
      </c>
      <c r="F66" s="303">
        <f t="shared" si="18"/>
        <v>0.17482699726893511</v>
      </c>
      <c r="G66" s="303">
        <f t="shared" si="18"/>
        <v>0.17132958366958051</v>
      </c>
      <c r="H66" s="303">
        <f t="shared" si="18"/>
        <v>0.17483631349535175</v>
      </c>
      <c r="I66" s="303">
        <f t="shared" si="18"/>
        <v>0.17618524314193459</v>
      </c>
      <c r="J66" s="303">
        <f t="shared" si="18"/>
        <v>0.16429866231888141</v>
      </c>
      <c r="K66" s="303">
        <f t="shared" si="18"/>
        <v>0.16932238673212174</v>
      </c>
      <c r="L66" s="303">
        <f t="shared" si="18"/>
        <v>0.16657036963102015</v>
      </c>
      <c r="M66" s="303">
        <f t="shared" si="18"/>
        <v>0.16832332560899987</v>
      </c>
      <c r="N66" s="303">
        <f t="shared" si="18"/>
        <v>0.16883321207153948</v>
      </c>
      <c r="O66" s="303">
        <f t="shared" si="18"/>
        <v>0.1678697186055772</v>
      </c>
      <c r="P66" s="303">
        <f t="shared" si="18"/>
        <v>0.16550229716180442</v>
      </c>
      <c r="Q66" s="303">
        <f t="shared" si="18"/>
        <v>0.16036473513142355</v>
      </c>
      <c r="R66" s="303">
        <f t="shared" si="18"/>
        <v>0.15878399663910253</v>
      </c>
      <c r="S66" s="303">
        <f t="shared" si="18"/>
        <v>0.16582685455384641</v>
      </c>
      <c r="T66" s="303">
        <f t="shared" si="18"/>
        <v>0.16382551637696061</v>
      </c>
      <c r="U66" s="303">
        <f t="shared" si="18"/>
        <v>0.18231008270737531</v>
      </c>
      <c r="V66" s="303">
        <f t="shared" si="18"/>
        <v>0.1764787814717633</v>
      </c>
      <c r="W66" s="303">
        <f t="shared" si="18"/>
        <v>0.16237906938798768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9.3985015250246703E-2</v>
      </c>
      <c r="C67" s="303">
        <f t="shared" si="19"/>
        <v>9.7955103891168585E-2</v>
      </c>
      <c r="D67" s="303">
        <f t="shared" si="19"/>
        <v>0.10243997161447338</v>
      </c>
      <c r="E67" s="303">
        <f t="shared" si="19"/>
        <v>9.8856383816691623E-2</v>
      </c>
      <c r="F67" s="303">
        <f t="shared" si="19"/>
        <v>9.579961695034625E-2</v>
      </c>
      <c r="G67" s="303">
        <f t="shared" si="19"/>
        <v>9.860262044512827E-2</v>
      </c>
      <c r="H67" s="303">
        <f t="shared" si="19"/>
        <v>0.10088128031734012</v>
      </c>
      <c r="I67" s="303">
        <f t="shared" si="19"/>
        <v>0.1012696195235509</v>
      </c>
      <c r="J67" s="303">
        <f t="shared" si="19"/>
        <v>0.10843840739940916</v>
      </c>
      <c r="K67" s="303">
        <f t="shared" si="19"/>
        <v>0.10428776389490692</v>
      </c>
      <c r="L67" s="303">
        <f t="shared" si="19"/>
        <v>0.10563802527812452</v>
      </c>
      <c r="M67" s="303">
        <f t="shared" si="19"/>
        <v>0.1054569683978516</v>
      </c>
      <c r="N67" s="303">
        <f t="shared" si="19"/>
        <v>0.10718328452280552</v>
      </c>
      <c r="O67" s="303">
        <f t="shared" si="19"/>
        <v>0.10960597458026709</v>
      </c>
      <c r="P67" s="303">
        <f t="shared" si="19"/>
        <v>0.1099195736293692</v>
      </c>
      <c r="Q67" s="303">
        <f t="shared" si="19"/>
        <v>0.11265800766780136</v>
      </c>
      <c r="R67" s="303">
        <f t="shared" si="19"/>
        <v>0.11360311028352001</v>
      </c>
      <c r="S67" s="303">
        <f t="shared" si="19"/>
        <v>0.11028952768099397</v>
      </c>
      <c r="T67" s="303">
        <f t="shared" si="19"/>
        <v>0.11087415924190129</v>
      </c>
      <c r="U67" s="303">
        <f t="shared" si="19"/>
        <v>0.10708977808712926</v>
      </c>
      <c r="V67" s="303">
        <f t="shared" si="19"/>
        <v>0.10819610036393497</v>
      </c>
      <c r="W67" s="303">
        <f t="shared" si="19"/>
        <v>0.10981652514403703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6.3642486947866297E-2</v>
      </c>
      <c r="C68" s="237">
        <f t="shared" si="20"/>
        <v>6.633085502270239E-2</v>
      </c>
      <c r="D68" s="237">
        <f t="shared" si="20"/>
        <v>6.9367808677317927E-2</v>
      </c>
      <c r="E68" s="237">
        <f t="shared" si="20"/>
        <v>6.6941161843888208E-2</v>
      </c>
      <c r="F68" s="237">
        <f t="shared" si="20"/>
        <v>6.4871254796726771E-2</v>
      </c>
      <c r="G68" s="237">
        <f t="shared" si="20"/>
        <v>6.6769324535360178E-2</v>
      </c>
      <c r="H68" s="237">
        <f t="shared" si="20"/>
        <v>6.8312332011495974E-2</v>
      </c>
      <c r="I68" s="237">
        <f t="shared" si="20"/>
        <v>6.85752981108982E-2</v>
      </c>
      <c r="J68" s="237">
        <f t="shared" si="20"/>
        <v>7.3429683542517651E-2</v>
      </c>
      <c r="K68" s="237">
        <f t="shared" si="20"/>
        <v>7.0619051716186834E-2</v>
      </c>
      <c r="L68" s="237">
        <f t="shared" si="20"/>
        <v>7.1533388881838453E-2</v>
      </c>
      <c r="M68" s="237">
        <f t="shared" si="20"/>
        <v>7.1410785186888689E-2</v>
      </c>
      <c r="N68" s="237">
        <f t="shared" si="20"/>
        <v>7.25797699570431E-2</v>
      </c>
      <c r="O68" s="237">
        <f t="shared" si="20"/>
        <v>7.4220308291267814E-2</v>
      </c>
      <c r="P68" s="237">
        <f t="shared" si="20"/>
        <v>7.4432663668730956E-2</v>
      </c>
      <c r="Q68" s="237">
        <f t="shared" si="20"/>
        <v>7.6287009833217609E-2</v>
      </c>
      <c r="R68" s="237">
        <f t="shared" si="20"/>
        <v>7.6926991437999082E-2</v>
      </c>
      <c r="S68" s="237">
        <f t="shared" si="20"/>
        <v>7.4683180156270498E-2</v>
      </c>
      <c r="T68" s="237">
        <f t="shared" si="20"/>
        <v>7.5079066738671776E-2</v>
      </c>
      <c r="U68" s="237">
        <f t="shared" si="20"/>
        <v>7.2516451542972302E-2</v>
      </c>
      <c r="V68" s="237">
        <f t="shared" si="20"/>
        <v>7.3265603957048842E-2</v>
      </c>
      <c r="W68" s="237">
        <f t="shared" si="20"/>
        <v>7.4362883801533095E-2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32.013687204452992</v>
      </c>
      <c r="C72" s="324">
        <f t="shared" si="21"/>
        <v>33.48129176001602</v>
      </c>
      <c r="D72" s="324">
        <f t="shared" si="21"/>
        <v>33.898329717486789</v>
      </c>
      <c r="E72" s="324">
        <f t="shared" si="21"/>
        <v>37.655582567334577</v>
      </c>
      <c r="F72" s="324">
        <f t="shared" si="21"/>
        <v>36.897174862021188</v>
      </c>
      <c r="G72" s="324">
        <f t="shared" si="21"/>
        <v>36.105131029416476</v>
      </c>
      <c r="H72" s="324">
        <f t="shared" si="21"/>
        <v>33.948643212890829</v>
      </c>
      <c r="I72" s="324">
        <f t="shared" si="21"/>
        <v>32.251522825185702</v>
      </c>
      <c r="J72" s="324">
        <f t="shared" si="21"/>
        <v>34.095683591836661</v>
      </c>
      <c r="K72" s="324">
        <f t="shared" si="21"/>
        <v>35.940107263956151</v>
      </c>
      <c r="L72" s="324">
        <f t="shared" si="21"/>
        <v>35.506597023197827</v>
      </c>
      <c r="M72" s="324">
        <f t="shared" si="21"/>
        <v>32.876566765065029</v>
      </c>
      <c r="N72" s="324">
        <f t="shared" si="21"/>
        <v>32.710539740983961</v>
      </c>
      <c r="O72" s="324">
        <f t="shared" si="21"/>
        <v>33.595391032219837</v>
      </c>
      <c r="P72" s="324">
        <f t="shared" si="21"/>
        <v>31.554971060924782</v>
      </c>
      <c r="Q72" s="324">
        <f t="shared" si="21"/>
        <v>30.531472431429666</v>
      </c>
      <c r="R72" s="324">
        <f t="shared" si="21"/>
        <v>30.328894023960032</v>
      </c>
      <c r="S72" s="324">
        <f t="shared" si="21"/>
        <v>30.125723070719609</v>
      </c>
      <c r="T72" s="324">
        <f t="shared" si="21"/>
        <v>29.380836072311482</v>
      </c>
      <c r="U72" s="324">
        <f t="shared" si="21"/>
        <v>29.079047435680163</v>
      </c>
      <c r="V72" s="324">
        <f t="shared" si="21"/>
        <v>29.218421981251304</v>
      </c>
      <c r="W72" s="324">
        <f t="shared" si="21"/>
        <v>29.519256334306416</v>
      </c>
      <c r="DA72" s="95"/>
    </row>
    <row r="73" spans="1:105" ht="12" customHeight="1" x14ac:dyDescent="0.25">
      <c r="A73" s="55" t="s">
        <v>92</v>
      </c>
      <c r="B73" s="336">
        <f>IF(B$6=0,0,B$6/MAE!B$5*1000)</f>
        <v>0.62683476669315441</v>
      </c>
      <c r="C73" s="336">
        <f>IF(C$6=0,0,C$6/MAE!C$5*1000)</f>
        <v>0.68326321099227039</v>
      </c>
      <c r="D73" s="336">
        <f>IF(D$6=0,0,D$6/MAE!D$5*1000)</f>
        <v>0.72344665292445953</v>
      </c>
      <c r="E73" s="336">
        <f>IF(E$6=0,0,E$6/MAE!E$5*1000)</f>
        <v>0.77551973398282303</v>
      </c>
      <c r="F73" s="336">
        <f>IF(F$6=0,0,F$6/MAE!F$5*1000)</f>
        <v>0.73640317048574455</v>
      </c>
      <c r="G73" s="336">
        <f>IF(G$6=0,0,G$6/MAE!G$5*1000)</f>
        <v>0.74167927729482919</v>
      </c>
      <c r="H73" s="336">
        <f>IF(H$6=0,0,H$6/MAE!H$5*1000)</f>
        <v>0.71349637340687599</v>
      </c>
      <c r="I73" s="336">
        <f>IF(I$6=0,0,I$6/MAE!I$5*1000)</f>
        <v>0.68043738449201563</v>
      </c>
      <c r="J73" s="336">
        <f>IF(J$6=0,0,J$6/MAE!J$5*1000)</f>
        <v>0.77026700581102803</v>
      </c>
      <c r="K73" s="336">
        <f>IF(K$6=0,0,K$6/MAE!K$5*1000)</f>
        <v>0.78085696264605997</v>
      </c>
      <c r="L73" s="336">
        <f>IF(L$6=0,0,L$6/MAE!L$5*1000)</f>
        <v>0.78142641539099034</v>
      </c>
      <c r="M73" s="336">
        <f>IF(M$6=0,0,M$6/MAE!M$5*1000)</f>
        <v>0.7223048046611088</v>
      </c>
      <c r="N73" s="336">
        <f>IF(N$6=0,0,N$6/MAE!N$5*1000)</f>
        <v>0.73042147665675483</v>
      </c>
      <c r="O73" s="336">
        <f>IF(O$6=0,0,O$6/MAE!O$5*1000)</f>
        <v>0.76713657822742076</v>
      </c>
      <c r="P73" s="336">
        <f>IF(P$6=0,0,P$6/MAE!P$5*1000)</f>
        <v>0.7226060343549866</v>
      </c>
      <c r="Q73" s="336">
        <f>IF(Q$6=0,0,Q$6/MAE!Q$5*1000)</f>
        <v>0.71658642818526486</v>
      </c>
      <c r="R73" s="336">
        <f>IF(R$6=0,0,R$6/MAE!R$5*1000)</f>
        <v>0.71780347762106755</v>
      </c>
      <c r="S73" s="336">
        <f>IF(S$6=0,0,S$6/MAE!S$5*1000)</f>
        <v>0.69219828510793535</v>
      </c>
      <c r="T73" s="336">
        <f>IF(T$6=0,0,T$6/MAE!T$5*1000)</f>
        <v>0.67866156194617899</v>
      </c>
      <c r="U73" s="336">
        <f>IF(U$6=0,0,U$6/MAE!U$5*1000)</f>
        <v>0.64876432018168617</v>
      </c>
      <c r="V73" s="336">
        <f>IF(V$6=0,0,V$6/MAE!V$5*1000)</f>
        <v>0.65860819107484792</v>
      </c>
      <c r="W73" s="336">
        <f>IF(W$6=0,0,W$6/MAE!W$5*1000)</f>
        <v>0.6753546157228405</v>
      </c>
      <c r="DA73" s="67"/>
    </row>
    <row r="74" spans="1:105" ht="12" customHeight="1" x14ac:dyDescent="0.25">
      <c r="A74" s="202" t="s">
        <v>93</v>
      </c>
      <c r="B74" s="337">
        <f>IF(B$7=0,0,B$7/MAE!B$5*1000)</f>
        <v>0.85249528270269015</v>
      </c>
      <c r="C74" s="337">
        <f>IF(C$7=0,0,C$7/MAE!C$5*1000)</f>
        <v>0.9292379669494879</v>
      </c>
      <c r="D74" s="337">
        <f>IF(D$7=0,0,D$7/MAE!D$5*1000)</f>
        <v>0.98388744797726502</v>
      </c>
      <c r="E74" s="337">
        <f>IF(E$7=0,0,E$7/MAE!E$5*1000)</f>
        <v>1.0547068382166394</v>
      </c>
      <c r="F74" s="337">
        <f>IF(F$7=0,0,F$7/MAE!F$5*1000)</f>
        <v>1.0015083118606121</v>
      </c>
      <c r="G74" s="337">
        <f>IF(G$7=0,0,G$7/MAE!G$5*1000)</f>
        <v>1.0086838171209671</v>
      </c>
      <c r="H74" s="337">
        <f>IF(H$7=0,0,H$7/MAE!H$5*1000)</f>
        <v>0.97035506783335146</v>
      </c>
      <c r="I74" s="337">
        <f>IF(I$7=0,0,I$7/MAE!I$5*1000)</f>
        <v>0.92539484290914154</v>
      </c>
      <c r="J74" s="337">
        <f>IF(J$7=0,0,J$7/MAE!J$5*1000)</f>
        <v>1.0475631279029984</v>
      </c>
      <c r="K74" s="337">
        <f>IF(K$7=0,0,K$7/MAE!K$5*1000)</f>
        <v>1.061965469198642</v>
      </c>
      <c r="L74" s="337">
        <f>IF(L$7=0,0,L$7/MAE!L$5*1000)</f>
        <v>1.0627399249317462</v>
      </c>
      <c r="M74" s="337">
        <f>IF(M$7=0,0,M$7/MAE!M$5*1000)</f>
        <v>0.98233453433910778</v>
      </c>
      <c r="N74" s="337">
        <f>IF(N$7=0,0,N$7/MAE!N$5*1000)</f>
        <v>0.99337320825318587</v>
      </c>
      <c r="O74" s="337">
        <f>IF(O$7=0,0,O$7/MAE!O$5*1000)</f>
        <v>1.0433057463892925</v>
      </c>
      <c r="P74" s="337">
        <f>IF(P$7=0,0,P$7/MAE!P$5*1000)</f>
        <v>0.98274420672278195</v>
      </c>
      <c r="Q74" s="337">
        <f>IF(Q$7=0,0,Q$7/MAE!Q$5*1000)</f>
        <v>0.97455754233196035</v>
      </c>
      <c r="R74" s="337">
        <f>IF(R$7=0,0,R$7/MAE!R$5*1000)</f>
        <v>0.97621272956465122</v>
      </c>
      <c r="S74" s="337">
        <f>IF(S$7=0,0,S$7/MAE!S$5*1000)</f>
        <v>0.94138966774679167</v>
      </c>
      <c r="T74" s="337">
        <f>IF(T$7=0,0,T$7/MAE!T$5*1000)</f>
        <v>0.92297972424680363</v>
      </c>
      <c r="U74" s="337">
        <f>IF(U$7=0,0,U$7/MAE!U$5*1000)</f>
        <v>0.88231947544709355</v>
      </c>
      <c r="V74" s="337">
        <f>IF(V$7=0,0,V$7/MAE!V$5*1000)</f>
        <v>0.89570713986179296</v>
      </c>
      <c r="W74" s="337">
        <f>IF(W$7=0,0,W$7/MAE!W$5*1000)</f>
        <v>0.91848227738306287</v>
      </c>
      <c r="DA74" s="174"/>
    </row>
    <row r="75" spans="1:105" ht="12" customHeight="1" x14ac:dyDescent="0.25">
      <c r="A75" s="202" t="s">
        <v>94</v>
      </c>
      <c r="B75" s="337">
        <f>IF(B$8=0,0,B$8/MAE!B$5*1000)</f>
        <v>1.0530824080445</v>
      </c>
      <c r="C75" s="337">
        <f>IF(C$8=0,0,C$8/MAE!C$5*1000)</f>
        <v>1.1478821944670139</v>
      </c>
      <c r="D75" s="337">
        <f>IF(D$8=0,0,D$8/MAE!D$5*1000)</f>
        <v>1.215390376913092</v>
      </c>
      <c r="E75" s="337">
        <f>IF(E$8=0,0,E$8/MAE!E$5*1000)</f>
        <v>1.3028731530911419</v>
      </c>
      <c r="F75" s="337">
        <f>IF(F$8=0,0,F$8/MAE!F$5*1000)</f>
        <v>1.2371573264160507</v>
      </c>
      <c r="G75" s="337">
        <f>IF(G$8=0,0,G$8/MAE!G$5*1000)</f>
        <v>1.2460211858553121</v>
      </c>
      <c r="H75" s="337">
        <f>IF(H$8=0,0,H$8/MAE!H$5*1000)</f>
        <v>1.1986739073235519</v>
      </c>
      <c r="I75" s="337">
        <f>IF(I$8=0,0,I$8/MAE!I$5*1000)</f>
        <v>1.1431348059465862</v>
      </c>
      <c r="J75" s="337">
        <f>IF(J$8=0,0,J$8/MAE!J$5*1000)</f>
        <v>1.2940485697625277</v>
      </c>
      <c r="K75" s="337">
        <f>IF(K$8=0,0,K$8/MAE!K$5*1000)</f>
        <v>1.311839697245381</v>
      </c>
      <c r="L75" s="337">
        <f>IF(L$8=0,0,L$8/MAE!L$5*1000)</f>
        <v>1.3127963778568632</v>
      </c>
      <c r="M75" s="337">
        <f>IF(M$8=0,0,M$8/MAE!M$5*1000)</f>
        <v>1.2134720718306622</v>
      </c>
      <c r="N75" s="337">
        <f>IF(N$8=0,0,N$8/MAE!N$5*1000)</f>
        <v>1.2271080807833479</v>
      </c>
      <c r="O75" s="337">
        <f>IF(O$8=0,0,O$8/MAE!O$5*1000)</f>
        <v>1.2887894514220677</v>
      </c>
      <c r="P75" s="337">
        <f>IF(P$8=0,0,P$8/MAE!P$5*1000)</f>
        <v>1.2139781377163776</v>
      </c>
      <c r="Q75" s="337">
        <f>IF(Q$8=0,0,Q$8/MAE!Q$5*1000)</f>
        <v>1.2038651993512439</v>
      </c>
      <c r="R75" s="337">
        <f>IF(R$8=0,0,R$8/MAE!R$5*1000)</f>
        <v>1.2059098424033923</v>
      </c>
      <c r="S75" s="337">
        <f>IF(S$8=0,0,S$8/MAE!S$5*1000)</f>
        <v>1.1628931189813314</v>
      </c>
      <c r="T75" s="337">
        <f>IF(T$8=0,0,T$8/MAE!T$5*1000)</f>
        <v>1.1401514240695807</v>
      </c>
      <c r="U75" s="337">
        <f>IF(U$8=0,0,U$8/MAE!U$5*1000)</f>
        <v>1.0899240579052332</v>
      </c>
      <c r="V75" s="337">
        <f>IF(V$8=0,0,V$8/MAE!V$5*1000)</f>
        <v>1.1064617610057443</v>
      </c>
      <c r="W75" s="337">
        <f>IF(W$8=0,0,W$8/MAE!W$5*1000)</f>
        <v>1.1345957544143719</v>
      </c>
      <c r="DA75" s="174"/>
    </row>
    <row r="76" spans="1:105" ht="12" customHeight="1" x14ac:dyDescent="0.25">
      <c r="A76" s="202" t="s">
        <v>95</v>
      </c>
      <c r="B76" s="337">
        <f>IF(B$9=0,0,B$9/MAE!B$5*1000)</f>
        <v>0.65190815736088059</v>
      </c>
      <c r="C76" s="337">
        <f>IF(C$9=0,0,C$9/MAE!C$5*1000)</f>
        <v>0.71059373943196114</v>
      </c>
      <c r="D76" s="337">
        <f>IF(D$9=0,0,D$9/MAE!D$5*1000)</f>
        <v>0.75238451904143788</v>
      </c>
      <c r="E76" s="337">
        <f>IF(E$9=0,0,E$9/MAE!E$5*1000)</f>
        <v>0.80654052334213566</v>
      </c>
      <c r="F76" s="337">
        <f>IF(F$9=0,0,F$9/MAE!F$5*1000)</f>
        <v>0.76585929730517432</v>
      </c>
      <c r="G76" s="337">
        <f>IF(G$9=0,0,G$9/MAE!G$5*1000)</f>
        <v>0.77134644838662147</v>
      </c>
      <c r="H76" s="337">
        <f>IF(H$9=0,0,H$9/MAE!H$5*1000)</f>
        <v>0.74203622834315108</v>
      </c>
      <c r="I76" s="337">
        <f>IF(I$9=0,0,I$9/MAE!I$5*1000)</f>
        <v>0.70765487987169617</v>
      </c>
      <c r="J76" s="337">
        <f>IF(J$9=0,0,J$9/MAE!J$5*1000)</f>
        <v>0.80107768604346963</v>
      </c>
      <c r="K76" s="337">
        <f>IF(K$9=0,0,K$9/MAE!K$5*1000)</f>
        <v>0.81209124115190234</v>
      </c>
      <c r="L76" s="337">
        <f>IF(L$9=0,0,L$9/MAE!L$5*1000)</f>
        <v>0.81268347200663005</v>
      </c>
      <c r="M76" s="337">
        <f>IF(M$9=0,0,M$9/MAE!M$5*1000)</f>
        <v>0.75119699684755259</v>
      </c>
      <c r="N76" s="337">
        <f>IF(N$9=0,0,N$9/MAE!N$5*1000)</f>
        <v>0.75963833572302453</v>
      </c>
      <c r="O76" s="337">
        <f>IF(O$9=0,0,O$9/MAE!O$5*1000)</f>
        <v>0.79782204135651746</v>
      </c>
      <c r="P76" s="337">
        <f>IF(P$9=0,0,P$9/MAE!P$5*1000)</f>
        <v>0.75151027572918605</v>
      </c>
      <c r="Q76" s="337">
        <f>IF(Q$9=0,0,Q$9/MAE!Q$5*1000)</f>
        <v>0.74524988531267533</v>
      </c>
      <c r="R76" s="337">
        <f>IF(R$9=0,0,R$9/MAE!R$5*1000)</f>
        <v>0.74651561672590949</v>
      </c>
      <c r="S76" s="337">
        <f>IF(S$9=0,0,S$9/MAE!S$5*1000)</f>
        <v>0.71988621651225282</v>
      </c>
      <c r="T76" s="337">
        <f>IF(T$9=0,0,T$9/MAE!T$5*1000)</f>
        <v>0.70580802442402646</v>
      </c>
      <c r="U76" s="337">
        <f>IF(U$9=0,0,U$9/MAE!U$5*1000)</f>
        <v>0.67471489298895382</v>
      </c>
      <c r="V76" s="337">
        <f>IF(V$9=0,0,V$9/MAE!V$5*1000)</f>
        <v>0.68495251871784169</v>
      </c>
      <c r="W76" s="337">
        <f>IF(W$9=0,0,W$9/MAE!W$5*1000)</f>
        <v>0.70236880035175397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0.86115304827393069</v>
      </c>
      <c r="C77" s="338">
        <f>IF(C$10=0,0,C$10/MAE!C$5*1000)</f>
        <v>0.89490571667690966</v>
      </c>
      <c r="D77" s="338">
        <f>IF(D$10=0,0,D$10/MAE!D$5*1000)</f>
        <v>0.89426271116775846</v>
      </c>
      <c r="E77" s="338">
        <f>IF(E$10=0,0,E$10/MAE!E$5*1000)</f>
        <v>1.0055943842552231</v>
      </c>
      <c r="F77" s="338">
        <f>IF(F$10=0,0,F$10/MAE!F$5*1000)</f>
        <v>1.0224434630310557</v>
      </c>
      <c r="G77" s="338">
        <f>IF(G$10=0,0,G$10/MAE!G$5*1000)</f>
        <v>0.98663470175063295</v>
      </c>
      <c r="H77" s="338">
        <f>IF(H$10=0,0,H$10/MAE!H$5*1000)</f>
        <v>0.91894623341074455</v>
      </c>
      <c r="I77" s="338">
        <f>IF(I$10=0,0,I$10/MAE!I$5*1000)</f>
        <v>0.86693585871761913</v>
      </c>
      <c r="J77" s="338">
        <f>IF(J$10=0,0,J$10/MAE!J$5*1000)</f>
        <v>0.90544277473651325</v>
      </c>
      <c r="K77" s="338">
        <f>IF(K$10=0,0,K$10/MAE!K$5*1000)</f>
        <v>0.96018117936185043</v>
      </c>
      <c r="L77" s="338">
        <f>IF(L$10=0,0,L$10/MAE!L$5*1000)</f>
        <v>0.95312686493082055</v>
      </c>
      <c r="M77" s="338">
        <f>IF(M$10=0,0,M$10/MAE!M$5*1000)</f>
        <v>0.87975023378828132</v>
      </c>
      <c r="N77" s="338">
        <f>IF(N$10=0,0,N$10/MAE!N$5*1000)</f>
        <v>0.86613984948231892</v>
      </c>
      <c r="O77" s="338">
        <f>IF(O$10=0,0,O$10/MAE!O$5*1000)</f>
        <v>0.8812885171146233</v>
      </c>
      <c r="P77" s="338">
        <f>IF(P$10=0,0,P$10/MAE!P$5*1000)</f>
        <v>0.82296417306490055</v>
      </c>
      <c r="Q77" s="338">
        <f>IF(Q$10=0,0,Q$10/MAE!Q$5*1000)</f>
        <v>0.79944375412788071</v>
      </c>
      <c r="R77" s="338">
        <f>IF(R$10=0,0,R$10/MAE!R$5*1000)</f>
        <v>0.79718501301963784</v>
      </c>
      <c r="S77" s="338">
        <f>IF(S$10=0,0,S$10/MAE!S$5*1000)</f>
        <v>0.79001060832818093</v>
      </c>
      <c r="T77" s="338">
        <f>IF(T$10=0,0,T$10/MAE!T$5*1000)</f>
        <v>0.77299975956166167</v>
      </c>
      <c r="U77" s="338">
        <f>IF(U$10=0,0,U$10/MAE!U$5*1000)</f>
        <v>0.75290389953036263</v>
      </c>
      <c r="V77" s="338">
        <f>IF(V$10=0,0,V$10/MAE!V$5*1000)</f>
        <v>0.76210053757759755</v>
      </c>
      <c r="W77" s="338">
        <f>IF(W$10=0,0,W$10/MAE!W$5*1000)</f>
        <v>0.78495383339124403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5.8161519270342232</v>
      </c>
      <c r="C78" s="351">
        <f>IF(C$16=0,0,C$16/MAE!C$5*1000)</f>
        <v>6.0260342503121347</v>
      </c>
      <c r="D78" s="351">
        <f>IF(D$16=0,0,D$16/MAE!D$5*1000)</f>
        <v>6.0046592518716855</v>
      </c>
      <c r="E78" s="351">
        <f>IF(E$16=0,0,E$16/MAE!E$5*1000)</f>
        <v>6.7959272247559257</v>
      </c>
      <c r="F78" s="351">
        <f>IF(F$16=0,0,F$16/MAE!F$5*1000)</f>
        <v>6.7794628510134798</v>
      </c>
      <c r="G78" s="351">
        <f>IF(G$16=0,0,G$16/MAE!G$5*1000)</f>
        <v>6.5812533985588475</v>
      </c>
      <c r="H78" s="351">
        <f>IF(H$16=0,0,H$16/MAE!H$5*1000)</f>
        <v>6.0635008429063753</v>
      </c>
      <c r="I78" s="351">
        <f>IF(I$16=0,0,I$16/MAE!I$5*1000)</f>
        <v>5.7355701687094793</v>
      </c>
      <c r="J78" s="351">
        <f>IF(J$16=0,0,J$16/MAE!J$5*1000)</f>
        <v>5.975382184538339</v>
      </c>
      <c r="K78" s="351">
        <f>IF(K$16=0,0,K$16/MAE!K$5*1000)</f>
        <v>6.3764840973321455</v>
      </c>
      <c r="L78" s="351">
        <f>IF(L$16=0,0,L$16/MAE!L$5*1000)</f>
        <v>6.2806800872054573</v>
      </c>
      <c r="M78" s="351">
        <f>IF(M$16=0,0,M$16/MAE!M$5*1000)</f>
        <v>5.8023131148797891</v>
      </c>
      <c r="N78" s="351">
        <f>IF(N$16=0,0,N$16/MAE!N$5*1000)</f>
        <v>5.7169640701716409</v>
      </c>
      <c r="O78" s="351">
        <f>IF(O$16=0,0,O$16/MAE!O$5*1000)</f>
        <v>5.8135361226784221</v>
      </c>
      <c r="P78" s="351">
        <f>IF(P$16=0,0,P$16/MAE!P$5*1000)</f>
        <v>5.4889057839025011</v>
      </c>
      <c r="Q78" s="351">
        <f>IF(Q$16=0,0,Q$16/MAE!Q$5*1000)</f>
        <v>5.2888167402483175</v>
      </c>
      <c r="R78" s="351">
        <f>IF(R$16=0,0,R$16/MAE!R$5*1000)</f>
        <v>5.2396178370287707</v>
      </c>
      <c r="S78" s="351">
        <f>IF(S$16=0,0,S$16/MAE!S$5*1000)</f>
        <v>5.2195761908453457</v>
      </c>
      <c r="T78" s="351">
        <f>IF(T$16=0,0,T$16/MAE!T$5*1000)</f>
        <v>5.0940062178838916</v>
      </c>
      <c r="U78" s="351">
        <f>IF(U$16=0,0,U$16/MAE!U$5*1000)</f>
        <v>4.9550989658574736</v>
      </c>
      <c r="V78" s="351">
        <f>IF(V$16=0,0,V$16/MAE!V$5*1000)</f>
        <v>5.0045767658099747</v>
      </c>
      <c r="W78" s="351">
        <f>IF(W$16=0,0,W$16/MAE!W$5*1000)</f>
        <v>5.149984063915638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2.8088247054809754</v>
      </c>
      <c r="C79" s="351">
        <f>IF(C$24=0,0,C$24/MAE!C$5*1000)</f>
        <v>2.9292050488019719</v>
      </c>
      <c r="D79" s="351">
        <f>IF(D$24=0,0,D$24/MAE!D$5*1000)</f>
        <v>2.9258894516871408</v>
      </c>
      <c r="E79" s="351">
        <f>IF(E$24=0,0,E$24/MAE!E$5*1000)</f>
        <v>3.300024455227017</v>
      </c>
      <c r="F79" s="351">
        <f>IF(F$24=0,0,F$24/MAE!F$5*1000)</f>
        <v>3.2904699729706759</v>
      </c>
      <c r="G79" s="351">
        <f>IF(G$24=0,0,G$24/MAE!G$5*1000)</f>
        <v>3.2110688213639174</v>
      </c>
      <c r="H79" s="351">
        <f>IF(H$24=0,0,H$24/MAE!H$5*1000)</f>
        <v>3.0001412920093067</v>
      </c>
      <c r="I79" s="351">
        <f>IF(I$24=0,0,I$24/MAE!I$5*1000)</f>
        <v>2.8387235864719766</v>
      </c>
      <c r="J79" s="351">
        <f>IF(J$24=0,0,J$24/MAE!J$5*1000)</f>
        <v>2.9628498902216807</v>
      </c>
      <c r="K79" s="351">
        <f>IF(K$24=0,0,K$24/MAE!K$5*1000)</f>
        <v>3.1557911652301565</v>
      </c>
      <c r="L79" s="351">
        <f>IF(L$24=0,0,L$24/MAE!L$5*1000)</f>
        <v>3.1256427591944647</v>
      </c>
      <c r="M79" s="351">
        <f>IF(M$24=0,0,M$24/MAE!M$5*1000)</f>
        <v>2.8874787113581206</v>
      </c>
      <c r="N79" s="351">
        <f>IF(N$24=0,0,N$24/MAE!N$5*1000)</f>
        <v>2.8470311605092395</v>
      </c>
      <c r="O79" s="351">
        <f>IF(O$24=0,0,O$24/MAE!O$5*1000)</f>
        <v>2.8830962771134265</v>
      </c>
      <c r="P79" s="351">
        <f>IF(P$24=0,0,P$24/MAE!P$5*1000)</f>
        <v>2.6913187620148755</v>
      </c>
      <c r="Q79" s="351">
        <f>IF(Q$24=0,0,Q$24/MAE!Q$5*1000)</f>
        <v>2.5825593132763593</v>
      </c>
      <c r="R79" s="351">
        <f>IF(R$24=0,0,R$24/MAE!R$5*1000)</f>
        <v>2.5661708987296277</v>
      </c>
      <c r="S79" s="351">
        <f>IF(S$24=0,0,S$24/MAE!S$5*1000)</f>
        <v>2.5751410977801847</v>
      </c>
      <c r="T79" s="351">
        <f>IF(T$24=0,0,T$24/MAE!T$5*1000)</f>
        <v>2.5122857295592373</v>
      </c>
      <c r="U79" s="351">
        <f>IF(U$24=0,0,U$24/MAE!U$5*1000)</f>
        <v>2.4724274011936114</v>
      </c>
      <c r="V79" s="351">
        <f>IF(V$24=0,0,V$24/MAE!V$5*1000)</f>
        <v>2.4981635294083984</v>
      </c>
      <c r="W79" s="351">
        <f>IF(W$24=0,0,W$24/MAE!W$5*1000)</f>
        <v>2.5662483410639765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8.30878846719175</v>
      </c>
      <c r="C80" s="351">
        <f>IF(C$27=0,0,C$27/MAE!C$5*1000)</f>
        <v>8.6086203575887676</v>
      </c>
      <c r="D80" s="351">
        <f>IF(D$27=0,0,D$27/MAE!D$5*1000)</f>
        <v>8.5780846455309785</v>
      </c>
      <c r="E80" s="351">
        <f>IF(E$27=0,0,E$27/MAE!E$5*1000)</f>
        <v>9.708467463937037</v>
      </c>
      <c r="F80" s="351">
        <f>IF(F$27=0,0,F$27/MAE!F$5*1000)</f>
        <v>9.6849469300192599</v>
      </c>
      <c r="G80" s="351">
        <f>IF(G$27=0,0,G$27/MAE!G$5*1000)</f>
        <v>9.4017905693697816</v>
      </c>
      <c r="H80" s="351">
        <f>IF(H$27=0,0,H$27/MAE!H$5*1000)</f>
        <v>8.6621440612948231</v>
      </c>
      <c r="I80" s="351">
        <f>IF(I$27=0,0,I$27/MAE!I$5*1000)</f>
        <v>8.193671669584969</v>
      </c>
      <c r="J80" s="351">
        <f>IF(J$27=0,0,J$27/MAE!J$5*1000)</f>
        <v>8.5362602636261968</v>
      </c>
      <c r="K80" s="351">
        <f>IF(K$27=0,0,K$27/MAE!K$5*1000)</f>
        <v>9.1092629961887841</v>
      </c>
      <c r="L80" s="351">
        <f>IF(L$27=0,0,L$27/MAE!L$5*1000)</f>
        <v>8.9724001245792238</v>
      </c>
      <c r="M80" s="351">
        <f>IF(M$27=0,0,M$27/MAE!M$5*1000)</f>
        <v>8.2890187355425535</v>
      </c>
      <c r="N80" s="351">
        <f>IF(N$27=0,0,N$27/MAE!N$5*1000)</f>
        <v>8.1670915288166324</v>
      </c>
      <c r="O80" s="351">
        <f>IF(O$27=0,0,O$27/MAE!O$5*1000)</f>
        <v>8.3050516038263176</v>
      </c>
      <c r="P80" s="351">
        <f>IF(P$27=0,0,P$27/MAE!P$5*1000)</f>
        <v>7.8412939770035726</v>
      </c>
      <c r="Q80" s="351">
        <f>IF(Q$27=0,0,Q$27/MAE!Q$5*1000)</f>
        <v>7.5554524860690249</v>
      </c>
      <c r="R80" s="351">
        <f>IF(R$27=0,0,R$27/MAE!R$5*1000)</f>
        <v>7.4851683386125307</v>
      </c>
      <c r="S80" s="351">
        <f>IF(S$27=0,0,S$27/MAE!S$5*1000)</f>
        <v>7.4565374154933517</v>
      </c>
      <c r="T80" s="351">
        <f>IF(T$27=0,0,T$27/MAE!T$5*1000)</f>
        <v>7.2771517398341308</v>
      </c>
      <c r="U80" s="351">
        <f>IF(U$27=0,0,U$27/MAE!U$5*1000)</f>
        <v>7.0787128083678192</v>
      </c>
      <c r="V80" s="351">
        <f>IF(V$27=0,0,V$27/MAE!V$5*1000)</f>
        <v>7.1493953797285341</v>
      </c>
      <c r="W80" s="351">
        <f>IF(W$27=0,0,W$27/MAE!W$5*1000)</f>
        <v>7.3571200913080554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5.9882108914812715</v>
      </c>
      <c r="C81" s="351">
        <f>IF(C$35=0,0,C$35/MAE!C$5*1000)</f>
        <v>6.0510431523261881</v>
      </c>
      <c r="D81" s="351">
        <f>IF(D$35=0,0,D$35/MAE!D$5*1000)</f>
        <v>5.9963278760122973</v>
      </c>
      <c r="E81" s="351">
        <f>IF(E$35=0,0,E$35/MAE!E$5*1000)</f>
        <v>6.6627256204432443</v>
      </c>
      <c r="F81" s="351">
        <f>IF(F$35=0,0,F$35/MAE!F$5*1000)</f>
        <v>6.4506222888339968</v>
      </c>
      <c r="G81" s="351">
        <f>IF(G$35=0,0,G$35/MAE!G$5*1000)</f>
        <v>6.1858770676055777</v>
      </c>
      <c r="H81" s="351">
        <f>IF(H$35=0,0,H$35/MAE!H$5*1000)</f>
        <v>5.9354556275108266</v>
      </c>
      <c r="I81" s="351">
        <f>IF(I$35=0,0,I$35/MAE!I$5*1000)</f>
        <v>5.6822423906529975</v>
      </c>
      <c r="J81" s="351">
        <f>IF(J$35=0,0,J$35/MAE!J$5*1000)</f>
        <v>5.6018752049865981</v>
      </c>
      <c r="K81" s="351">
        <f>IF(K$35=0,0,K$35/MAE!K$5*1000)</f>
        <v>6.0854647413415215</v>
      </c>
      <c r="L81" s="351">
        <f>IF(L$35=0,0,L$35/MAE!L$5*1000)</f>
        <v>5.9143469904937422</v>
      </c>
      <c r="M81" s="351">
        <f>IF(M$35=0,0,M$35/MAE!M$5*1000)</f>
        <v>5.5338930525020649</v>
      </c>
      <c r="N81" s="351">
        <f>IF(N$35=0,0,N$35/MAE!N$5*1000)</f>
        <v>5.5226254930640657</v>
      </c>
      <c r="O81" s="351">
        <f>IF(O$35=0,0,O$35/MAE!O$5*1000)</f>
        <v>5.6396488390230761</v>
      </c>
      <c r="P81" s="351">
        <f>IF(P$35=0,0,P$35/MAE!P$5*1000)</f>
        <v>5.2224201974573115</v>
      </c>
      <c r="Q81" s="351">
        <f>IF(Q$35=0,0,Q$35/MAE!Q$5*1000)</f>
        <v>4.8961714896385784</v>
      </c>
      <c r="R81" s="351">
        <f>IF(R$35=0,0,R$35/MAE!R$5*1000)</f>
        <v>4.8157430067681668</v>
      </c>
      <c r="S81" s="351">
        <f>IF(S$35=0,0,S$35/MAE!S$5*1000)</f>
        <v>4.9956538979776761</v>
      </c>
      <c r="T81" s="351">
        <f>IF(T$35=0,0,T$35/MAE!T$5*1000)</f>
        <v>4.813330641133259</v>
      </c>
      <c r="U81" s="351">
        <f>IF(U$35=0,0,U$35/MAE!U$5*1000)</f>
        <v>5.301403543050542</v>
      </c>
      <c r="V81" s="351">
        <f>IF(V$35=0,0,V$35/MAE!V$5*1000)</f>
        <v>5.1564315077790148</v>
      </c>
      <c r="W81" s="351">
        <f>IF(W$35=0,0,W$35/MAE!W$5*1000)</f>
        <v>4.7933093725901355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3.0088068801271417</v>
      </c>
      <c r="C82" s="351">
        <f>IF(C$46=0,0,C$46/MAE!C$5*1000)</f>
        <v>3.2796634127628965</v>
      </c>
      <c r="D82" s="351">
        <f>IF(D$46=0,0,D$46/MAE!D$5*1000)</f>
        <v>3.472543934037406</v>
      </c>
      <c r="E82" s="351">
        <f>IF(E$46=0,0,E$46/MAE!E$5*1000)</f>
        <v>3.7224947231175496</v>
      </c>
      <c r="F82" s="351">
        <f>IF(F$46=0,0,F$46/MAE!F$5*1000)</f>
        <v>3.5347352183315737</v>
      </c>
      <c r="G82" s="351">
        <f>IF(G$46=0,0,G$46/MAE!G$5*1000)</f>
        <v>3.5600605310151763</v>
      </c>
      <c r="H82" s="351">
        <f>IF(H$46=0,0,H$46/MAE!H$5*1000)</f>
        <v>3.4247825923530058</v>
      </c>
      <c r="I82" s="351">
        <f>IF(I$46=0,0,I$46/MAE!I$5*1000)</f>
        <v>3.2660994455616748</v>
      </c>
      <c r="J82" s="351">
        <f>IF(J$46=0,0,J$46/MAE!J$5*1000)</f>
        <v>3.6972816278929348</v>
      </c>
      <c r="K82" s="351">
        <f>IF(K$46=0,0,K$46/MAE!K$5*1000)</f>
        <v>3.7481134207010882</v>
      </c>
      <c r="L82" s="351">
        <f>IF(L$46=0,0,L$46/MAE!L$5*1000)</f>
        <v>3.7508467938767533</v>
      </c>
      <c r="M82" s="351">
        <f>IF(M$46=0,0,M$46/MAE!M$5*1000)</f>
        <v>3.4670630623733212</v>
      </c>
      <c r="N82" s="351">
        <f>IF(N$46=0,0,N$46/MAE!N$5*1000)</f>
        <v>3.5060230879524217</v>
      </c>
      <c r="O82" s="351">
        <f>IF(O$46=0,0,O$46/MAE!O$5*1000)</f>
        <v>3.6822555754916211</v>
      </c>
      <c r="P82" s="351">
        <f>IF(P$46=0,0,P$46/MAE!P$5*1000)</f>
        <v>3.4685089649039358</v>
      </c>
      <c r="Q82" s="351">
        <f>IF(Q$46=0,0,Q$46/MAE!Q$5*1000)</f>
        <v>3.4396148552892694</v>
      </c>
      <c r="R82" s="351">
        <f>IF(R$46=0,0,R$46/MAE!R$5*1000)</f>
        <v>3.4454566925811223</v>
      </c>
      <c r="S82" s="351">
        <f>IF(S$46=0,0,S$46/MAE!S$5*1000)</f>
        <v>3.322551768518089</v>
      </c>
      <c r="T82" s="351">
        <f>IF(T$46=0,0,T$46/MAE!T$5*1000)</f>
        <v>3.2575754973416604</v>
      </c>
      <c r="U82" s="351">
        <f>IF(U$46=0,0,U$46/MAE!U$5*1000)</f>
        <v>3.1140687368720945</v>
      </c>
      <c r="V82" s="351">
        <f>IF(V$46=0,0,V$46/MAE!V$5*1000)</f>
        <v>3.1613193171592697</v>
      </c>
      <c r="W82" s="351">
        <f>IF(W$46=0,0,W$46/MAE!W$5*1000)</f>
        <v>3.2417021554696341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2.037430670062474</v>
      </c>
      <c r="C83" s="339">
        <f>IF(C$47=0,0,C$47/MAE!C$5*1000)</f>
        <v>2.2208427097064232</v>
      </c>
      <c r="D83" s="339">
        <f>IF(D$47=0,0,D$47/MAE!D$5*1000)</f>
        <v>2.3514528503232639</v>
      </c>
      <c r="E83" s="339">
        <f>IF(E$47=0,0,E$47/MAE!E$5*1000)</f>
        <v>2.5207084469658394</v>
      </c>
      <c r="F83" s="339">
        <f>IF(F$47=0,0,F$47/MAE!F$5*1000)</f>
        <v>2.3935660317535579</v>
      </c>
      <c r="G83" s="339">
        <f>IF(G$47=0,0,G$47/MAE!G$5*1000)</f>
        <v>2.4107152110948116</v>
      </c>
      <c r="H83" s="339">
        <f>IF(H$47=0,0,H$47/MAE!H$5*1000)</f>
        <v>2.3191109864988175</v>
      </c>
      <c r="I83" s="339">
        <f>IF(I$47=0,0,I$47/MAE!I$5*1000)</f>
        <v>2.2116577922675478</v>
      </c>
      <c r="J83" s="339">
        <f>IF(J$47=0,0,J$47/MAE!J$5*1000)</f>
        <v>2.5036352563143782</v>
      </c>
      <c r="K83" s="339">
        <f>IF(K$47=0,0,K$47/MAE!K$5*1000)</f>
        <v>2.5380562935586219</v>
      </c>
      <c r="L83" s="339">
        <f>IF(L$47=0,0,L$47/MAE!L$5*1000)</f>
        <v>2.539907212731138</v>
      </c>
      <c r="M83" s="339">
        <f>IF(M$47=0,0,M$47/MAE!M$5*1000)</f>
        <v>2.3477414469424627</v>
      </c>
      <c r="N83" s="339">
        <f>IF(N$47=0,0,N$47/MAE!N$5*1000)</f>
        <v>2.374123449571333</v>
      </c>
      <c r="O83" s="339">
        <f>IF(O$47=0,0,O$47/MAE!O$5*1000)</f>
        <v>2.4934602795770506</v>
      </c>
      <c r="P83" s="339">
        <f>IF(P$47=0,0,P$47/MAE!P$5*1000)</f>
        <v>2.3487205480543523</v>
      </c>
      <c r="Q83" s="339">
        <f>IF(Q$47=0,0,Q$47/MAE!Q$5*1000)</f>
        <v>2.3291547375990866</v>
      </c>
      <c r="R83" s="339">
        <f>IF(R$47=0,0,R$47/MAE!R$5*1000)</f>
        <v>2.3331105709051552</v>
      </c>
      <c r="S83" s="339">
        <f>IF(S$47=0,0,S$47/MAE!S$5*1000)</f>
        <v>2.2498848034284666</v>
      </c>
      <c r="T83" s="339">
        <f>IF(T$47=0,0,T$47/MAE!T$5*1000)</f>
        <v>2.2058857523110484</v>
      </c>
      <c r="U83" s="339">
        <f>IF(U$47=0,0,U$47/MAE!U$5*1000)</f>
        <v>2.1087093342852938</v>
      </c>
      <c r="V83" s="339">
        <f>IF(V$47=0,0,V$47/MAE!V$5*1000)</f>
        <v>2.1407053331282886</v>
      </c>
      <c r="W83" s="339">
        <f>IF(W$47=0,0,W$47/MAE!W$5*1000)</f>
        <v>2.1951370286956977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HR: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19.304330652746099</v>
      </c>
      <c r="C5" s="225">
        <v>18.07995324733611</v>
      </c>
      <c r="D5" s="225">
        <v>16.65314172367853</v>
      </c>
      <c r="E5" s="225">
        <v>20.51338271107441</v>
      </c>
      <c r="F5" s="225">
        <v>25.510544241174099</v>
      </c>
      <c r="G5" s="225">
        <v>26.591246580865722</v>
      </c>
      <c r="H5" s="225">
        <v>28.91581591809496</v>
      </c>
      <c r="I5" s="225">
        <v>32.188129901855348</v>
      </c>
      <c r="J5" s="225">
        <v>32.569048179962358</v>
      </c>
      <c r="K5" s="225">
        <v>29.583334144307759</v>
      </c>
      <c r="L5" s="225">
        <v>30.18463177450338</v>
      </c>
      <c r="M5" s="225">
        <v>30.96554722848504</v>
      </c>
      <c r="N5" s="225">
        <v>29.566086338919391</v>
      </c>
      <c r="O5" s="225">
        <v>28.93271703394209</v>
      </c>
      <c r="P5" s="225">
        <v>34.948836091725077</v>
      </c>
      <c r="Q5" s="225">
        <v>35.411709107415341</v>
      </c>
      <c r="R5" s="225">
        <v>37.896009208378331</v>
      </c>
      <c r="S5" s="225">
        <v>39.558850030518371</v>
      </c>
      <c r="T5" s="225">
        <v>35.539253660053021</v>
      </c>
      <c r="U5" s="225">
        <v>35.487464117876172</v>
      </c>
      <c r="V5" s="225">
        <v>33.44521427051103</v>
      </c>
      <c r="W5" s="225">
        <v>35.550417476924217</v>
      </c>
      <c r="DA5" s="89" t="s">
        <v>2598</v>
      </c>
    </row>
    <row r="6" spans="1:105" ht="12" customHeight="1" x14ac:dyDescent="0.25">
      <c r="A6" s="55" t="s">
        <v>92</v>
      </c>
      <c r="B6" s="261">
        <v>0.33486528892305673</v>
      </c>
      <c r="C6" s="261">
        <v>0.32718644990424439</v>
      </c>
      <c r="D6" s="261">
        <v>0.31248806539847768</v>
      </c>
      <c r="E6" s="261">
        <v>0.3757561687881546</v>
      </c>
      <c r="F6" s="261">
        <v>0.45429844419676579</v>
      </c>
      <c r="G6" s="261">
        <v>0.48685725964903181</v>
      </c>
      <c r="H6" s="261">
        <v>0.53705719559889487</v>
      </c>
      <c r="I6" s="261">
        <v>0.59981674794999595</v>
      </c>
      <c r="J6" s="261">
        <v>0.64221314001716368</v>
      </c>
      <c r="K6" s="261">
        <v>0.56541476509890309</v>
      </c>
      <c r="L6" s="261">
        <v>0.58049263291011433</v>
      </c>
      <c r="M6" s="261">
        <v>0.5939725426805047</v>
      </c>
      <c r="N6" s="261">
        <v>0.57283308809526123</v>
      </c>
      <c r="O6" s="261">
        <v>0.56925560489976912</v>
      </c>
      <c r="P6" s="261">
        <v>0.69177822478823114</v>
      </c>
      <c r="Q6" s="261">
        <v>0.7152851035599449</v>
      </c>
      <c r="R6" s="261">
        <v>0.76815124313285676</v>
      </c>
      <c r="S6" s="261">
        <v>0.78340637473577535</v>
      </c>
      <c r="T6" s="261">
        <v>0.7071265135730388</v>
      </c>
      <c r="U6" s="261">
        <v>0.67588027263084527</v>
      </c>
      <c r="V6" s="261">
        <v>0.64544685336051566</v>
      </c>
      <c r="W6" s="261">
        <v>0.70379405706557585</v>
      </c>
      <c r="DA6" s="67" t="s">
        <v>2599</v>
      </c>
    </row>
    <row r="7" spans="1:105" ht="12" customHeight="1" x14ac:dyDescent="0.25">
      <c r="A7" s="202" t="s">
        <v>93</v>
      </c>
      <c r="B7" s="226">
        <v>0.1182533439880297</v>
      </c>
      <c r="C7" s="226">
        <v>0.11554166134441909</v>
      </c>
      <c r="D7" s="226">
        <v>0.1103511170374272</v>
      </c>
      <c r="E7" s="226">
        <v>0.1326934291285701</v>
      </c>
      <c r="F7" s="226">
        <v>0.16042961743691159</v>
      </c>
      <c r="G7" s="226">
        <v>0.17192734183797431</v>
      </c>
      <c r="H7" s="226">
        <v>0.18965479968571869</v>
      </c>
      <c r="I7" s="226">
        <v>0.21181752355768979</v>
      </c>
      <c r="J7" s="226">
        <v>0.22678926085268949</v>
      </c>
      <c r="K7" s="226">
        <v>0.1996689084383266</v>
      </c>
      <c r="L7" s="226">
        <v>0.20499346236453209</v>
      </c>
      <c r="M7" s="226">
        <v>0.2097537180844728</v>
      </c>
      <c r="N7" s="226">
        <v>0.2022885932194034</v>
      </c>
      <c r="O7" s="226">
        <v>0.2010252513176839</v>
      </c>
      <c r="P7" s="226">
        <v>0.2442925292209307</v>
      </c>
      <c r="Q7" s="226">
        <v>0.25259367930554022</v>
      </c>
      <c r="R7" s="226">
        <v>0.27126267246496888</v>
      </c>
      <c r="S7" s="226">
        <v>0.27664982480561379</v>
      </c>
      <c r="T7" s="226">
        <v>0.2497125788150065</v>
      </c>
      <c r="U7" s="226">
        <v>0.23867837311887921</v>
      </c>
      <c r="V7" s="226">
        <v>0.22793120487913629</v>
      </c>
      <c r="W7" s="226">
        <v>0.2485357649177837</v>
      </c>
      <c r="DA7" s="174" t="s">
        <v>2600</v>
      </c>
    </row>
    <row r="8" spans="1:105" ht="12" customHeight="1" x14ac:dyDescent="0.25">
      <c r="A8" s="202" t="s">
        <v>94</v>
      </c>
      <c r="B8" s="226">
        <v>0.78276493456643026</v>
      </c>
      <c r="C8" s="226">
        <v>0.76481525115362414</v>
      </c>
      <c r="D8" s="226">
        <v>0.73045701706226562</v>
      </c>
      <c r="E8" s="226">
        <v>0.87834948142975622</v>
      </c>
      <c r="F8" s="226">
        <v>1.0619461129846219</v>
      </c>
      <c r="G8" s="226">
        <v>1.1380540282869731</v>
      </c>
      <c r="H8" s="226">
        <v>1.255398975281651</v>
      </c>
      <c r="I8" s="226">
        <v>1.40210267529045</v>
      </c>
      <c r="J8" s="226">
        <v>1.5012064348023391</v>
      </c>
      <c r="K8" s="226">
        <v>1.3216862608510951</v>
      </c>
      <c r="L8" s="226">
        <v>1.356931556798612</v>
      </c>
      <c r="M8" s="226">
        <v>1.388441543167505</v>
      </c>
      <c r="N8" s="226">
        <v>1.3390269745855989</v>
      </c>
      <c r="O8" s="226">
        <v>1.3306644225622539</v>
      </c>
      <c r="P8" s="226">
        <v>1.6170673843273839</v>
      </c>
      <c r="Q8" s="226">
        <v>1.672015929405847</v>
      </c>
      <c r="R8" s="226">
        <v>1.795593265285168</v>
      </c>
      <c r="S8" s="226">
        <v>1.8312529245151961</v>
      </c>
      <c r="T8" s="226">
        <v>1.652944803288855</v>
      </c>
      <c r="U8" s="226">
        <v>1.5799050987998571</v>
      </c>
      <c r="V8" s="226">
        <v>1.508765407013988</v>
      </c>
      <c r="W8" s="226">
        <v>1.645155013823369</v>
      </c>
      <c r="DA8" s="174" t="s">
        <v>2601</v>
      </c>
    </row>
    <row r="9" spans="1:105" ht="12" customHeight="1" x14ac:dyDescent="0.25">
      <c r="A9" s="202" t="s">
        <v>95</v>
      </c>
      <c r="B9" s="226">
        <v>0.34329649116534211</v>
      </c>
      <c r="C9" s="226">
        <v>0.33542431516328558</v>
      </c>
      <c r="D9" s="226">
        <v>0.32035585631269348</v>
      </c>
      <c r="E9" s="226">
        <v>0.38521691720740081</v>
      </c>
      <c r="F9" s="226">
        <v>0.46573672158197021</v>
      </c>
      <c r="G9" s="226">
        <v>0.4991152993892119</v>
      </c>
      <c r="H9" s="226">
        <v>0.55057916392929795</v>
      </c>
      <c r="I9" s="226">
        <v>0.61491886954205577</v>
      </c>
      <c r="J9" s="226">
        <v>0.65838271341054699</v>
      </c>
      <c r="K9" s="226">
        <v>0.57965071726538298</v>
      </c>
      <c r="L9" s="226">
        <v>0.59510821401128511</v>
      </c>
      <c r="M9" s="226">
        <v>0.60892751950061486</v>
      </c>
      <c r="N9" s="226">
        <v>0.58725581800058058</v>
      </c>
      <c r="O9" s="226">
        <v>0.58358826131781671</v>
      </c>
      <c r="P9" s="226">
        <v>0.70919574255711215</v>
      </c>
      <c r="Q9" s="226">
        <v>0.73329447499525546</v>
      </c>
      <c r="R9" s="226">
        <v>0.78749167254656061</v>
      </c>
      <c r="S9" s="226">
        <v>0.8031308962128596</v>
      </c>
      <c r="T9" s="226">
        <v>0.72493046890681001</v>
      </c>
      <c r="U9" s="226">
        <v>0.69289751346953643</v>
      </c>
      <c r="V9" s="226">
        <v>0.66169784484079297</v>
      </c>
      <c r="W9" s="226">
        <v>0.7215141081676828</v>
      </c>
      <c r="DA9" s="174" t="s">
        <v>2602</v>
      </c>
    </row>
    <row r="10" spans="1:105" ht="12" customHeight="1" x14ac:dyDescent="0.25">
      <c r="A10" s="56" t="s">
        <v>96</v>
      </c>
      <c r="B10" s="262">
        <v>0.69026494426477836</v>
      </c>
      <c r="C10" s="262">
        <v>0.65011687827311793</v>
      </c>
      <c r="D10" s="262">
        <v>0.59611980892834449</v>
      </c>
      <c r="E10" s="262">
        <v>0.74220147592146501</v>
      </c>
      <c r="F10" s="262">
        <v>0.93773495745319901</v>
      </c>
      <c r="G10" s="262">
        <v>0.97663204428460804</v>
      </c>
      <c r="H10" s="262">
        <v>1.0525417935918839</v>
      </c>
      <c r="I10" s="262">
        <v>1.168322794522523</v>
      </c>
      <c r="J10" s="262">
        <v>1.190436438482124</v>
      </c>
      <c r="K10" s="262">
        <v>1.077624785079188</v>
      </c>
      <c r="L10" s="262">
        <v>1.099146882918679</v>
      </c>
      <c r="M10" s="262">
        <v>1.124323753121429</v>
      </c>
      <c r="N10" s="262">
        <v>1.069364875529349</v>
      </c>
      <c r="O10" s="262">
        <v>1.045962199823774</v>
      </c>
      <c r="P10" s="262">
        <v>1.2687225347390449</v>
      </c>
      <c r="Q10" s="262">
        <v>1.2977832234442059</v>
      </c>
      <c r="R10" s="262">
        <v>1.3890781397973411</v>
      </c>
      <c r="S10" s="262">
        <v>1.434044955858782</v>
      </c>
      <c r="T10" s="262">
        <v>1.291174296501358</v>
      </c>
      <c r="U10" s="262">
        <v>1.2500236931739339</v>
      </c>
      <c r="V10" s="262">
        <v>1.1906048165604659</v>
      </c>
      <c r="W10" s="262">
        <v>1.296872150588728</v>
      </c>
      <c r="DA10" s="68" t="s">
        <v>2603</v>
      </c>
    </row>
    <row r="11" spans="1:105" ht="12" customHeight="1" x14ac:dyDescent="0.25">
      <c r="A11" s="37" t="s">
        <v>160</v>
      </c>
      <c r="B11" s="228">
        <v>6.7212832342064807E-2</v>
      </c>
      <c r="C11" s="228">
        <v>6.5222073650604659E-2</v>
      </c>
      <c r="D11" s="228">
        <v>6.3479565701691387E-2</v>
      </c>
      <c r="E11" s="228">
        <v>6.615225787204565E-2</v>
      </c>
      <c r="F11" s="228">
        <v>0.1209685313941566</v>
      </c>
      <c r="G11" s="228">
        <v>9.2494116485393407E-2</v>
      </c>
      <c r="H11" s="228">
        <v>8.8915706488788021E-2</v>
      </c>
      <c r="I11" s="228">
        <v>9.0340503880569856E-2</v>
      </c>
      <c r="J11" s="228">
        <v>5.7337017825805733E-2</v>
      </c>
      <c r="K11" s="228">
        <v>6.0674502523453917E-2</v>
      </c>
      <c r="L11" s="228">
        <v>5.8033150575165372E-2</v>
      </c>
      <c r="M11" s="228">
        <v>5.8512705251845501E-2</v>
      </c>
      <c r="N11" s="228">
        <v>3.9005456233944073E-2</v>
      </c>
      <c r="O11" s="228">
        <v>3.021739825729234E-2</v>
      </c>
      <c r="P11" s="228">
        <v>3.1547611683645137E-2</v>
      </c>
      <c r="Q11" s="228">
        <v>2.9852035904242478E-2</v>
      </c>
      <c r="R11" s="228">
        <v>2.8675427171376271E-2</v>
      </c>
      <c r="S11" s="228">
        <v>4.9838699069131277E-2</v>
      </c>
      <c r="T11" s="228">
        <v>5.1769051570163517E-2</v>
      </c>
      <c r="U11" s="228">
        <v>4.774485765823952E-2</v>
      </c>
      <c r="V11" s="228">
        <v>4.0986355802065742E-2</v>
      </c>
      <c r="W11" s="228">
        <v>4.1764234654354512E-2</v>
      </c>
      <c r="DA11" s="69" t="s">
        <v>2604</v>
      </c>
    </row>
    <row r="12" spans="1:105" ht="12" customHeight="1" x14ac:dyDescent="0.25">
      <c r="A12" s="37" t="s">
        <v>162</v>
      </c>
      <c r="B12" s="228">
        <v>0.38463927295622641</v>
      </c>
      <c r="C12" s="228">
        <v>0.32525727984403019</v>
      </c>
      <c r="D12" s="228">
        <v>0.24476318525028909</v>
      </c>
      <c r="E12" s="228">
        <v>0.36991744698713869</v>
      </c>
      <c r="F12" s="228">
        <v>0.51789377040354756</v>
      </c>
      <c r="G12" s="228">
        <v>0.52501590165844114</v>
      </c>
      <c r="H12" s="228">
        <v>0.53750802437955258</v>
      </c>
      <c r="I12" s="228">
        <v>0.58404062329090733</v>
      </c>
      <c r="J12" s="228">
        <v>0.47882452740567749</v>
      </c>
      <c r="K12" s="228">
        <v>0.50494502676173614</v>
      </c>
      <c r="L12" s="228">
        <v>0.51309895504034364</v>
      </c>
      <c r="M12" s="228">
        <v>0.52032639993746943</v>
      </c>
      <c r="N12" s="228">
        <v>0.45765742531125092</v>
      </c>
      <c r="O12" s="228">
        <v>0.38518332508892328</v>
      </c>
      <c r="P12" s="228">
        <v>0.43659739145956172</v>
      </c>
      <c r="Q12" s="228">
        <v>0.39370941657414738</v>
      </c>
      <c r="R12" s="228">
        <v>0.41913932502217133</v>
      </c>
      <c r="S12" s="228">
        <v>0.49716061845734999</v>
      </c>
      <c r="T12" s="228">
        <v>0.43972264726204302</v>
      </c>
      <c r="U12" s="228">
        <v>0.46249014101043923</v>
      </c>
      <c r="V12" s="228">
        <v>0.44592907153673678</v>
      </c>
      <c r="W12" s="228">
        <v>0.52226203173402119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0.23841283896648721</v>
      </c>
      <c r="C15" s="228">
        <v>0.25963752477848312</v>
      </c>
      <c r="D15" s="228">
        <v>0.28787705797636398</v>
      </c>
      <c r="E15" s="228">
        <v>0.30613177106228062</v>
      </c>
      <c r="F15" s="228">
        <v>0.29887265565549481</v>
      </c>
      <c r="G15" s="228">
        <v>0.35912202614077349</v>
      </c>
      <c r="H15" s="228">
        <v>0.42611806272354391</v>
      </c>
      <c r="I15" s="228">
        <v>0.4939416673510455</v>
      </c>
      <c r="J15" s="228">
        <v>0.65427489325064137</v>
      </c>
      <c r="K15" s="228">
        <v>0.5120052557939978</v>
      </c>
      <c r="L15" s="228">
        <v>0.52801477730316992</v>
      </c>
      <c r="M15" s="228">
        <v>0.54548464793211382</v>
      </c>
      <c r="N15" s="228">
        <v>0.572701993984154</v>
      </c>
      <c r="O15" s="228">
        <v>0.63056147647755856</v>
      </c>
      <c r="P15" s="228">
        <v>0.800577531595838</v>
      </c>
      <c r="Q15" s="228">
        <v>0.87422177096581655</v>
      </c>
      <c r="R15" s="228">
        <v>0.94126338760379347</v>
      </c>
      <c r="S15" s="228">
        <v>0.88704563833230099</v>
      </c>
      <c r="T15" s="228">
        <v>0.79968259766915162</v>
      </c>
      <c r="U15" s="228">
        <v>0.73978869450525553</v>
      </c>
      <c r="V15" s="228">
        <v>0.70368938922166357</v>
      </c>
      <c r="W15" s="228">
        <v>0.73284588420035268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3.4107570908849412</v>
      </c>
      <c r="C16" s="263">
        <f t="shared" si="0"/>
        <v>3.1843628144155152</v>
      </c>
      <c r="D16" s="263">
        <f t="shared" si="0"/>
        <v>2.9170225607040239</v>
      </c>
      <c r="E16" s="263">
        <f t="shared" si="0"/>
        <v>3.6307024396016021</v>
      </c>
      <c r="F16" s="263">
        <f t="shared" si="0"/>
        <v>4.593216411275642</v>
      </c>
      <c r="G16" s="263">
        <f t="shared" si="0"/>
        <v>4.7735276111085145</v>
      </c>
      <c r="H16" s="263">
        <f t="shared" si="0"/>
        <v>5.1334556632267718</v>
      </c>
      <c r="I16" s="263">
        <f t="shared" si="0"/>
        <v>5.7092575004875128</v>
      </c>
      <c r="J16" s="263">
        <f t="shared" si="0"/>
        <v>5.7858593748710092</v>
      </c>
      <c r="K16" s="263">
        <f t="shared" si="0"/>
        <v>5.252542814048911</v>
      </c>
      <c r="L16" s="263">
        <f t="shared" si="0"/>
        <v>5.3608302795345395</v>
      </c>
      <c r="M16" s="263">
        <f t="shared" si="0"/>
        <v>5.4816441810823999</v>
      </c>
      <c r="N16" s="263">
        <f t="shared" si="0"/>
        <v>5.2052777169946616</v>
      </c>
      <c r="O16" s="263">
        <f t="shared" si="0"/>
        <v>5.080264460529972</v>
      </c>
      <c r="P16" s="263">
        <f t="shared" si="0"/>
        <v>6.1643070107630855</v>
      </c>
      <c r="Q16" s="263">
        <f t="shared" si="0"/>
        <v>6.2796861758604399</v>
      </c>
      <c r="R16" s="263">
        <f t="shared" si="0"/>
        <v>6.7313368206007702</v>
      </c>
      <c r="S16" s="263">
        <f t="shared" si="0"/>
        <v>6.968408415515615</v>
      </c>
      <c r="T16" s="263">
        <f t="shared" si="0"/>
        <v>6.2819038584012761</v>
      </c>
      <c r="U16" s="263">
        <f t="shared" si="0"/>
        <v>6.0952817721458565</v>
      </c>
      <c r="V16" s="263">
        <f t="shared" si="0"/>
        <v>5.8001291469511989</v>
      </c>
      <c r="W16" s="263">
        <f t="shared" si="0"/>
        <v>6.3157035142275459</v>
      </c>
      <c r="DA16" s="70"/>
    </row>
    <row r="17" spans="1:105" ht="12" customHeight="1" x14ac:dyDescent="0.25">
      <c r="A17" s="169" t="s">
        <v>2558</v>
      </c>
      <c r="B17" s="353">
        <v>2.4400260155418061</v>
      </c>
      <c r="C17" s="353">
        <v>2.1165788563218091</v>
      </c>
      <c r="D17" s="353">
        <v>1.722766939541241</v>
      </c>
      <c r="E17" s="353">
        <v>2.39224677669884</v>
      </c>
      <c r="F17" s="353">
        <v>3.286080640836083</v>
      </c>
      <c r="G17" s="353">
        <v>3.243974752484942</v>
      </c>
      <c r="H17" s="353">
        <v>3.228901150563197</v>
      </c>
      <c r="I17" s="353">
        <v>3.5263868660708688</v>
      </c>
      <c r="J17" s="353">
        <v>2.8843913613926548</v>
      </c>
      <c r="K17" s="353">
        <v>3.0342617275170669</v>
      </c>
      <c r="L17" s="353">
        <v>2.9954527921483329</v>
      </c>
      <c r="M17" s="353">
        <v>3.046615070424989</v>
      </c>
      <c r="N17" s="353">
        <v>2.660956634505339</v>
      </c>
      <c r="O17" s="353">
        <v>2.2808175534621489</v>
      </c>
      <c r="P17" s="353">
        <v>2.795804931348123</v>
      </c>
      <c r="Q17" s="353">
        <v>2.4894966428986289</v>
      </c>
      <c r="R17" s="353">
        <v>2.5196823943179898</v>
      </c>
      <c r="S17" s="353">
        <v>3.066954762939869</v>
      </c>
      <c r="T17" s="353">
        <v>2.725238870130624</v>
      </c>
      <c r="U17" s="353">
        <v>2.7555998797722259</v>
      </c>
      <c r="V17" s="353">
        <v>2.597271272979198</v>
      </c>
      <c r="W17" s="353">
        <v>2.978430882586359</v>
      </c>
      <c r="DA17" s="170" t="s">
        <v>2609</v>
      </c>
    </row>
    <row r="18" spans="1:105" ht="12" customHeight="1" x14ac:dyDescent="0.25">
      <c r="A18" s="59" t="s">
        <v>30</v>
      </c>
      <c r="B18" s="232">
        <v>0</v>
      </c>
      <c r="C18" s="232">
        <v>8.7267323175162531E-2</v>
      </c>
      <c r="D18" s="232">
        <v>0</v>
      </c>
      <c r="E18" s="232">
        <v>8.6208382244743836E-2</v>
      </c>
      <c r="F18" s="232">
        <v>0</v>
      </c>
      <c r="G18" s="232">
        <v>0</v>
      </c>
      <c r="H18" s="232">
        <v>4.3430590875614447E-2</v>
      </c>
      <c r="I18" s="232">
        <v>8.554375327958659E-2</v>
      </c>
      <c r="J18" s="232">
        <v>8.0075226315774017E-2</v>
      </c>
      <c r="K18" s="232">
        <v>0.11784154139903</v>
      </c>
      <c r="L18" s="232">
        <v>0</v>
      </c>
      <c r="M18" s="232">
        <v>2.3290345830132259E-2</v>
      </c>
      <c r="N18" s="232">
        <v>2.2133944269009741E-2</v>
      </c>
      <c r="O18" s="232">
        <v>1.479575975406873E-2</v>
      </c>
      <c r="P18" s="232">
        <v>0</v>
      </c>
      <c r="Q18" s="232">
        <v>0</v>
      </c>
      <c r="R18" s="232">
        <v>0</v>
      </c>
      <c r="S18" s="232">
        <v>2.234207878501053E-2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0.33185909278997272</v>
      </c>
      <c r="C19" s="232">
        <v>0.16203173866810289</v>
      </c>
      <c r="D19" s="232">
        <v>0.18984562737053901</v>
      </c>
      <c r="E19" s="232">
        <v>0.16006557270976179</v>
      </c>
      <c r="F19" s="232">
        <v>0.1604854928981245</v>
      </c>
      <c r="G19" s="232">
        <v>0.15791807939297409</v>
      </c>
      <c r="H19" s="232">
        <v>0.15851310713476649</v>
      </c>
      <c r="I19" s="232">
        <v>0.31766307414438072</v>
      </c>
      <c r="J19" s="232">
        <v>0.29735593283052558</v>
      </c>
      <c r="K19" s="232">
        <v>0.30823906741257101</v>
      </c>
      <c r="L19" s="232">
        <v>0.30419721249852399</v>
      </c>
      <c r="M19" s="232">
        <v>0.30590047346944749</v>
      </c>
      <c r="N19" s="232">
        <v>0.30336315697593591</v>
      </c>
      <c r="O19" s="232">
        <v>0.29743972150975068</v>
      </c>
      <c r="P19" s="232">
        <v>0.58923261356928525</v>
      </c>
      <c r="Q19" s="232">
        <v>0.4253819209652886</v>
      </c>
      <c r="R19" s="232">
        <v>0.41943579698885841</v>
      </c>
      <c r="S19" s="232">
        <v>0.50016137215376899</v>
      </c>
      <c r="T19" s="232">
        <v>0.48071783304487409</v>
      </c>
      <c r="U19" s="232">
        <v>0.438305400290813</v>
      </c>
      <c r="V19" s="232">
        <v>0.36820053585337259</v>
      </c>
      <c r="W19" s="232">
        <v>0.39566937005769498</v>
      </c>
      <c r="DA19" s="71" t="s">
        <v>2611</v>
      </c>
    </row>
    <row r="20" spans="1:105" ht="12" customHeight="1" x14ac:dyDescent="0.25">
      <c r="A20" s="59" t="s">
        <v>160</v>
      </c>
      <c r="B20" s="232">
        <v>0.28142649878137438</v>
      </c>
      <c r="C20" s="232">
        <v>0.27583795960406071</v>
      </c>
      <c r="D20" s="232">
        <v>0.27081186165557869</v>
      </c>
      <c r="E20" s="232">
        <v>0.2752074767930674</v>
      </c>
      <c r="F20" s="232">
        <v>0.54406454164378981</v>
      </c>
      <c r="G20" s="232">
        <v>0.40511661299862489</v>
      </c>
      <c r="H20" s="232">
        <v>0.40868193851791967</v>
      </c>
      <c r="I20" s="232">
        <v>0.41056161303573713</v>
      </c>
      <c r="J20" s="232">
        <v>0.26147858749672009</v>
      </c>
      <c r="K20" s="232">
        <v>0.27032852754199871</v>
      </c>
      <c r="L20" s="232">
        <v>0.26734620773605522</v>
      </c>
      <c r="M20" s="232">
        <v>0.26860574681376609</v>
      </c>
      <c r="N20" s="232">
        <v>0.1782017976655029</v>
      </c>
      <c r="O20" s="232">
        <v>0.13795751622051941</v>
      </c>
      <c r="P20" s="232">
        <v>0.13650338034999929</v>
      </c>
      <c r="Q20" s="232">
        <v>0.13309347456108181</v>
      </c>
      <c r="R20" s="232">
        <v>0.13194561347916769</v>
      </c>
      <c r="S20" s="232">
        <v>0.22541908477506931</v>
      </c>
      <c r="T20" s="232">
        <v>0.2367767311479882</v>
      </c>
      <c r="U20" s="232">
        <v>0.22164988588572479</v>
      </c>
      <c r="V20" s="232">
        <v>0.1918401335839057</v>
      </c>
      <c r="W20" s="232">
        <v>0.19558117835589151</v>
      </c>
      <c r="DA20" s="71" t="s">
        <v>2612</v>
      </c>
    </row>
    <row r="21" spans="1:105" ht="12" customHeight="1" x14ac:dyDescent="0.25">
      <c r="A21" s="59" t="s">
        <v>70</v>
      </c>
      <c r="B21" s="232">
        <v>0.25478343555085958</v>
      </c>
      <c r="C21" s="232">
        <v>0.24879838427248141</v>
      </c>
      <c r="D21" s="232">
        <v>0.24292198213367619</v>
      </c>
      <c r="E21" s="232">
        <v>0.36867998002773972</v>
      </c>
      <c r="F21" s="232">
        <v>0.30804115048545638</v>
      </c>
      <c r="G21" s="232">
        <v>0.43647605362358449</v>
      </c>
      <c r="H21" s="232">
        <v>0.20689272838988471</v>
      </c>
      <c r="I21" s="232">
        <v>0.1219422506970077</v>
      </c>
      <c r="J21" s="232">
        <v>0.1141468891375832</v>
      </c>
      <c r="K21" s="232">
        <v>0.1419958820913047</v>
      </c>
      <c r="L21" s="232">
        <v>0.11677307111548681</v>
      </c>
      <c r="M21" s="232">
        <v>0.1174269068717459</v>
      </c>
      <c r="N21" s="232">
        <v>0.11645289978961069</v>
      </c>
      <c r="O21" s="232">
        <v>0.1141790533422368</v>
      </c>
      <c r="P21" s="232">
        <v>0.226190441795137</v>
      </c>
      <c r="Q21" s="232">
        <v>0.21772346476652021</v>
      </c>
      <c r="R21" s="232">
        <v>8.5875848789198406E-2</v>
      </c>
      <c r="S21" s="232">
        <v>0.1242322489558397</v>
      </c>
      <c r="T21" s="232">
        <v>4.4737122867825843E-2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1.571956988419599</v>
      </c>
      <c r="C22" s="232">
        <v>1.342643450602002</v>
      </c>
      <c r="D22" s="232">
        <v>1.019187468381447</v>
      </c>
      <c r="E22" s="232">
        <v>1.502085364923528</v>
      </c>
      <c r="F22" s="232">
        <v>2.2734894558087131</v>
      </c>
      <c r="G22" s="232">
        <v>2.2444640064697592</v>
      </c>
      <c r="H22" s="232">
        <v>2.4113827856450119</v>
      </c>
      <c r="I22" s="232">
        <v>2.5906761749141571</v>
      </c>
      <c r="J22" s="232">
        <v>2.1313347256120529</v>
      </c>
      <c r="K22" s="232">
        <v>2.1958567090721628</v>
      </c>
      <c r="L22" s="232">
        <v>2.307136300798267</v>
      </c>
      <c r="M22" s="232">
        <v>2.331391597439898</v>
      </c>
      <c r="N22" s="232">
        <v>2.0408048358052788</v>
      </c>
      <c r="O22" s="232">
        <v>1.7164455026355729</v>
      </c>
      <c r="P22" s="232">
        <v>1.843878495633702</v>
      </c>
      <c r="Q22" s="232">
        <v>1.713297782605739</v>
      </c>
      <c r="R22" s="232">
        <v>1.882425135060765</v>
      </c>
      <c r="S22" s="232">
        <v>2.194799978270181</v>
      </c>
      <c r="T22" s="232">
        <v>1.963007183069936</v>
      </c>
      <c r="U22" s="232">
        <v>2.0956445935956882</v>
      </c>
      <c r="V22" s="232">
        <v>2.0372306035419201</v>
      </c>
      <c r="W22" s="232">
        <v>2.387180334172772</v>
      </c>
      <c r="DA22" s="71" t="s">
        <v>2614</v>
      </c>
    </row>
    <row r="23" spans="1:105" ht="12" customHeight="1" x14ac:dyDescent="0.25">
      <c r="A23" s="60" t="s">
        <v>2565</v>
      </c>
      <c r="B23" s="331">
        <v>0.97073107534313507</v>
      </c>
      <c r="C23" s="331">
        <v>1.0677839580937061</v>
      </c>
      <c r="D23" s="331">
        <v>1.1942556211627831</v>
      </c>
      <c r="E23" s="331">
        <v>1.2384556629027621</v>
      </c>
      <c r="F23" s="331">
        <v>1.307135770439559</v>
      </c>
      <c r="G23" s="331">
        <v>1.529552858623572</v>
      </c>
      <c r="H23" s="331">
        <v>1.904554512663575</v>
      </c>
      <c r="I23" s="331">
        <v>2.182870634416644</v>
      </c>
      <c r="J23" s="331">
        <v>2.9014680134783548</v>
      </c>
      <c r="K23" s="331">
        <v>2.2182810865318441</v>
      </c>
      <c r="L23" s="331">
        <v>2.365377487386207</v>
      </c>
      <c r="M23" s="331">
        <v>2.4350291106574109</v>
      </c>
      <c r="N23" s="331">
        <v>2.5443210824893221</v>
      </c>
      <c r="O23" s="331">
        <v>2.7994469070678232</v>
      </c>
      <c r="P23" s="331">
        <v>3.368502079414962</v>
      </c>
      <c r="Q23" s="331">
        <v>3.7901895329618109</v>
      </c>
      <c r="R23" s="331">
        <v>4.2116544262827809</v>
      </c>
      <c r="S23" s="331">
        <v>3.9014536525757459</v>
      </c>
      <c r="T23" s="331">
        <v>3.556664988270652</v>
      </c>
      <c r="U23" s="331">
        <v>3.3396818923736311</v>
      </c>
      <c r="V23" s="331">
        <v>3.2028578739720008</v>
      </c>
      <c r="W23" s="331">
        <v>3.3372726316411869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1.4402667136784828</v>
      </c>
      <c r="C24" s="263">
        <f t="shared" si="1"/>
        <v>1.3495222313684128</v>
      </c>
      <c r="D24" s="263">
        <f t="shared" si="1"/>
        <v>1.2198909373418914</v>
      </c>
      <c r="E24" s="263">
        <f t="shared" si="1"/>
        <v>1.5389689947048861</v>
      </c>
      <c r="F24" s="263">
        <f t="shared" si="1"/>
        <v>1.9487174493234525</v>
      </c>
      <c r="G24" s="263">
        <f t="shared" si="1"/>
        <v>2.0268760489056317</v>
      </c>
      <c r="H24" s="263">
        <f t="shared" si="1"/>
        <v>2.1749763346283042</v>
      </c>
      <c r="I24" s="263">
        <f t="shared" si="1"/>
        <v>2.4111664217334763</v>
      </c>
      <c r="J24" s="263">
        <f t="shared" si="1"/>
        <v>2.3914630673514115</v>
      </c>
      <c r="K24" s="263">
        <f t="shared" si="1"/>
        <v>2.2057594221768797</v>
      </c>
      <c r="L24" s="263">
        <f t="shared" si="1"/>
        <v>2.2426475130783827</v>
      </c>
      <c r="M24" s="263">
        <f t="shared" si="1"/>
        <v>2.2934664092148358</v>
      </c>
      <c r="N24" s="263">
        <f t="shared" si="1"/>
        <v>2.1598278650484017</v>
      </c>
      <c r="O24" s="263">
        <f t="shared" si="1"/>
        <v>2.0740683615271656</v>
      </c>
      <c r="P24" s="263">
        <f t="shared" si="1"/>
        <v>2.4992054354889288</v>
      </c>
      <c r="Q24" s="263">
        <f t="shared" si="1"/>
        <v>2.5057155936668445</v>
      </c>
      <c r="R24" s="263">
        <f t="shared" si="1"/>
        <v>2.6706833227585274</v>
      </c>
      <c r="S24" s="263">
        <f t="shared" si="1"/>
        <v>2.8272207165822802</v>
      </c>
      <c r="T24" s="263">
        <f t="shared" si="1"/>
        <v>2.5400897616276223</v>
      </c>
      <c r="U24" s="263">
        <f t="shared" si="1"/>
        <v>2.49497443072518</v>
      </c>
      <c r="V24" s="263">
        <f t="shared" si="1"/>
        <v>2.3721284641515012</v>
      </c>
      <c r="W24" s="263">
        <f t="shared" si="1"/>
        <v>2.59089196218184</v>
      </c>
      <c r="DA24" s="70"/>
    </row>
    <row r="25" spans="1:105" ht="12" customHeight="1" x14ac:dyDescent="0.25">
      <c r="A25" s="169" t="s">
        <v>2568</v>
      </c>
      <c r="B25" s="354">
        <v>1.0544809517677769</v>
      </c>
      <c r="C25" s="354">
        <v>0.97258297239322844</v>
      </c>
      <c r="D25" s="354">
        <v>0.85988513684384593</v>
      </c>
      <c r="E25" s="354">
        <v>1.1060743810684921</v>
      </c>
      <c r="F25" s="354">
        <v>1.425337220835309</v>
      </c>
      <c r="G25" s="354">
        <v>1.465986028146816</v>
      </c>
      <c r="H25" s="354">
        <v>1.556252847162414</v>
      </c>
      <c r="I25" s="354">
        <v>1.7201400037404759</v>
      </c>
      <c r="J25" s="354">
        <v>1.6515933533915499</v>
      </c>
      <c r="K25" s="354">
        <v>1.5543662406059959</v>
      </c>
      <c r="L25" s="354">
        <v>1.5738836845221269</v>
      </c>
      <c r="M25" s="354">
        <v>1.609172881304006</v>
      </c>
      <c r="N25" s="354">
        <v>1.4998883112976671</v>
      </c>
      <c r="O25" s="354">
        <v>1.418250292223906</v>
      </c>
      <c r="P25" s="354">
        <v>1.702233643096063</v>
      </c>
      <c r="Q25" s="354">
        <v>1.6816624063457279</v>
      </c>
      <c r="R25" s="354">
        <v>1.7857250353596901</v>
      </c>
      <c r="S25" s="354">
        <v>1.924687563220455</v>
      </c>
      <c r="T25" s="354">
        <v>1.7254357803703471</v>
      </c>
      <c r="U25" s="354">
        <v>1.7163180737887089</v>
      </c>
      <c r="V25" s="354">
        <v>1.6285333101199679</v>
      </c>
      <c r="W25" s="354">
        <v>1.780077179298635</v>
      </c>
      <c r="DA25" s="170" t="s">
        <v>2616</v>
      </c>
    </row>
    <row r="26" spans="1:105" ht="12" customHeight="1" x14ac:dyDescent="0.25">
      <c r="A26" s="61" t="s">
        <v>2570</v>
      </c>
      <c r="B26" s="265">
        <v>0.38578576191070602</v>
      </c>
      <c r="C26" s="265">
        <v>0.37693925897518432</v>
      </c>
      <c r="D26" s="265">
        <v>0.36000580049804543</v>
      </c>
      <c r="E26" s="265">
        <v>0.43289461363639392</v>
      </c>
      <c r="F26" s="265">
        <v>0.52338022848814347</v>
      </c>
      <c r="G26" s="265">
        <v>0.56089002075881556</v>
      </c>
      <c r="H26" s="265">
        <v>0.61872348746589023</v>
      </c>
      <c r="I26" s="265">
        <v>0.69102641799300013</v>
      </c>
      <c r="J26" s="265">
        <v>0.73986971395986167</v>
      </c>
      <c r="K26" s="265">
        <v>0.65139318157088355</v>
      </c>
      <c r="L26" s="265">
        <v>0.66876382855625571</v>
      </c>
      <c r="M26" s="265">
        <v>0.68429352791082987</v>
      </c>
      <c r="N26" s="265">
        <v>0.65993955375073454</v>
      </c>
      <c r="O26" s="265">
        <v>0.65581806930325948</v>
      </c>
      <c r="P26" s="265">
        <v>0.79697179239286575</v>
      </c>
      <c r="Q26" s="265">
        <v>0.82405318732111665</v>
      </c>
      <c r="R26" s="265">
        <v>0.8849582873988372</v>
      </c>
      <c r="S26" s="265">
        <v>0.90253315336182527</v>
      </c>
      <c r="T26" s="265">
        <v>0.81465398125727539</v>
      </c>
      <c r="U26" s="265">
        <v>0.77865635693647117</v>
      </c>
      <c r="V26" s="265">
        <v>0.7435951540315332</v>
      </c>
      <c r="W26" s="265">
        <v>0.81081478288320519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4.1764372541448278</v>
      </c>
      <c r="C27" s="263">
        <f t="shared" si="2"/>
        <v>3.8992197727536952</v>
      </c>
      <c r="D27" s="263">
        <f t="shared" si="2"/>
        <v>3.571864360045744</v>
      </c>
      <c r="E27" s="263">
        <f t="shared" si="2"/>
        <v>4.4457580893080859</v>
      </c>
      <c r="F27" s="263">
        <f t="shared" si="2"/>
        <v>5.6243466260518078</v>
      </c>
      <c r="G27" s="263">
        <f t="shared" si="2"/>
        <v>5.8451358503369573</v>
      </c>
      <c r="H27" s="263">
        <f t="shared" si="2"/>
        <v>6.2858640774205377</v>
      </c>
      <c r="I27" s="263">
        <f t="shared" si="2"/>
        <v>6.9909275516173652</v>
      </c>
      <c r="J27" s="263">
        <f t="shared" si="2"/>
        <v>7.0847257651481765</v>
      </c>
      <c r="K27" s="263">
        <f t="shared" si="2"/>
        <v>6.4316850784272397</v>
      </c>
      <c r="L27" s="263">
        <f t="shared" si="2"/>
        <v>6.5642819749402532</v>
      </c>
      <c r="M27" s="263">
        <f t="shared" si="2"/>
        <v>6.7122173645906926</v>
      </c>
      <c r="N27" s="263">
        <f t="shared" si="2"/>
        <v>6.3738094493812198</v>
      </c>
      <c r="O27" s="263">
        <f t="shared" si="2"/>
        <v>6.220731992485681</v>
      </c>
      <c r="P27" s="263">
        <f t="shared" si="2"/>
        <v>7.5481310335874516</v>
      </c>
      <c r="Q27" s="263">
        <f t="shared" si="2"/>
        <v>7.6894116439107449</v>
      </c>
      <c r="R27" s="263">
        <f t="shared" si="2"/>
        <v>8.2424532497152292</v>
      </c>
      <c r="S27" s="263">
        <f t="shared" si="2"/>
        <v>8.5327449985905481</v>
      </c>
      <c r="T27" s="263">
        <f t="shared" si="2"/>
        <v>7.6921271735525849</v>
      </c>
      <c r="U27" s="263">
        <f t="shared" si="2"/>
        <v>7.4636103332398234</v>
      </c>
      <c r="V27" s="263">
        <f t="shared" si="2"/>
        <v>7.1021989554504472</v>
      </c>
      <c r="W27" s="263">
        <f t="shared" si="2"/>
        <v>7.7335145072174063</v>
      </c>
      <c r="DA27" s="70"/>
    </row>
    <row r="28" spans="1:105" ht="12" customHeight="1" x14ac:dyDescent="0.25">
      <c r="A28" s="169" t="s">
        <v>2573</v>
      </c>
      <c r="B28" s="353">
        <v>2.987786957806295</v>
      </c>
      <c r="C28" s="353">
        <v>2.5917292118226252</v>
      </c>
      <c r="D28" s="353">
        <v>2.109510538213764</v>
      </c>
      <c r="E28" s="353">
        <v>2.9292817673863358</v>
      </c>
      <c r="F28" s="353">
        <v>4.0237722132686731</v>
      </c>
      <c r="G28" s="353">
        <v>3.9722139826346239</v>
      </c>
      <c r="H28" s="353">
        <v>3.9537565108937112</v>
      </c>
      <c r="I28" s="353">
        <v>4.3180247339643314</v>
      </c>
      <c r="J28" s="353">
        <v>3.531907789460393</v>
      </c>
      <c r="K28" s="353">
        <v>3.7154225234902869</v>
      </c>
      <c r="L28" s="353">
        <v>3.6679013781408152</v>
      </c>
      <c r="M28" s="353">
        <v>3.730549065826517</v>
      </c>
      <c r="N28" s="353">
        <v>3.258314246333069</v>
      </c>
      <c r="O28" s="353">
        <v>2.792837820565897</v>
      </c>
      <c r="P28" s="353">
        <v>3.423434609814028</v>
      </c>
      <c r="Q28" s="353">
        <v>3.0483632362024031</v>
      </c>
      <c r="R28" s="353">
        <v>3.085325380797538</v>
      </c>
      <c r="S28" s="353">
        <v>3.755454811763105</v>
      </c>
      <c r="T28" s="353">
        <v>3.337027187915051</v>
      </c>
      <c r="U28" s="353">
        <v>3.3742039344149708</v>
      </c>
      <c r="V28" s="353">
        <v>3.1803321709949368</v>
      </c>
      <c r="W28" s="353">
        <v>3.6470582235751339</v>
      </c>
      <c r="DA28" s="170" t="s">
        <v>2618</v>
      </c>
    </row>
    <row r="29" spans="1:105" ht="12" customHeight="1" x14ac:dyDescent="0.25">
      <c r="A29" s="59" t="s">
        <v>30</v>
      </c>
      <c r="B29" s="232">
        <v>0</v>
      </c>
      <c r="C29" s="232">
        <v>0.10685794674509699</v>
      </c>
      <c r="D29" s="232">
        <v>0</v>
      </c>
      <c r="E29" s="232">
        <v>0.105561284381319</v>
      </c>
      <c r="F29" s="232">
        <v>0</v>
      </c>
      <c r="G29" s="232">
        <v>0</v>
      </c>
      <c r="H29" s="232">
        <v>5.3180315357895261E-2</v>
      </c>
      <c r="I29" s="232">
        <v>0.1047474529954121</v>
      </c>
      <c r="J29" s="232">
        <v>9.805129752951923E-2</v>
      </c>
      <c r="K29" s="232">
        <v>0.1442957649784041</v>
      </c>
      <c r="L29" s="232">
        <v>0</v>
      </c>
      <c r="M29" s="232">
        <v>2.8518790812406838E-2</v>
      </c>
      <c r="N29" s="232">
        <v>2.7102788900828269E-2</v>
      </c>
      <c r="O29" s="232">
        <v>1.8117256841716819E-2</v>
      </c>
      <c r="P29" s="232">
        <v>0</v>
      </c>
      <c r="Q29" s="232">
        <v>0</v>
      </c>
      <c r="R29" s="232">
        <v>0</v>
      </c>
      <c r="S29" s="232">
        <v>2.7357647491849629E-2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0.4063580728040484</v>
      </c>
      <c r="C30" s="232">
        <v>0.19840621061400371</v>
      </c>
      <c r="D30" s="232">
        <v>0.23246403351494571</v>
      </c>
      <c r="E30" s="232">
        <v>0.19599866046093281</v>
      </c>
      <c r="F30" s="232">
        <v>0.19651284844668299</v>
      </c>
      <c r="G30" s="232">
        <v>0.19336907680772339</v>
      </c>
      <c r="H30" s="232">
        <v>0.19409768220583659</v>
      </c>
      <c r="I30" s="232">
        <v>0.3889751928298541</v>
      </c>
      <c r="J30" s="232">
        <v>0.36410930550676601</v>
      </c>
      <c r="K30" s="232">
        <v>0.37743559275008698</v>
      </c>
      <c r="L30" s="232">
        <v>0.37248638265125389</v>
      </c>
      <c r="M30" s="232">
        <v>0.37457200832993559</v>
      </c>
      <c r="N30" s="232">
        <v>0.37146509017461549</v>
      </c>
      <c r="O30" s="232">
        <v>0.36421190388949071</v>
      </c>
      <c r="P30" s="232">
        <v>0.72150932273790014</v>
      </c>
      <c r="Q30" s="232">
        <v>0.52087582159014922</v>
      </c>
      <c r="R30" s="232">
        <v>0.51359485345574485</v>
      </c>
      <c r="S30" s="232">
        <v>0.61244249651481908</v>
      </c>
      <c r="T30" s="232">
        <v>0.58863408127943784</v>
      </c>
      <c r="U30" s="232">
        <v>0.53670049015201604</v>
      </c>
      <c r="V30" s="232">
        <v>0.45085779900412981</v>
      </c>
      <c r="W30" s="232">
        <v>0.48449310619309588</v>
      </c>
      <c r="DA30" s="71" t="s">
        <v>2620</v>
      </c>
    </row>
    <row r="31" spans="1:105" ht="12" customHeight="1" x14ac:dyDescent="0.25">
      <c r="A31" s="59" t="s">
        <v>160</v>
      </c>
      <c r="B31" s="232">
        <v>0.34460387605882598</v>
      </c>
      <c r="C31" s="232">
        <v>0.33776076686211542</v>
      </c>
      <c r="D31" s="232">
        <v>0.33160636121091269</v>
      </c>
      <c r="E31" s="232">
        <v>0.33698874709355198</v>
      </c>
      <c r="F31" s="232">
        <v>0.66620147956382458</v>
      </c>
      <c r="G31" s="232">
        <v>0.49606115877382662</v>
      </c>
      <c r="H31" s="232">
        <v>0.50042686349133036</v>
      </c>
      <c r="I31" s="232">
        <v>0.50272850575804562</v>
      </c>
      <c r="J31" s="232">
        <v>0.32017786224088179</v>
      </c>
      <c r="K31" s="232">
        <v>0.33101452352081479</v>
      </c>
      <c r="L31" s="232">
        <v>0.32736270335027168</v>
      </c>
      <c r="M31" s="232">
        <v>0.32890499609848922</v>
      </c>
      <c r="N31" s="232">
        <v>0.218206282855718</v>
      </c>
      <c r="O31" s="232">
        <v>0.16892757088226859</v>
      </c>
      <c r="P31" s="232">
        <v>0.16714699634693789</v>
      </c>
      <c r="Q31" s="232">
        <v>0.1629716015033654</v>
      </c>
      <c r="R31" s="232">
        <v>0.16156605732142981</v>
      </c>
      <c r="S31" s="232">
        <v>0.27602336911232972</v>
      </c>
      <c r="T31" s="232">
        <v>0.28993069120161818</v>
      </c>
      <c r="U31" s="232">
        <v>0.2714080235335406</v>
      </c>
      <c r="V31" s="232">
        <v>0.23490628602110911</v>
      </c>
      <c r="W31" s="232">
        <v>0.23948715717047939</v>
      </c>
      <c r="DA31" s="71" t="s">
        <v>2621</v>
      </c>
    </row>
    <row r="32" spans="1:105" ht="12" customHeight="1" x14ac:dyDescent="0.25">
      <c r="A32" s="59" t="s">
        <v>70</v>
      </c>
      <c r="B32" s="232">
        <v>0.3119797170010527</v>
      </c>
      <c r="C32" s="232">
        <v>0.30465108278263042</v>
      </c>
      <c r="D32" s="232">
        <v>0.29745548832695051</v>
      </c>
      <c r="E32" s="232">
        <v>0.45144487350335488</v>
      </c>
      <c r="F32" s="232">
        <v>0.37719324549239558</v>
      </c>
      <c r="G32" s="232">
        <v>0.53446047382479733</v>
      </c>
      <c r="H32" s="232">
        <v>0.25333803476312422</v>
      </c>
      <c r="I32" s="232">
        <v>0.14931704166980539</v>
      </c>
      <c r="J32" s="232">
        <v>0.1397717009847958</v>
      </c>
      <c r="K32" s="232">
        <v>0.17387250868323029</v>
      </c>
      <c r="L32" s="232">
        <v>0.14298743401896341</v>
      </c>
      <c r="M32" s="232">
        <v>0.1437880492307092</v>
      </c>
      <c r="N32" s="232">
        <v>0.1425953874974826</v>
      </c>
      <c r="O32" s="232">
        <v>0.13981108572518791</v>
      </c>
      <c r="P32" s="232">
        <v>0.27696788791241261</v>
      </c>
      <c r="Q32" s="232">
        <v>0.26660016093859618</v>
      </c>
      <c r="R32" s="232">
        <v>0.10515410055820219</v>
      </c>
      <c r="S32" s="232">
        <v>0.15212112117041601</v>
      </c>
      <c r="T32" s="232">
        <v>5.4780150450399009E-2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1.924845291942368</v>
      </c>
      <c r="C33" s="232">
        <v>1.6440532048187779</v>
      </c>
      <c r="D33" s="232">
        <v>1.247984655160955</v>
      </c>
      <c r="E33" s="232">
        <v>1.839288201947177</v>
      </c>
      <c r="F33" s="232">
        <v>2.78386463976577</v>
      </c>
      <c r="G33" s="232">
        <v>2.748323273228277</v>
      </c>
      <c r="H33" s="232">
        <v>2.9527136150755249</v>
      </c>
      <c r="I33" s="232">
        <v>3.1722565407112131</v>
      </c>
      <c r="J33" s="232">
        <v>2.609797623198431</v>
      </c>
      <c r="K33" s="232">
        <v>2.6888041335577508</v>
      </c>
      <c r="L33" s="232">
        <v>2.8250648581203262</v>
      </c>
      <c r="M33" s="232">
        <v>2.8547652213549761</v>
      </c>
      <c r="N33" s="232">
        <v>2.4989446969044251</v>
      </c>
      <c r="O33" s="232">
        <v>2.1017700032272328</v>
      </c>
      <c r="P33" s="232">
        <v>2.2578104028167769</v>
      </c>
      <c r="Q33" s="232">
        <v>2.097915652170292</v>
      </c>
      <c r="R33" s="232">
        <v>2.305010369462162</v>
      </c>
      <c r="S33" s="232">
        <v>2.68751017747369</v>
      </c>
      <c r="T33" s="232">
        <v>2.4036822649835958</v>
      </c>
      <c r="U33" s="232">
        <v>2.5660954207294151</v>
      </c>
      <c r="V33" s="232">
        <v>2.4945680859696981</v>
      </c>
      <c r="W33" s="232">
        <v>2.923077960211558</v>
      </c>
      <c r="DA33" s="71" t="s">
        <v>2623</v>
      </c>
    </row>
    <row r="34" spans="1:105" ht="12" customHeight="1" x14ac:dyDescent="0.25">
      <c r="A34" s="60" t="s">
        <v>2580</v>
      </c>
      <c r="B34" s="331">
        <v>1.188650296338533</v>
      </c>
      <c r="C34" s="331">
        <v>1.3074905609310701</v>
      </c>
      <c r="D34" s="331">
        <v>1.46235382183198</v>
      </c>
      <c r="E34" s="331">
        <v>1.5164763219217501</v>
      </c>
      <c r="F34" s="331">
        <v>1.6005744127831349</v>
      </c>
      <c r="G34" s="331">
        <v>1.8729218677023329</v>
      </c>
      <c r="H34" s="331">
        <v>2.332107566526826</v>
      </c>
      <c r="I34" s="331">
        <v>2.6729028176530338</v>
      </c>
      <c r="J34" s="331">
        <v>3.5528179756877831</v>
      </c>
      <c r="K34" s="331">
        <v>2.7162625549369528</v>
      </c>
      <c r="L34" s="331">
        <v>2.896380596799438</v>
      </c>
      <c r="M34" s="331">
        <v>2.9816682987641761</v>
      </c>
      <c r="N34" s="331">
        <v>3.1154952030481509</v>
      </c>
      <c r="O34" s="331">
        <v>3.427894171919784</v>
      </c>
      <c r="P34" s="331">
        <v>4.1246964237734236</v>
      </c>
      <c r="Q34" s="331">
        <v>4.6410484077083423</v>
      </c>
      <c r="R34" s="331">
        <v>5.1571278689176916</v>
      </c>
      <c r="S34" s="331">
        <v>4.7772901868274431</v>
      </c>
      <c r="T34" s="331">
        <v>4.3550999856375334</v>
      </c>
      <c r="U34" s="331">
        <v>4.0894063988248526</v>
      </c>
      <c r="V34" s="331">
        <v>3.9218667844555108</v>
      </c>
      <c r="W34" s="331">
        <v>4.0864562836422724</v>
      </c>
      <c r="DA34" s="72" t="s">
        <v>2624</v>
      </c>
    </row>
    <row r="35" spans="1:105" ht="12" customHeight="1" x14ac:dyDescent="0.25">
      <c r="A35" s="39" t="s">
        <v>2582</v>
      </c>
      <c r="B35" s="230">
        <v>4.5924860825810523</v>
      </c>
      <c r="C35" s="230">
        <v>4.1171337586626251</v>
      </c>
      <c r="D35" s="230">
        <v>3.687855234480431</v>
      </c>
      <c r="E35" s="230">
        <v>4.551794175906636</v>
      </c>
      <c r="F35" s="230">
        <v>5.6312063905400427</v>
      </c>
      <c r="G35" s="230">
        <v>5.7081765084856659</v>
      </c>
      <c r="H35" s="230">
        <v>6.2594070339383956</v>
      </c>
      <c r="I35" s="230">
        <v>6.9629003402490453</v>
      </c>
      <c r="J35" s="230">
        <v>6.5387163437686988</v>
      </c>
      <c r="K35" s="230">
        <v>6.183231517933435</v>
      </c>
      <c r="L35" s="230">
        <v>6.2603660843470372</v>
      </c>
      <c r="M35" s="230">
        <v>6.4954996164303491</v>
      </c>
      <c r="N35" s="230">
        <v>6.2146804174452619</v>
      </c>
      <c r="O35" s="230">
        <v>6.0219179233063809</v>
      </c>
      <c r="P35" s="230">
        <v>7.1514184415323871</v>
      </c>
      <c r="Q35" s="230">
        <v>6.9714836218906591</v>
      </c>
      <c r="R35" s="230">
        <v>7.4063930649313834</v>
      </c>
      <c r="S35" s="230">
        <v>8.1128541411706081</v>
      </c>
      <c r="T35" s="230">
        <v>7.1880054132656852</v>
      </c>
      <c r="U35" s="230">
        <v>8.1036213512589939</v>
      </c>
      <c r="V35" s="230">
        <v>7.3540786983700883</v>
      </c>
      <c r="W35" s="230">
        <v>7.1171818218542082</v>
      </c>
      <c r="DA35" s="92" t="s">
        <v>2625</v>
      </c>
    </row>
    <row r="36" spans="1:105" ht="12" customHeight="1" x14ac:dyDescent="0.25">
      <c r="A36" s="64" t="s">
        <v>30</v>
      </c>
      <c r="B36" s="231">
        <v>0</v>
      </c>
      <c r="C36" s="231">
        <v>0.111689143803058</v>
      </c>
      <c r="D36" s="231">
        <v>0</v>
      </c>
      <c r="E36" s="231">
        <v>0.11511121033467089</v>
      </c>
      <c r="F36" s="231">
        <v>0</v>
      </c>
      <c r="G36" s="231">
        <v>0</v>
      </c>
      <c r="H36" s="231">
        <v>5.9933977370570123E-2</v>
      </c>
      <c r="I36" s="231">
        <v>0.11725902092065769</v>
      </c>
      <c r="J36" s="231">
        <v>0.13493107660139481</v>
      </c>
      <c r="K36" s="231">
        <v>0.1781127391328225</v>
      </c>
      <c r="L36" s="231">
        <v>0</v>
      </c>
      <c r="M36" s="231">
        <v>3.6046936175706583E-2</v>
      </c>
      <c r="N36" s="231">
        <v>3.5141931957893717E-2</v>
      </c>
      <c r="O36" s="231">
        <v>2.4911161058668949E-2</v>
      </c>
      <c r="P36" s="231">
        <v>0</v>
      </c>
      <c r="Q36" s="231">
        <v>0</v>
      </c>
      <c r="R36" s="231">
        <v>0</v>
      </c>
      <c r="S36" s="231">
        <v>3.882122321432134E-2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0.39344359452361999</v>
      </c>
      <c r="C38" s="231">
        <v>0.20944348033536481</v>
      </c>
      <c r="D38" s="231">
        <v>0.26632106567658598</v>
      </c>
      <c r="E38" s="231">
        <v>0.21586066198718201</v>
      </c>
      <c r="F38" s="231">
        <v>0.21449012452088931</v>
      </c>
      <c r="G38" s="231">
        <v>0.2228696607289217</v>
      </c>
      <c r="H38" s="231">
        <v>0.22092760639594231</v>
      </c>
      <c r="I38" s="231">
        <v>0.43977662655638439</v>
      </c>
      <c r="J38" s="231">
        <v>0.50605516931216865</v>
      </c>
      <c r="K38" s="231">
        <v>0.47053474379815963</v>
      </c>
      <c r="L38" s="231">
        <v>0.48372656873831033</v>
      </c>
      <c r="M38" s="231">
        <v>0.47816745764482371</v>
      </c>
      <c r="N38" s="231">
        <v>0.48644876305125689</v>
      </c>
      <c r="O38" s="231">
        <v>0.50578169941502016</v>
      </c>
      <c r="P38" s="231">
        <v>1.0299935472077459</v>
      </c>
      <c r="Q38" s="231">
        <v>0.82648677722666053</v>
      </c>
      <c r="R38" s="231">
        <v>0.84589376445587305</v>
      </c>
      <c r="S38" s="231">
        <v>0.87773462547765002</v>
      </c>
      <c r="T38" s="231">
        <v>0.86739453764894237</v>
      </c>
      <c r="U38" s="231">
        <v>0.63665037970618188</v>
      </c>
      <c r="V38" s="231">
        <v>0.57014559337216486</v>
      </c>
      <c r="W38" s="231">
        <v>0.70200605285112549</v>
      </c>
      <c r="DA38" s="73" t="s">
        <v>2628</v>
      </c>
    </row>
    <row r="39" spans="1:105" ht="12" customHeight="1" x14ac:dyDescent="0.25">
      <c r="A39" s="64" t="s">
        <v>160</v>
      </c>
      <c r="B39" s="231">
        <v>0.33999701821895112</v>
      </c>
      <c r="C39" s="231">
        <v>0.36333074428171669</v>
      </c>
      <c r="D39" s="231">
        <v>0.38712745015301397</v>
      </c>
      <c r="E39" s="231">
        <v>0.37819620218467531</v>
      </c>
      <c r="F39" s="231">
        <v>0.74097457534432642</v>
      </c>
      <c r="G39" s="231">
        <v>0.58261346110867174</v>
      </c>
      <c r="H39" s="231">
        <v>0.58043235875912269</v>
      </c>
      <c r="I39" s="231">
        <v>0.57919541225603932</v>
      </c>
      <c r="J39" s="231">
        <v>0.45345975692028201</v>
      </c>
      <c r="K39" s="231">
        <v>0.42051089915928053</v>
      </c>
      <c r="L39" s="231">
        <v>0.43321162561727811</v>
      </c>
      <c r="M39" s="231">
        <v>0.42785491991345631</v>
      </c>
      <c r="N39" s="231">
        <v>0.29118413706077112</v>
      </c>
      <c r="O39" s="231">
        <v>0.2390511709443856</v>
      </c>
      <c r="P39" s="231">
        <v>0.2431490049379037</v>
      </c>
      <c r="Q39" s="231">
        <v>0.26350872988745261</v>
      </c>
      <c r="R39" s="231">
        <v>0.27116064015397129</v>
      </c>
      <c r="S39" s="231">
        <v>0.40311144484153089</v>
      </c>
      <c r="T39" s="231">
        <v>0.43535830461896602</v>
      </c>
      <c r="U39" s="231">
        <v>0.32807493842812208</v>
      </c>
      <c r="V39" s="231">
        <v>0.30270680698109509</v>
      </c>
      <c r="W39" s="231">
        <v>0.35360373741832868</v>
      </c>
      <c r="DA39" s="73" t="s">
        <v>2629</v>
      </c>
    </row>
    <row r="40" spans="1:105" ht="12" customHeight="1" x14ac:dyDescent="0.25">
      <c r="A40" s="64" t="s">
        <v>70</v>
      </c>
      <c r="B40" s="231">
        <v>0.29841366039374628</v>
      </c>
      <c r="C40" s="231">
        <v>0.31771159313526259</v>
      </c>
      <c r="D40" s="231">
        <v>0.33665920246560349</v>
      </c>
      <c r="E40" s="231">
        <v>0.49118362494279838</v>
      </c>
      <c r="F40" s="231">
        <v>0.40672326060590758</v>
      </c>
      <c r="G40" s="231">
        <v>0.60855281173832276</v>
      </c>
      <c r="H40" s="231">
        <v>0.28487135941382358</v>
      </c>
      <c r="I40" s="231">
        <v>0.16677784911608931</v>
      </c>
      <c r="J40" s="231">
        <v>0.19191286570374591</v>
      </c>
      <c r="K40" s="231">
        <v>0.2141403546329062</v>
      </c>
      <c r="L40" s="231">
        <v>0.18344512150678841</v>
      </c>
      <c r="M40" s="231">
        <v>0.18133692262766909</v>
      </c>
      <c r="N40" s="231">
        <v>0.18447746766839401</v>
      </c>
      <c r="O40" s="231">
        <v>0.19180915686955541</v>
      </c>
      <c r="P40" s="231">
        <v>0.39060763586246439</v>
      </c>
      <c r="Q40" s="231">
        <v>0.41790817945642778</v>
      </c>
      <c r="R40" s="231">
        <v>0.1710961062822377</v>
      </c>
      <c r="S40" s="231">
        <v>0.21538040206846901</v>
      </c>
      <c r="T40" s="231">
        <v>7.9746797724624854E-2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2.3224195266194961E-2</v>
      </c>
      <c r="C41" s="231">
        <v>2.261570106652247E-2</v>
      </c>
      <c r="D41" s="231">
        <v>2.2615701067538369E-2</v>
      </c>
      <c r="E41" s="231">
        <v>2.2615701066972551E-2</v>
      </c>
      <c r="F41" s="231">
        <v>2.1348004819434319E-2</v>
      </c>
      <c r="G41" s="231">
        <v>2.134800481983852E-2</v>
      </c>
      <c r="H41" s="231">
        <v>0.45799330054022591</v>
      </c>
      <c r="I41" s="231">
        <v>0.894638596261077</v>
      </c>
      <c r="J41" s="231">
        <v>2.0739510620161279E-2</v>
      </c>
      <c r="K41" s="231">
        <v>2.0739510620627011E-2</v>
      </c>
      <c r="L41" s="231">
        <v>1.9471814371685551E-2</v>
      </c>
      <c r="M41" s="231">
        <v>1.8863320173346371E-2</v>
      </c>
      <c r="N41" s="231">
        <v>1.759562392425491E-2</v>
      </c>
      <c r="O41" s="231">
        <v>1.6936421875055181E-2</v>
      </c>
      <c r="P41" s="231">
        <v>1.5719433477203011E-2</v>
      </c>
      <c r="Q41" s="231">
        <v>1.5719433477353759E-2</v>
      </c>
      <c r="R41" s="231">
        <v>1.571943347730307E-2</v>
      </c>
      <c r="S41" s="231">
        <v>8.7724580376124101E-3</v>
      </c>
      <c r="T41" s="231">
        <v>2.1348004819072681E-2</v>
      </c>
      <c r="U41" s="231">
        <v>7.5554696392037069E-3</v>
      </c>
      <c r="V41" s="231">
        <v>2.702728401061907E-2</v>
      </c>
      <c r="W41" s="231">
        <v>1.571943347745872E-2</v>
      </c>
      <c r="DA41" s="73" t="s">
        <v>2631</v>
      </c>
    </row>
    <row r="42" spans="1:105" ht="12" customHeight="1" x14ac:dyDescent="0.25">
      <c r="A42" s="64" t="s">
        <v>162</v>
      </c>
      <c r="B42" s="231">
        <v>1.859194491129462</v>
      </c>
      <c r="C42" s="231">
        <v>1.731341978042801</v>
      </c>
      <c r="D42" s="231">
        <v>1.4263115659682399</v>
      </c>
      <c r="E42" s="231">
        <v>2.0208105197416608</v>
      </c>
      <c r="F42" s="231">
        <v>3.0312368563289041</v>
      </c>
      <c r="G42" s="231">
        <v>3.160000499391749</v>
      </c>
      <c r="H42" s="231">
        <v>3.3527901513314631</v>
      </c>
      <c r="I42" s="231">
        <v>3.5779473687925449</v>
      </c>
      <c r="J42" s="231">
        <v>3.6184979092469312</v>
      </c>
      <c r="K42" s="231">
        <v>3.343978057934796</v>
      </c>
      <c r="L42" s="231">
        <v>3.6599349935009018</v>
      </c>
      <c r="M42" s="231">
        <v>3.63555317797934</v>
      </c>
      <c r="N42" s="231">
        <v>3.2646088261196669</v>
      </c>
      <c r="O42" s="231">
        <v>2.911719749220214</v>
      </c>
      <c r="P42" s="231">
        <v>3.2154031591328649</v>
      </c>
      <c r="Q42" s="231">
        <v>3.320818516989422</v>
      </c>
      <c r="R42" s="231">
        <v>3.787245440428149</v>
      </c>
      <c r="S42" s="231">
        <v>3.8424076477228919</v>
      </c>
      <c r="T42" s="231">
        <v>3.5334890182216201</v>
      </c>
      <c r="U42" s="231">
        <v>3.0366673482649689</v>
      </c>
      <c r="V42" s="231">
        <v>3.1470015365268962</v>
      </c>
      <c r="W42" s="231">
        <v>4.2252174115635501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4.2320389384266688E-2</v>
      </c>
      <c r="H43" s="231">
        <v>0.11285437168824861</v>
      </c>
      <c r="I43" s="231">
        <v>4.2320389383087159E-2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2.821359292115156E-2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4.1049272072362752E-2</v>
      </c>
      <c r="I44" s="231">
        <v>4.1049272072356861E-2</v>
      </c>
      <c r="J44" s="231">
        <v>0.46538934628104001</v>
      </c>
      <c r="K44" s="231">
        <v>0.32854201310094988</v>
      </c>
      <c r="L44" s="231">
        <v>0.1094975780834985</v>
      </c>
      <c r="M44" s="231">
        <v>0.10949757808800301</v>
      </c>
      <c r="N44" s="231">
        <v>8.2147822980892848E-2</v>
      </c>
      <c r="O44" s="231">
        <v>8.2147822980096208E-2</v>
      </c>
      <c r="P44" s="231">
        <v>6.8448306011957658E-2</v>
      </c>
      <c r="Q44" s="231">
        <v>0.10949757808497371</v>
      </c>
      <c r="R44" s="231">
        <v>0.1094975780846206</v>
      </c>
      <c r="S44" s="231">
        <v>0.1601562235762039</v>
      </c>
      <c r="T44" s="231">
        <v>0.1888857861369565</v>
      </c>
      <c r="U44" s="231">
        <v>0.10540743453037919</v>
      </c>
      <c r="V44" s="231">
        <v>0.18755525750880431</v>
      </c>
      <c r="W44" s="231">
        <v>0.31893263968077468</v>
      </c>
      <c r="DA44" s="73" t="s">
        <v>2634</v>
      </c>
    </row>
    <row r="45" spans="1:105" ht="12" customHeight="1" x14ac:dyDescent="0.25">
      <c r="A45" s="64" t="s">
        <v>79</v>
      </c>
      <c r="B45" s="231">
        <v>1.6782131230490791</v>
      </c>
      <c r="C45" s="231">
        <v>1.3610011179979</v>
      </c>
      <c r="D45" s="231">
        <v>1.2488202491494489</v>
      </c>
      <c r="E45" s="231">
        <v>1.3080162556486761</v>
      </c>
      <c r="F45" s="231">
        <v>1.2164335689205801</v>
      </c>
      <c r="G45" s="231">
        <v>1.0704716813138959</v>
      </c>
      <c r="H45" s="231">
        <v>1.148554636366637</v>
      </c>
      <c r="I45" s="231">
        <v>1.1039358048908079</v>
      </c>
      <c r="J45" s="231">
        <v>1.1477307090829749</v>
      </c>
      <c r="K45" s="231">
        <v>1.206673199553894</v>
      </c>
      <c r="L45" s="231">
        <v>1.3710783825285739</v>
      </c>
      <c r="M45" s="231">
        <v>1.6081793038280039</v>
      </c>
      <c r="N45" s="231">
        <v>1.85307584468213</v>
      </c>
      <c r="O45" s="231">
        <v>2.021347148022234</v>
      </c>
      <c r="P45" s="231">
        <v>2.1880973549022471</v>
      </c>
      <c r="Q45" s="231">
        <v>2.0175444067683692</v>
      </c>
      <c r="R45" s="231">
        <v>2.205780102049228</v>
      </c>
      <c r="S45" s="231">
        <v>2.5664701162319279</v>
      </c>
      <c r="T45" s="231">
        <v>2.0617829640955039</v>
      </c>
      <c r="U45" s="231">
        <v>3.989265780690137</v>
      </c>
      <c r="V45" s="231">
        <v>3.1196422199705092</v>
      </c>
      <c r="W45" s="231">
        <v>1.501702546862971</v>
      </c>
      <c r="DA45" s="73" t="s">
        <v>2635</v>
      </c>
    </row>
    <row r="46" spans="1:105" ht="12" customHeight="1" x14ac:dyDescent="0.25">
      <c r="A46" s="39" t="s">
        <v>2594</v>
      </c>
      <c r="B46" s="230">
        <v>2.0997941201855159</v>
      </c>
      <c r="C46" s="230">
        <v>2.0516434710889531</v>
      </c>
      <c r="D46" s="230">
        <v>1.959476314974643</v>
      </c>
      <c r="E46" s="230">
        <v>2.3562029865272098</v>
      </c>
      <c r="F46" s="230">
        <v>2.848707326464599</v>
      </c>
      <c r="G46" s="230">
        <v>3.0528694522756799</v>
      </c>
      <c r="H46" s="230">
        <v>3.3676513476468428</v>
      </c>
      <c r="I46" s="230">
        <v>3.7611891175248</v>
      </c>
      <c r="J46" s="230">
        <v>4.0270383940085566</v>
      </c>
      <c r="K46" s="230">
        <v>3.5454692931567209</v>
      </c>
      <c r="L46" s="230">
        <v>3.6400160235053272</v>
      </c>
      <c r="M46" s="230">
        <v>3.7245426561925399</v>
      </c>
      <c r="N46" s="230">
        <v>3.5919863599434469</v>
      </c>
      <c r="O46" s="230">
        <v>3.5695535237330551</v>
      </c>
      <c r="P46" s="230">
        <v>4.3378394146323993</v>
      </c>
      <c r="Q46" s="230">
        <v>4.4852407950128521</v>
      </c>
      <c r="R46" s="230">
        <v>4.8167412900002979</v>
      </c>
      <c r="S46" s="230">
        <v>4.9123995642439002</v>
      </c>
      <c r="T46" s="230">
        <v>4.4340818369177804</v>
      </c>
      <c r="U46" s="230">
        <v>4.2381502931637964</v>
      </c>
      <c r="V46" s="230">
        <v>4.0473155994680221</v>
      </c>
      <c r="W46" s="230">
        <v>4.4131854561592707</v>
      </c>
      <c r="DA46" s="92" t="s">
        <v>2636</v>
      </c>
    </row>
    <row r="47" spans="1:105" ht="12" customHeight="1" x14ac:dyDescent="0.25">
      <c r="A47" s="39" t="s">
        <v>2596</v>
      </c>
      <c r="B47" s="230">
        <v>1.3151443883636449</v>
      </c>
      <c r="C47" s="230">
        <v>1.2849866432082211</v>
      </c>
      <c r="D47" s="230">
        <v>1.2272604513925871</v>
      </c>
      <c r="E47" s="230">
        <v>1.4757385525506419</v>
      </c>
      <c r="F47" s="230">
        <v>1.7842041838650931</v>
      </c>
      <c r="G47" s="230">
        <v>1.9120751363054751</v>
      </c>
      <c r="H47" s="230">
        <v>2.1092295331466682</v>
      </c>
      <c r="I47" s="230">
        <v>2.3557103593804372</v>
      </c>
      <c r="J47" s="230">
        <v>2.5222172472496429</v>
      </c>
      <c r="K47" s="230">
        <v>2.2206005818316719</v>
      </c>
      <c r="L47" s="230">
        <v>2.2798171500946181</v>
      </c>
      <c r="M47" s="230">
        <v>2.332757924419695</v>
      </c>
      <c r="N47" s="230">
        <v>2.2497351806761969</v>
      </c>
      <c r="O47" s="230">
        <v>2.235685032438536</v>
      </c>
      <c r="P47" s="230">
        <v>2.71687834008813</v>
      </c>
      <c r="Q47" s="230">
        <v>2.8091988663630021</v>
      </c>
      <c r="R47" s="230">
        <v>3.0168244671452298</v>
      </c>
      <c r="S47" s="230">
        <v>3.0767372182871902</v>
      </c>
      <c r="T47" s="230">
        <v>2.7771569552030049</v>
      </c>
      <c r="U47" s="230">
        <v>2.654440986149472</v>
      </c>
      <c r="V47" s="230">
        <v>2.5349172794648762</v>
      </c>
      <c r="W47" s="230">
        <v>2.7640691207208139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1.0000000000000002</v>
      </c>
      <c r="D51" s="234">
        <f t="shared" si="3"/>
        <v>1</v>
      </c>
      <c r="E51" s="234">
        <f t="shared" si="3"/>
        <v>1</v>
      </c>
      <c r="F51" s="234">
        <f t="shared" si="3"/>
        <v>1.0000000000000004</v>
      </c>
      <c r="G51" s="234">
        <f t="shared" si="3"/>
        <v>1</v>
      </c>
      <c r="H51" s="234">
        <f t="shared" si="3"/>
        <v>1.0000000000000002</v>
      </c>
      <c r="I51" s="234">
        <f t="shared" si="3"/>
        <v>1</v>
      </c>
      <c r="J51" s="234">
        <f t="shared" si="3"/>
        <v>0.99999999999999989</v>
      </c>
      <c r="K51" s="234">
        <f t="shared" si="3"/>
        <v>0.99999999999999978</v>
      </c>
      <c r="L51" s="234">
        <f t="shared" si="3"/>
        <v>0.99999999999999989</v>
      </c>
      <c r="M51" s="234">
        <f t="shared" si="3"/>
        <v>1</v>
      </c>
      <c r="N51" s="234">
        <f t="shared" si="3"/>
        <v>0.99999999999999978</v>
      </c>
      <c r="O51" s="234">
        <f t="shared" si="3"/>
        <v>0.99999999999999989</v>
      </c>
      <c r="P51" s="234">
        <f t="shared" si="3"/>
        <v>1.0000000000000002</v>
      </c>
      <c r="Q51" s="234">
        <f t="shared" si="3"/>
        <v>0.99999999999999978</v>
      </c>
      <c r="R51" s="234">
        <f t="shared" si="3"/>
        <v>1</v>
      </c>
      <c r="S51" s="234">
        <f t="shared" si="3"/>
        <v>1</v>
      </c>
      <c r="T51" s="234">
        <f t="shared" si="3"/>
        <v>0.99999999999999989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1.7346640758840355E-2</v>
      </c>
      <c r="C52" s="235">
        <f t="shared" si="4"/>
        <v>1.8096642476243784E-2</v>
      </c>
      <c r="D52" s="235">
        <f t="shared" si="4"/>
        <v>1.8764511260608661E-2</v>
      </c>
      <c r="E52" s="235">
        <f t="shared" si="4"/>
        <v>1.8317611194632363E-2</v>
      </c>
      <c r="F52" s="235">
        <f t="shared" si="4"/>
        <v>1.7808261552629937E-2</v>
      </c>
      <c r="G52" s="235">
        <f t="shared" si="4"/>
        <v>1.8308929525679325E-2</v>
      </c>
      <c r="H52" s="235">
        <f t="shared" si="4"/>
        <v>1.8573129567573947E-2</v>
      </c>
      <c r="I52" s="235">
        <f t="shared" si="4"/>
        <v>1.8634718754363611E-2</v>
      </c>
      <c r="J52" s="235">
        <f t="shared" si="4"/>
        <v>1.9718511160306984E-2</v>
      </c>
      <c r="K52" s="235">
        <f t="shared" si="4"/>
        <v>1.9112611254052874E-2</v>
      </c>
      <c r="L52" s="235">
        <f t="shared" si="4"/>
        <v>1.9231396866018751E-2</v>
      </c>
      <c r="M52" s="235">
        <f t="shared" si="4"/>
        <v>1.918172278041037E-2</v>
      </c>
      <c r="N52" s="235">
        <f t="shared" si="4"/>
        <v>1.9374667364791227E-2</v>
      </c>
      <c r="O52" s="235">
        <f t="shared" si="4"/>
        <v>1.9675151982164459E-2</v>
      </c>
      <c r="P52" s="235">
        <f t="shared" si="4"/>
        <v>1.9794027559962867E-2</v>
      </c>
      <c r="Q52" s="235">
        <f t="shared" si="4"/>
        <v>2.0199112711285702E-2</v>
      </c>
      <c r="R52" s="235">
        <f t="shared" si="4"/>
        <v>2.0269977213406107E-2</v>
      </c>
      <c r="S52" s="235">
        <f t="shared" si="4"/>
        <v>1.9803567953350584E-2</v>
      </c>
      <c r="T52" s="235">
        <f t="shared" si="4"/>
        <v>1.9897055811497418E-2</v>
      </c>
      <c r="U52" s="235">
        <f t="shared" si="4"/>
        <v>1.9045606369218777E-2</v>
      </c>
      <c r="V52" s="235">
        <f t="shared" si="4"/>
        <v>1.9298631132694293E-2</v>
      </c>
      <c r="W52" s="235">
        <f t="shared" si="4"/>
        <v>1.9797068698909338E-2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6.1257417371893084E-3</v>
      </c>
      <c r="C53" s="235">
        <f t="shared" si="5"/>
        <v>6.3905951394781918E-3</v>
      </c>
      <c r="D53" s="235">
        <f t="shared" si="5"/>
        <v>6.6264443591759464E-3</v>
      </c>
      <c r="E53" s="235">
        <f t="shared" si="5"/>
        <v>6.4686273832805681E-3</v>
      </c>
      <c r="F53" s="235">
        <f t="shared" si="5"/>
        <v>6.2887571476416279E-3</v>
      </c>
      <c r="G53" s="235">
        <f t="shared" si="5"/>
        <v>6.4655615642212191E-3</v>
      </c>
      <c r="H53" s="235">
        <f t="shared" si="5"/>
        <v>6.5588603905531286E-3</v>
      </c>
      <c r="I53" s="235">
        <f t="shared" si="5"/>
        <v>6.5806098149703467E-3</v>
      </c>
      <c r="J53" s="235">
        <f t="shared" si="5"/>
        <v>6.9633370800261316E-3</v>
      </c>
      <c r="K53" s="235">
        <f t="shared" si="5"/>
        <v>6.7493713678228404E-3</v>
      </c>
      <c r="L53" s="235">
        <f t="shared" si="5"/>
        <v>6.7913189697310725E-3</v>
      </c>
      <c r="M53" s="235">
        <f t="shared" si="5"/>
        <v>6.7737772091274878E-3</v>
      </c>
      <c r="N53" s="235">
        <f t="shared" si="5"/>
        <v>6.8419130926070625E-3</v>
      </c>
      <c r="O53" s="235">
        <f t="shared" si="5"/>
        <v>6.948025347286029E-3</v>
      </c>
      <c r="P53" s="235">
        <f t="shared" si="5"/>
        <v>6.9900047194639608E-3</v>
      </c>
      <c r="Q53" s="235">
        <f t="shared" si="5"/>
        <v>7.1330552992893018E-3</v>
      </c>
      <c r="R53" s="235">
        <f t="shared" si="5"/>
        <v>7.1580801813029993E-3</v>
      </c>
      <c r="S53" s="235">
        <f t="shared" si="5"/>
        <v>6.9933737859464423E-3</v>
      </c>
      <c r="T53" s="235">
        <f t="shared" si="5"/>
        <v>7.0263878134190945E-3</v>
      </c>
      <c r="U53" s="235">
        <f t="shared" si="5"/>
        <v>6.7257094597145154E-3</v>
      </c>
      <c r="V53" s="235">
        <f t="shared" si="5"/>
        <v>6.8150618810687499E-3</v>
      </c>
      <c r="W53" s="235">
        <f t="shared" si="5"/>
        <v>6.9910786583338531E-3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4.0548670070312931E-2</v>
      </c>
      <c r="C54" s="235">
        <f t="shared" si="6"/>
        <v>4.2301837880377904E-2</v>
      </c>
      <c r="D54" s="235">
        <f t="shared" si="6"/>
        <v>4.3863015710942629E-2</v>
      </c>
      <c r="E54" s="235">
        <f t="shared" si="6"/>
        <v>4.2818363689747188E-2</v>
      </c>
      <c r="F54" s="235">
        <f t="shared" si="6"/>
        <v>4.1627732554236831E-2</v>
      </c>
      <c r="G54" s="235">
        <f t="shared" si="6"/>
        <v>4.2798069839489333E-2</v>
      </c>
      <c r="H54" s="235">
        <f t="shared" si="6"/>
        <v>4.3415651103797713E-2</v>
      </c>
      <c r="I54" s="235">
        <f t="shared" si="6"/>
        <v>4.3559619013766676E-2</v>
      </c>
      <c r="J54" s="235">
        <f t="shared" si="6"/>
        <v>4.6093039824416329E-2</v>
      </c>
      <c r="K54" s="235">
        <f t="shared" si="6"/>
        <v>4.4676717451924051E-2</v>
      </c>
      <c r="L54" s="235">
        <f t="shared" si="6"/>
        <v>4.4954384964364442E-2</v>
      </c>
      <c r="M54" s="235">
        <f t="shared" si="6"/>
        <v>4.4838269219743841E-2</v>
      </c>
      <c r="N54" s="235">
        <f t="shared" si="6"/>
        <v>4.5289287166254653E-2</v>
      </c>
      <c r="O54" s="235">
        <f t="shared" si="6"/>
        <v>4.5991685502650856E-2</v>
      </c>
      <c r="P54" s="235">
        <f t="shared" si="6"/>
        <v>4.6269563314878491E-2</v>
      </c>
      <c r="Q54" s="235">
        <f t="shared" si="6"/>
        <v>4.721647081009487E-2</v>
      </c>
      <c r="R54" s="235">
        <f t="shared" si="6"/>
        <v>4.7382120249437373E-2</v>
      </c>
      <c r="S54" s="235">
        <f t="shared" si="6"/>
        <v>4.6291864477921975E-2</v>
      </c>
      <c r="T54" s="235">
        <f t="shared" si="6"/>
        <v>4.6510397182223467E-2</v>
      </c>
      <c r="U54" s="235">
        <f t="shared" si="6"/>
        <v>4.4520090067636256E-2</v>
      </c>
      <c r="V54" s="235">
        <f t="shared" si="6"/>
        <v>4.511154854057195E-2</v>
      </c>
      <c r="W54" s="235">
        <f t="shared" si="6"/>
        <v>4.6276672134476046E-2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1.7783392614884947E-2</v>
      </c>
      <c r="C55" s="235">
        <f t="shared" si="7"/>
        <v>1.8552277794894562E-2</v>
      </c>
      <c r="D55" s="235">
        <f t="shared" si="7"/>
        <v>1.9236962107707908E-2</v>
      </c>
      <c r="E55" s="235">
        <f t="shared" si="7"/>
        <v>1.8778810039917822E-2</v>
      </c>
      <c r="F55" s="235">
        <f t="shared" si="7"/>
        <v>1.8256636047390539E-2</v>
      </c>
      <c r="G55" s="235">
        <f t="shared" si="7"/>
        <v>1.8769909784837262E-2</v>
      </c>
      <c r="H55" s="235">
        <f t="shared" si="7"/>
        <v>1.9040761826981896E-2</v>
      </c>
      <c r="I55" s="235">
        <f t="shared" si="7"/>
        <v>1.9103901699694937E-2</v>
      </c>
      <c r="J55" s="235">
        <f t="shared" si="7"/>
        <v>2.0214981714313886E-2</v>
      </c>
      <c r="K55" s="235">
        <f t="shared" si="7"/>
        <v>1.959382652536194E-2</v>
      </c>
      <c r="L55" s="235">
        <f t="shared" si="7"/>
        <v>1.9715602908694958E-2</v>
      </c>
      <c r="M55" s="235">
        <f t="shared" si="7"/>
        <v>1.9664678134299715E-2</v>
      </c>
      <c r="N55" s="235">
        <f t="shared" si="7"/>
        <v>1.9862480656682144E-2</v>
      </c>
      <c r="O55" s="235">
        <f t="shared" si="7"/>
        <v>2.0170530843445736E-2</v>
      </c>
      <c r="P55" s="235">
        <f t="shared" si="7"/>
        <v>2.0292399457761345E-2</v>
      </c>
      <c r="Q55" s="235">
        <f t="shared" si="7"/>
        <v>2.0707683799472444E-2</v>
      </c>
      <c r="R55" s="235">
        <f t="shared" si="7"/>
        <v>2.0780332520408406E-2</v>
      </c>
      <c r="S55" s="235">
        <f t="shared" si="7"/>
        <v>2.0302180058148052E-2</v>
      </c>
      <c r="T55" s="235">
        <f t="shared" si="7"/>
        <v>2.03980217435362E-2</v>
      </c>
      <c r="U55" s="235">
        <f t="shared" si="7"/>
        <v>1.9525134598741355E-2</v>
      </c>
      <c r="V55" s="235">
        <f t="shared" si="7"/>
        <v>1.9784529992508328E-2</v>
      </c>
      <c r="W55" s="235">
        <f t="shared" si="7"/>
        <v>2.0295517166177241E-2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3.5756999643320249E-2</v>
      </c>
      <c r="C56" s="235">
        <f t="shared" si="8"/>
        <v>3.5957884922567802E-2</v>
      </c>
      <c r="D56" s="235">
        <f t="shared" si="8"/>
        <v>3.5796237059625945E-2</v>
      </c>
      <c r="E56" s="235">
        <f t="shared" si="8"/>
        <v>3.6181330323485757E-2</v>
      </c>
      <c r="F56" s="235">
        <f t="shared" si="8"/>
        <v>3.6758720182052874E-2</v>
      </c>
      <c r="G56" s="235">
        <f t="shared" si="8"/>
        <v>3.6727576547214744E-2</v>
      </c>
      <c r="H56" s="235">
        <f t="shared" si="8"/>
        <v>3.6400210755706999E-2</v>
      </c>
      <c r="I56" s="235">
        <f t="shared" si="8"/>
        <v>3.6296696890588231E-2</v>
      </c>
      <c r="J56" s="235">
        <f t="shared" si="8"/>
        <v>3.6551158385234081E-2</v>
      </c>
      <c r="K56" s="235">
        <f t="shared" si="8"/>
        <v>3.6426752299876852E-2</v>
      </c>
      <c r="L56" s="235">
        <f t="shared" si="8"/>
        <v>3.6414122628029406E-2</v>
      </c>
      <c r="M56" s="235">
        <f t="shared" si="8"/>
        <v>3.6308861097315584E-2</v>
      </c>
      <c r="N56" s="235">
        <f t="shared" si="8"/>
        <v>3.6168631291646061E-2</v>
      </c>
      <c r="O56" s="235">
        <f t="shared" si="8"/>
        <v>3.6151537326989211E-2</v>
      </c>
      <c r="P56" s="235">
        <f t="shared" si="8"/>
        <v>3.6302282897468036E-2</v>
      </c>
      <c r="Q56" s="235">
        <f t="shared" si="8"/>
        <v>3.6648420992830458E-2</v>
      </c>
      <c r="R56" s="235">
        <f t="shared" si="8"/>
        <v>3.6654997948708364E-2</v>
      </c>
      <c r="S56" s="235">
        <f t="shared" si="8"/>
        <v>3.6250926271933152E-2</v>
      </c>
      <c r="T56" s="235">
        <f t="shared" si="8"/>
        <v>3.633093448871913E-2</v>
      </c>
      <c r="U56" s="235">
        <f t="shared" si="8"/>
        <v>3.5224373570955071E-2</v>
      </c>
      <c r="V56" s="235">
        <f t="shared" si="8"/>
        <v>3.5598660153008312E-2</v>
      </c>
      <c r="W56" s="235">
        <f t="shared" si="8"/>
        <v>3.647980087520851E-2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0.17668351999553794</v>
      </c>
      <c r="C57" s="236">
        <f t="shared" si="9"/>
        <v>0.17612671730136786</v>
      </c>
      <c r="D57" s="236">
        <f t="shared" si="9"/>
        <v>0.17516349822186464</v>
      </c>
      <c r="E57" s="236">
        <f t="shared" si="9"/>
        <v>0.17699189308458235</v>
      </c>
      <c r="F57" s="236">
        <f t="shared" si="9"/>
        <v>0.18005168246713357</v>
      </c>
      <c r="G57" s="236">
        <f t="shared" si="9"/>
        <v>0.17951499929090969</v>
      </c>
      <c r="H57" s="236">
        <f t="shared" si="9"/>
        <v>0.17753106734969751</v>
      </c>
      <c r="I57" s="236">
        <f t="shared" si="9"/>
        <v>0.17737151918721525</v>
      </c>
      <c r="J57" s="236">
        <f t="shared" si="9"/>
        <v>0.17764901641892858</v>
      </c>
      <c r="K57" s="236">
        <f t="shared" si="9"/>
        <v>0.17755073814286659</v>
      </c>
      <c r="L57" s="236">
        <f t="shared" si="9"/>
        <v>0.17760131445641064</v>
      </c>
      <c r="M57" s="236">
        <f t="shared" si="9"/>
        <v>0.17702397250192514</v>
      </c>
      <c r="N57" s="236">
        <f t="shared" si="9"/>
        <v>0.17605568952637068</v>
      </c>
      <c r="O57" s="236">
        <f t="shared" si="9"/>
        <v>0.1755889173688775</v>
      </c>
      <c r="P57" s="236">
        <f t="shared" si="9"/>
        <v>0.1763808956208022</v>
      </c>
      <c r="Q57" s="236">
        <f t="shared" si="9"/>
        <v>0.17733360897131764</v>
      </c>
      <c r="R57" s="236">
        <f t="shared" si="9"/>
        <v>0.17762653538495965</v>
      </c>
      <c r="S57" s="236">
        <f t="shared" si="9"/>
        <v>0.17615295717999166</v>
      </c>
      <c r="T57" s="236">
        <f t="shared" si="9"/>
        <v>0.17675958866469635</v>
      </c>
      <c r="U57" s="236">
        <f t="shared" si="9"/>
        <v>0.171758730122265</v>
      </c>
      <c r="V57" s="236">
        <f t="shared" si="9"/>
        <v>0.17342179661456764</v>
      </c>
      <c r="W57" s="236">
        <f t="shared" si="9"/>
        <v>0.17765483396438508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0.12639785649313384</v>
      </c>
      <c r="C58" s="304">
        <f t="shared" si="10"/>
        <v>0.11706771734233686</v>
      </c>
      <c r="D58" s="304">
        <f t="shared" si="10"/>
        <v>0.10344996566573969</v>
      </c>
      <c r="E58" s="304">
        <f t="shared" si="10"/>
        <v>0.11661883417245246</v>
      </c>
      <c r="F58" s="304">
        <f t="shared" si="10"/>
        <v>0.12881264350026442</v>
      </c>
      <c r="G58" s="304">
        <f t="shared" si="10"/>
        <v>0.12199408337701666</v>
      </c>
      <c r="H58" s="304">
        <f t="shared" si="10"/>
        <v>0.11166557290685382</v>
      </c>
      <c r="I58" s="304">
        <f t="shared" si="10"/>
        <v>0.10955550623236442</v>
      </c>
      <c r="J58" s="304">
        <f t="shared" si="10"/>
        <v>8.8562347461146732E-2</v>
      </c>
      <c r="K58" s="304">
        <f t="shared" si="10"/>
        <v>0.10256659079453019</v>
      </c>
      <c r="L58" s="304">
        <f t="shared" si="10"/>
        <v>9.9237678780582581E-2</v>
      </c>
      <c r="M58" s="304">
        <f t="shared" si="10"/>
        <v>9.8387251093771222E-2</v>
      </c>
      <c r="N58" s="304">
        <f t="shared" si="10"/>
        <v>9.0000299803040973E-2</v>
      </c>
      <c r="O58" s="304">
        <f t="shared" si="10"/>
        <v>7.8831778943762296E-2</v>
      </c>
      <c r="P58" s="304">
        <f t="shared" si="10"/>
        <v>7.9997082707143216E-2</v>
      </c>
      <c r="Q58" s="304">
        <f t="shared" si="10"/>
        <v>7.0301510592080382E-2</v>
      </c>
      <c r="R58" s="304">
        <f t="shared" si="10"/>
        <v>6.6489386269225403E-2</v>
      </c>
      <c r="S58" s="304">
        <f t="shared" si="10"/>
        <v>7.7528916047200885E-2</v>
      </c>
      <c r="T58" s="304">
        <f t="shared" si="10"/>
        <v>7.6682501444701359E-2</v>
      </c>
      <c r="U58" s="304">
        <f t="shared" si="10"/>
        <v>7.7649951842688636E-2</v>
      </c>
      <c r="V58" s="304">
        <f t="shared" si="10"/>
        <v>7.7657486418594643E-2</v>
      </c>
      <c r="W58" s="304">
        <f t="shared" si="10"/>
        <v>8.3780475560368856E-2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5.0285663502404092E-2</v>
      </c>
      <c r="C59" s="304">
        <f t="shared" si="11"/>
        <v>5.9058999959031015E-2</v>
      </c>
      <c r="D59" s="304">
        <f t="shared" si="11"/>
        <v>7.1713532556124948E-2</v>
      </c>
      <c r="E59" s="304">
        <f t="shared" si="11"/>
        <v>6.0373058912129893E-2</v>
      </c>
      <c r="F59" s="304">
        <f t="shared" si="11"/>
        <v>5.1239038966869148E-2</v>
      </c>
      <c r="G59" s="304">
        <f t="shared" si="11"/>
        <v>5.7520915913893002E-2</v>
      </c>
      <c r="H59" s="304">
        <f t="shared" si="11"/>
        <v>6.5865494442843703E-2</v>
      </c>
      <c r="I59" s="304">
        <f t="shared" si="11"/>
        <v>6.7816012954850846E-2</v>
      </c>
      <c r="J59" s="304">
        <f t="shared" si="11"/>
        <v>8.9086668957781875E-2</v>
      </c>
      <c r="K59" s="304">
        <f t="shared" si="11"/>
        <v>7.4984147348336389E-2</v>
      </c>
      <c r="L59" s="304">
        <f t="shared" si="11"/>
        <v>7.8363635675828089E-2</v>
      </c>
      <c r="M59" s="304">
        <f t="shared" si="11"/>
        <v>7.863672140815392E-2</v>
      </c>
      <c r="N59" s="304">
        <f t="shared" si="11"/>
        <v>8.6055389723329698E-2</v>
      </c>
      <c r="O59" s="304">
        <f t="shared" si="11"/>
        <v>9.6757138425115199E-2</v>
      </c>
      <c r="P59" s="304">
        <f t="shared" si="11"/>
        <v>9.6383812913658967E-2</v>
      </c>
      <c r="Q59" s="304">
        <f t="shared" si="11"/>
        <v>0.10703209837923726</v>
      </c>
      <c r="R59" s="304">
        <f t="shared" si="11"/>
        <v>0.11113714911573425</v>
      </c>
      <c r="S59" s="304">
        <f t="shared" si="11"/>
        <v>9.8624041132790788E-2</v>
      </c>
      <c r="T59" s="304">
        <f t="shared" si="11"/>
        <v>0.10007708721999498</v>
      </c>
      <c r="U59" s="304">
        <f t="shared" si="11"/>
        <v>9.410877827957638E-2</v>
      </c>
      <c r="V59" s="304">
        <f t="shared" si="11"/>
        <v>9.5764310195972993E-2</v>
      </c>
      <c r="W59" s="304">
        <f t="shared" si="11"/>
        <v>9.3874358404016242E-2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7.4608477216152561E-2</v>
      </c>
      <c r="C60" s="303">
        <f t="shared" si="12"/>
        <v>7.4641909351577038E-2</v>
      </c>
      <c r="D60" s="303">
        <f t="shared" si="12"/>
        <v>7.3252900718869779E-2</v>
      </c>
      <c r="E60" s="303">
        <f t="shared" si="12"/>
        <v>7.5022682332838958E-2</v>
      </c>
      <c r="F60" s="303">
        <f t="shared" si="12"/>
        <v>7.6388705427076556E-2</v>
      </c>
      <c r="G60" s="303">
        <f t="shared" si="12"/>
        <v>7.6223430997932676E-2</v>
      </c>
      <c r="H60" s="303">
        <f t="shared" si="12"/>
        <v>7.5217532881970167E-2</v>
      </c>
      <c r="I60" s="303">
        <f t="shared" si="12"/>
        <v>7.4908558809888948E-2</v>
      </c>
      <c r="J60" s="303">
        <f t="shared" si="12"/>
        <v>7.3427477958128512E-2</v>
      </c>
      <c r="K60" s="303">
        <f t="shared" si="12"/>
        <v>7.456087983244776E-2</v>
      </c>
      <c r="L60" s="303">
        <f t="shared" si="12"/>
        <v>7.4297660141500285E-2</v>
      </c>
      <c r="M60" s="303">
        <f t="shared" si="12"/>
        <v>7.406510184664486E-2</v>
      </c>
      <c r="N60" s="303">
        <f t="shared" si="12"/>
        <v>7.3050854289270842E-2</v>
      </c>
      <c r="O60" s="303">
        <f t="shared" si="12"/>
        <v>7.1685917333446272E-2</v>
      </c>
      <c r="P60" s="303">
        <f t="shared" si="12"/>
        <v>7.1510405351686998E-2</v>
      </c>
      <c r="Q60" s="303">
        <f t="shared" si="12"/>
        <v>7.0759521548824048E-2</v>
      </c>
      <c r="R60" s="303">
        <f t="shared" si="12"/>
        <v>7.0473999203274226E-2</v>
      </c>
      <c r="S60" s="303">
        <f t="shared" si="12"/>
        <v>7.1468728600582954E-2</v>
      </c>
      <c r="T60" s="303">
        <f t="shared" si="12"/>
        <v>7.1472794165138714E-2</v>
      </c>
      <c r="U60" s="303">
        <f t="shared" si="12"/>
        <v>7.0305796504303658E-2</v>
      </c>
      <c r="V60" s="303">
        <f t="shared" si="12"/>
        <v>7.092579658677893E-2</v>
      </c>
      <c r="W60" s="303">
        <f t="shared" si="12"/>
        <v>7.2879368121727087E-2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5.4624061861361345E-2</v>
      </c>
      <c r="C61" s="304">
        <f t="shared" si="13"/>
        <v>5.3793445098456114E-2</v>
      </c>
      <c r="D61" s="304">
        <f t="shared" si="13"/>
        <v>5.163500984449107E-2</v>
      </c>
      <c r="E61" s="304">
        <f t="shared" si="13"/>
        <v>5.3919648292398106E-2</v>
      </c>
      <c r="F61" s="304">
        <f t="shared" si="13"/>
        <v>5.5872474038982288E-2</v>
      </c>
      <c r="G61" s="304">
        <f t="shared" si="13"/>
        <v>5.5130398783248331E-2</v>
      </c>
      <c r="H61" s="304">
        <f t="shared" si="13"/>
        <v>5.3820125690748392E-2</v>
      </c>
      <c r="I61" s="304">
        <f t="shared" si="13"/>
        <v>5.3440197022484544E-2</v>
      </c>
      <c r="J61" s="304">
        <f t="shared" si="13"/>
        <v>5.0710519517351726E-2</v>
      </c>
      <c r="K61" s="304">
        <f t="shared" si="13"/>
        <v>5.254195598859087E-2</v>
      </c>
      <c r="L61" s="304">
        <f t="shared" si="13"/>
        <v>5.2141887841466693E-2</v>
      </c>
      <c r="M61" s="304">
        <f t="shared" si="13"/>
        <v>5.1966557200827913E-2</v>
      </c>
      <c r="N61" s="304">
        <f t="shared" si="13"/>
        <v>5.0730025411692227E-2</v>
      </c>
      <c r="O61" s="304">
        <f t="shared" si="13"/>
        <v>4.9018911378426767E-2</v>
      </c>
      <c r="P61" s="304">
        <f t="shared" si="13"/>
        <v>4.8706447294223486E-2</v>
      </c>
      <c r="Q61" s="304">
        <f t="shared" si="13"/>
        <v>4.74888800550319E-2</v>
      </c>
      <c r="R61" s="304">
        <f t="shared" si="13"/>
        <v>4.7121717369777522E-2</v>
      </c>
      <c r="S61" s="304">
        <f t="shared" si="13"/>
        <v>4.8653779413092665E-2</v>
      </c>
      <c r="T61" s="304">
        <f t="shared" si="13"/>
        <v>4.85501411164911E-2</v>
      </c>
      <c r="U61" s="304">
        <f t="shared" si="13"/>
        <v>4.8364066479581011E-2</v>
      </c>
      <c r="V61" s="304">
        <f t="shared" si="13"/>
        <v>4.8692566205379692E-2</v>
      </c>
      <c r="W61" s="304">
        <f t="shared" si="13"/>
        <v>5.0071906481944504E-2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1.9984415354791223E-2</v>
      </c>
      <c r="C62" s="304">
        <f t="shared" si="14"/>
        <v>2.0848464253120917E-2</v>
      </c>
      <c r="D62" s="304">
        <f t="shared" si="14"/>
        <v>2.1617890874378709E-2</v>
      </c>
      <c r="E62" s="304">
        <f t="shared" si="14"/>
        <v>2.1103034040440841E-2</v>
      </c>
      <c r="F62" s="304">
        <f t="shared" si="14"/>
        <v>2.0516231388094268E-2</v>
      </c>
      <c r="G62" s="304">
        <f t="shared" si="14"/>
        <v>2.1093032214684344E-2</v>
      </c>
      <c r="H62" s="304">
        <f t="shared" si="14"/>
        <v>2.1397407191221778E-2</v>
      </c>
      <c r="I62" s="304">
        <f t="shared" si="14"/>
        <v>2.1468361787404393E-2</v>
      </c>
      <c r="J62" s="304">
        <f t="shared" si="14"/>
        <v>2.2716958440776785E-2</v>
      </c>
      <c r="K62" s="304">
        <f t="shared" si="14"/>
        <v>2.2018923843856883E-2</v>
      </c>
      <c r="L62" s="304">
        <f t="shared" si="14"/>
        <v>2.2155772300033589E-2</v>
      </c>
      <c r="M62" s="304">
        <f t="shared" si="14"/>
        <v>2.2098544645816946E-2</v>
      </c>
      <c r="N62" s="304">
        <f t="shared" si="14"/>
        <v>2.2320828877578615E-2</v>
      </c>
      <c r="O62" s="304">
        <f t="shared" si="14"/>
        <v>2.2667005955019498E-2</v>
      </c>
      <c r="P62" s="304">
        <f t="shared" si="14"/>
        <v>2.2803958057463516E-2</v>
      </c>
      <c r="Q62" s="304">
        <f t="shared" si="14"/>
        <v>2.3270641493792144E-2</v>
      </c>
      <c r="R62" s="304">
        <f t="shared" si="14"/>
        <v>2.3352281833496705E-2</v>
      </c>
      <c r="S62" s="304">
        <f t="shared" si="14"/>
        <v>2.2814949187490288E-2</v>
      </c>
      <c r="T62" s="304">
        <f t="shared" si="14"/>
        <v>2.2922653048647618E-2</v>
      </c>
      <c r="U62" s="304">
        <f t="shared" si="14"/>
        <v>2.1941730024722647E-2</v>
      </c>
      <c r="V62" s="304">
        <f t="shared" si="14"/>
        <v>2.2233230381399238E-2</v>
      </c>
      <c r="W62" s="304">
        <f t="shared" si="14"/>
        <v>2.2807461639782579E-2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0.21634716734147511</v>
      </c>
      <c r="C63" s="303">
        <f t="shared" si="15"/>
        <v>0.2156653681241241</v>
      </c>
      <c r="D63" s="303">
        <f t="shared" si="15"/>
        <v>0.21448591619003834</v>
      </c>
      <c r="E63" s="303">
        <f t="shared" si="15"/>
        <v>0.21672476704234583</v>
      </c>
      <c r="F63" s="303">
        <f t="shared" si="15"/>
        <v>0.22047144791893913</v>
      </c>
      <c r="G63" s="303">
        <f t="shared" si="15"/>
        <v>0.21981428484601187</v>
      </c>
      <c r="H63" s="303">
        <f t="shared" si="15"/>
        <v>0.21738498042820106</v>
      </c>
      <c r="I63" s="303">
        <f t="shared" si="15"/>
        <v>0.21718961533128406</v>
      </c>
      <c r="J63" s="303">
        <f t="shared" si="15"/>
        <v>0.21752940785991262</v>
      </c>
      <c r="K63" s="303">
        <f t="shared" si="15"/>
        <v>0.21740906711371424</v>
      </c>
      <c r="L63" s="303">
        <f t="shared" si="15"/>
        <v>0.21747099729356409</v>
      </c>
      <c r="M63" s="303">
        <f t="shared" si="15"/>
        <v>0.21676404796154095</v>
      </c>
      <c r="N63" s="303">
        <f t="shared" si="15"/>
        <v>0.21557839533841311</v>
      </c>
      <c r="O63" s="303">
        <f t="shared" si="15"/>
        <v>0.21500683759454389</v>
      </c>
      <c r="P63" s="303">
        <f t="shared" si="15"/>
        <v>0.21597660688261494</v>
      </c>
      <c r="Q63" s="303">
        <f t="shared" si="15"/>
        <v>0.21714319465875637</v>
      </c>
      <c r="R63" s="303">
        <f t="shared" si="15"/>
        <v>0.21750188006321591</v>
      </c>
      <c r="S63" s="303">
        <f t="shared" si="15"/>
        <v>0.2156974985877449</v>
      </c>
      <c r="T63" s="303">
        <f t="shared" si="15"/>
        <v>0.21644031265064864</v>
      </c>
      <c r="U63" s="303">
        <f t="shared" si="15"/>
        <v>0.21031681239461017</v>
      </c>
      <c r="V63" s="303">
        <f t="shared" si="15"/>
        <v>0.21235322034436852</v>
      </c>
      <c r="W63" s="303">
        <f t="shared" si="15"/>
        <v>0.21753653138496143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0.15477288550179663</v>
      </c>
      <c r="C64" s="304">
        <f t="shared" si="16"/>
        <v>0.14334822531714728</v>
      </c>
      <c r="D64" s="304">
        <f t="shared" si="16"/>
        <v>0.12667342734580367</v>
      </c>
      <c r="E64" s="304">
        <f t="shared" si="16"/>
        <v>0.14279857245606431</v>
      </c>
      <c r="F64" s="304">
        <f t="shared" si="16"/>
        <v>0.15772976755134421</v>
      </c>
      <c r="G64" s="304">
        <f t="shared" si="16"/>
        <v>0.14938051025757146</v>
      </c>
      <c r="H64" s="304">
        <f t="shared" si="16"/>
        <v>0.13673335457982103</v>
      </c>
      <c r="I64" s="304">
        <f t="shared" si="16"/>
        <v>0.1341495994682014</v>
      </c>
      <c r="J64" s="304">
        <f t="shared" si="16"/>
        <v>0.10844369076875107</v>
      </c>
      <c r="K64" s="304">
        <f t="shared" si="16"/>
        <v>0.12559174383003699</v>
      </c>
      <c r="L64" s="304">
        <f t="shared" si="16"/>
        <v>0.12151552503744804</v>
      </c>
      <c r="M64" s="304">
        <f t="shared" si="16"/>
        <v>0.12047418501278108</v>
      </c>
      <c r="N64" s="304">
        <f t="shared" si="16"/>
        <v>0.11020444873841753</v>
      </c>
      <c r="O64" s="304">
        <f t="shared" si="16"/>
        <v>9.6528708910729358E-2</v>
      </c>
      <c r="P64" s="304">
        <f t="shared" si="16"/>
        <v>9.7955611478134544E-2</v>
      </c>
      <c r="Q64" s="304">
        <f t="shared" si="16"/>
        <v>8.6083482357649455E-2</v>
      </c>
      <c r="R64" s="304">
        <f t="shared" si="16"/>
        <v>8.1415575023541298E-2</v>
      </c>
      <c r="S64" s="304">
        <f t="shared" si="16"/>
        <v>9.4933366588409257E-2</v>
      </c>
      <c r="T64" s="304">
        <f t="shared" si="16"/>
        <v>9.389694054453232E-2</v>
      </c>
      <c r="U64" s="304">
        <f t="shared" si="16"/>
        <v>9.5081573684924869E-2</v>
      </c>
      <c r="V64" s="304">
        <f t="shared" si="16"/>
        <v>9.5090799696238348E-2</v>
      </c>
      <c r="W64" s="304">
        <f t="shared" si="16"/>
        <v>0.10258833742085983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6.1574281839678495E-2</v>
      </c>
      <c r="C65" s="304">
        <f t="shared" si="17"/>
        <v>7.2317142806976834E-2</v>
      </c>
      <c r="D65" s="304">
        <f t="shared" si="17"/>
        <v>8.7812488844234676E-2</v>
      </c>
      <c r="E65" s="304">
        <f t="shared" si="17"/>
        <v>7.3926194586281524E-2</v>
      </c>
      <c r="F65" s="304">
        <f t="shared" si="17"/>
        <v>6.2741680367594935E-2</v>
      </c>
      <c r="G65" s="304">
        <f t="shared" si="17"/>
        <v>7.0433774588440412E-2</v>
      </c>
      <c r="H65" s="304">
        <f t="shared" si="17"/>
        <v>8.0651625848380024E-2</v>
      </c>
      <c r="I65" s="304">
        <f t="shared" si="17"/>
        <v>8.304001586308267E-2</v>
      </c>
      <c r="J65" s="304">
        <f t="shared" si="17"/>
        <v>0.10908571709116154</v>
      </c>
      <c r="K65" s="304">
        <f t="shared" si="17"/>
        <v>9.1817323283677241E-2</v>
      </c>
      <c r="L65" s="304">
        <f t="shared" si="17"/>
        <v>9.5955472256116045E-2</v>
      </c>
      <c r="M65" s="304">
        <f t="shared" si="17"/>
        <v>9.6289862948759894E-2</v>
      </c>
      <c r="N65" s="304">
        <f t="shared" si="17"/>
        <v>0.10537394659999559</v>
      </c>
      <c r="O65" s="304">
        <f t="shared" si="17"/>
        <v>0.11847812868381455</v>
      </c>
      <c r="P65" s="304">
        <f t="shared" si="17"/>
        <v>0.11802099540448038</v>
      </c>
      <c r="Q65" s="304">
        <f t="shared" si="17"/>
        <v>0.13105971230110691</v>
      </c>
      <c r="R65" s="304">
        <f t="shared" si="17"/>
        <v>0.13608630503967462</v>
      </c>
      <c r="S65" s="304">
        <f t="shared" si="17"/>
        <v>0.12076413199933564</v>
      </c>
      <c r="T65" s="304">
        <f t="shared" si="17"/>
        <v>0.12254337210611631</v>
      </c>
      <c r="U65" s="304">
        <f t="shared" si="17"/>
        <v>0.1152352387096853</v>
      </c>
      <c r="V65" s="304">
        <f t="shared" si="17"/>
        <v>0.11726242064813018</v>
      </c>
      <c r="W65" s="304">
        <f t="shared" si="17"/>
        <v>0.11494819396410161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0.23789926546496226</v>
      </c>
      <c r="C66" s="303">
        <f t="shared" si="18"/>
        <v>0.2277181639985292</v>
      </c>
      <c r="D66" s="303">
        <f t="shared" si="18"/>
        <v>0.22145102081469686</v>
      </c>
      <c r="E66" s="303">
        <f t="shared" si="18"/>
        <v>0.22189388459316817</v>
      </c>
      <c r="F66" s="303">
        <f t="shared" si="18"/>
        <v>0.22074034710130794</v>
      </c>
      <c r="G66" s="303">
        <f t="shared" si="18"/>
        <v>0.21466374248859404</v>
      </c>
      <c r="H66" s="303">
        <f t="shared" si="18"/>
        <v>0.21647001252423173</v>
      </c>
      <c r="I66" s="303">
        <f t="shared" si="18"/>
        <v>0.21631888405693611</v>
      </c>
      <c r="J66" s="303">
        <f t="shared" si="18"/>
        <v>0.20076473551325796</v>
      </c>
      <c r="K66" s="303">
        <f t="shared" si="18"/>
        <v>0.20901063713006715</v>
      </c>
      <c r="L66" s="303">
        <f t="shared" si="18"/>
        <v>0.20740243350045098</v>
      </c>
      <c r="M66" s="303">
        <f t="shared" si="18"/>
        <v>0.2097653746759939</v>
      </c>
      <c r="N66" s="303">
        <f t="shared" si="18"/>
        <v>0.21019624803248146</v>
      </c>
      <c r="O66" s="303">
        <f t="shared" si="18"/>
        <v>0.2081352372209577</v>
      </c>
      <c r="P66" s="303">
        <f t="shared" si="18"/>
        <v>0.20462536785955074</v>
      </c>
      <c r="Q66" s="303">
        <f t="shared" si="18"/>
        <v>0.19686944792028704</v>
      </c>
      <c r="R66" s="303">
        <f t="shared" si="18"/>
        <v>0.19543992150218084</v>
      </c>
      <c r="S66" s="303">
        <f t="shared" si="18"/>
        <v>0.20508316432130366</v>
      </c>
      <c r="T66" s="303">
        <f t="shared" si="18"/>
        <v>0.20225538448336006</v>
      </c>
      <c r="U66" s="303">
        <f t="shared" si="18"/>
        <v>0.22835166030296711</v>
      </c>
      <c r="V66" s="303">
        <f t="shared" si="18"/>
        <v>0.21988433498703133</v>
      </c>
      <c r="W66" s="303">
        <f t="shared" si="18"/>
        <v>0.2001996692858522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0.10877321560417916</v>
      </c>
      <c r="C67" s="303">
        <f t="shared" si="19"/>
        <v>0.11347614913723524</v>
      </c>
      <c r="D67" s="303">
        <f t="shared" si="19"/>
        <v>0.1176640628830133</v>
      </c>
      <c r="E67" s="303">
        <f t="shared" si="19"/>
        <v>0.11486174755834803</v>
      </c>
      <c r="F67" s="303">
        <f t="shared" si="19"/>
        <v>0.11166783819009146</v>
      </c>
      <c r="G67" s="303">
        <f t="shared" si="19"/>
        <v>0.11480730860028333</v>
      </c>
      <c r="H67" s="303">
        <f t="shared" si="19"/>
        <v>0.1164639917886402</v>
      </c>
      <c r="I67" s="303">
        <f t="shared" si="19"/>
        <v>0.11685019070673013</v>
      </c>
      <c r="J67" s="303">
        <f t="shared" si="19"/>
        <v>0.12364618000983321</v>
      </c>
      <c r="K67" s="303">
        <f t="shared" si="19"/>
        <v>0.11984684606075471</v>
      </c>
      <c r="L67" s="303">
        <f t="shared" si="19"/>
        <v>0.12059169880548312</v>
      </c>
      <c r="M67" s="303">
        <f t="shared" si="19"/>
        <v>0.12028021428816711</v>
      </c>
      <c r="N67" s="303">
        <f t="shared" si="19"/>
        <v>0.12149008559225936</v>
      </c>
      <c r="O67" s="303">
        <f t="shared" si="19"/>
        <v>0.12337429352194866</v>
      </c>
      <c r="P67" s="303">
        <f t="shared" si="19"/>
        <v>0.12411971040315933</v>
      </c>
      <c r="Q67" s="303">
        <f t="shared" si="19"/>
        <v>0.12665982264249501</v>
      </c>
      <c r="R67" s="303">
        <f t="shared" si="19"/>
        <v>0.12710418301606749</v>
      </c>
      <c r="S67" s="303">
        <f t="shared" si="19"/>
        <v>0.12417953404747972</v>
      </c>
      <c r="T67" s="303">
        <f t="shared" si="19"/>
        <v>0.12476575561579098</v>
      </c>
      <c r="U67" s="303">
        <f t="shared" si="19"/>
        <v>0.11942668766317693</v>
      </c>
      <c r="V67" s="303">
        <f t="shared" si="19"/>
        <v>0.12101329555650596</v>
      </c>
      <c r="W67" s="303">
        <f t="shared" si="19"/>
        <v>0.12413878005859903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6.8126909553145348E-2</v>
      </c>
      <c r="C68" s="237">
        <f t="shared" si="20"/>
        <v>7.1072453873604474E-2</v>
      </c>
      <c r="D68" s="237">
        <f t="shared" si="20"/>
        <v>7.3695430673455908E-2</v>
      </c>
      <c r="E68" s="237">
        <f t="shared" si="20"/>
        <v>7.1940282757652921E-2</v>
      </c>
      <c r="F68" s="237">
        <f t="shared" si="20"/>
        <v>6.9939871411499793E-2</v>
      </c>
      <c r="G68" s="237">
        <f t="shared" si="20"/>
        <v>7.1906186514826581E-2</v>
      </c>
      <c r="H68" s="237">
        <f t="shared" si="20"/>
        <v>7.2943801382645848E-2</v>
      </c>
      <c r="I68" s="237">
        <f t="shared" si="20"/>
        <v>7.3185685734561801E-2</v>
      </c>
      <c r="J68" s="237">
        <f t="shared" si="20"/>
        <v>7.74421540756417E-2</v>
      </c>
      <c r="K68" s="237">
        <f t="shared" si="20"/>
        <v>7.5062552821110795E-2</v>
      </c>
      <c r="L68" s="237">
        <f t="shared" si="20"/>
        <v>7.5529069465752233E-2</v>
      </c>
      <c r="M68" s="237">
        <f t="shared" si="20"/>
        <v>7.5333980284830987E-2</v>
      </c>
      <c r="N68" s="237">
        <f t="shared" si="20"/>
        <v>7.6091747649223107E-2</v>
      </c>
      <c r="O68" s="237">
        <f t="shared" si="20"/>
        <v>7.7271865957689603E-2</v>
      </c>
      <c r="P68" s="237">
        <f t="shared" si="20"/>
        <v>7.7738735932651334E-2</v>
      </c>
      <c r="Q68" s="237">
        <f t="shared" si="20"/>
        <v>7.932966064534698E-2</v>
      </c>
      <c r="R68" s="237">
        <f t="shared" si="20"/>
        <v>7.9607972717038705E-2</v>
      </c>
      <c r="S68" s="237">
        <f t="shared" si="20"/>
        <v>7.7776204715596819E-2</v>
      </c>
      <c r="T68" s="237">
        <f t="shared" si="20"/>
        <v>7.8143367380969969E-2</v>
      </c>
      <c r="U68" s="237">
        <f t="shared" si="20"/>
        <v>7.4799398946411189E-2</v>
      </c>
      <c r="V68" s="237">
        <f t="shared" si="20"/>
        <v>7.5793124210896068E-2</v>
      </c>
      <c r="W68" s="237">
        <f t="shared" si="20"/>
        <v>7.7750679651370391E-2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0.53991569848574306</v>
      </c>
      <c r="C72" s="324">
        <f>IF(C$5=0,0,C$5/MAE_fec!C$5)</f>
        <v>0.53940104885708806</v>
      </c>
      <c r="D72" s="324">
        <f>IF(D$5=0,0,D$5/MAE_fec!D$5)</f>
        <v>0.54402006198265007</v>
      </c>
      <c r="E72" s="324">
        <f>IF(E$5=0,0,E$5/MAE_fec!E$5)</f>
        <v>0.5377972866293711</v>
      </c>
      <c r="F72" s="324">
        <f>IF(F$5=0,0,F$5/MAE_fec!F$5)</f>
        <v>0.53607427933192042</v>
      </c>
      <c r="G72" s="324">
        <f>IF(G$5=0,0,G$5/MAE_fec!G$5)</f>
        <v>0.53667112261447458</v>
      </c>
      <c r="H72" s="324">
        <f>IF(H$5=0,0,H$5/MAE_fec!H$5)</f>
        <v>0.54126285051447043</v>
      </c>
      <c r="I72" s="324">
        <f>IF(I$5=0,0,I$5/MAE_fec!I$5)</f>
        <v>0.54155062228908946</v>
      </c>
      <c r="J72" s="324">
        <f>IF(J$5=0,0,J$5/MAE_fec!J$5)</f>
        <v>0.54801410094426839</v>
      </c>
      <c r="K72" s="324">
        <f>IF(K$5=0,0,K$5/MAE_fec!K$5)</f>
        <v>0.54374597169536565</v>
      </c>
      <c r="L72" s="324">
        <f>IF(L$5=0,0,L$5/MAE_fec!L$5)</f>
        <v>0.54738408642432357</v>
      </c>
      <c r="M72" s="324">
        <f>IF(M$5=0,0,M$5/MAE_fec!M$5)</f>
        <v>0.54786101233808671</v>
      </c>
      <c r="N72" s="324">
        <f>IF(N$5=0,0,N$5/MAE_fec!N$5)</f>
        <v>0.5512841799388718</v>
      </c>
      <c r="O72" s="324">
        <f>IF(O$5=0,0,O$5/MAE_fec!O$5)</f>
        <v>0.55513531468968413</v>
      </c>
      <c r="P72" s="324">
        <f>IF(P$5=0,0,P$5/MAE_fec!P$5)</f>
        <v>0.55338016425811309</v>
      </c>
      <c r="Q72" s="324">
        <f>IF(Q$5=0,0,Q$5/MAE_fec!Q$5)</f>
        <v>0.55579226378554225</v>
      </c>
      <c r="R72" s="324">
        <f>IF(R$5=0,0,R$5/MAE_fec!R$5)</f>
        <v>0.55849550851426677</v>
      </c>
      <c r="S72" s="324">
        <f>IF(S$5=0,0,S$5/MAE_fec!S$5)</f>
        <v>0.55497517567130239</v>
      </c>
      <c r="T72" s="324">
        <f>IF(T$5=0,0,T$5/MAE_fec!T$5)</f>
        <v>0.55529561612895495</v>
      </c>
      <c r="U72" s="324">
        <f>IF(U$5=0,0,U$5/MAE_fec!U$5)</f>
        <v>0.56031975933424538</v>
      </c>
      <c r="V72" s="324">
        <f>IF(V$5=0,0,V$5/MAE_fec!V$5)</f>
        <v>0.55868604845033409</v>
      </c>
      <c r="W72" s="324">
        <f>IF(W$5=0,0,W$5/MAE_fec!W$5)</f>
        <v>0.55277644782517199</v>
      </c>
      <c r="DA72" s="95"/>
    </row>
    <row r="73" spans="1:105" ht="12" customHeight="1" x14ac:dyDescent="0.25">
      <c r="A73" s="202" t="s">
        <v>92</v>
      </c>
      <c r="B73" s="337">
        <f>IF(B$6=0,0,B$6/MAE_fec!B$6)</f>
        <v>0.4783259699050445</v>
      </c>
      <c r="C73" s="337">
        <f>IF(C$6=0,0,C$6/MAE_fec!C$6)</f>
        <v>0.47832596990504439</v>
      </c>
      <c r="D73" s="337">
        <f>IF(D$6=0,0,D$6/MAE_fec!D$6)</f>
        <v>0.47832596990504439</v>
      </c>
      <c r="E73" s="337">
        <f>IF(E$6=0,0,E$6/MAE_fec!E$6)</f>
        <v>0.47832596990504445</v>
      </c>
      <c r="F73" s="337">
        <f>IF(F$6=0,0,F$6/MAE_fec!F$6)</f>
        <v>0.47832596990504456</v>
      </c>
      <c r="G73" s="337">
        <f>IF(G$6=0,0,G$6/MAE_fec!G$6)</f>
        <v>0.47832596990504433</v>
      </c>
      <c r="H73" s="337">
        <f>IF(H$6=0,0,H$6/MAE_fec!H$6)</f>
        <v>0.47832596990504467</v>
      </c>
      <c r="I73" s="337">
        <f>IF(I$6=0,0,I$6/MAE_fec!I$6)</f>
        <v>0.47832596990504467</v>
      </c>
      <c r="J73" s="337">
        <f>IF(J$6=0,0,J$6/MAE_fec!J$6)</f>
        <v>0.47832596990504456</v>
      </c>
      <c r="K73" s="337">
        <f>IF(K$6=0,0,K$6/MAE_fec!K$6)</f>
        <v>0.47832596990504472</v>
      </c>
      <c r="L73" s="337">
        <f>IF(L$6=0,0,L$6/MAE_fec!L$6)</f>
        <v>0.47832596990504439</v>
      </c>
      <c r="M73" s="337">
        <f>IF(M$6=0,0,M$6/MAE_fec!M$6)</f>
        <v>0.47832596990504433</v>
      </c>
      <c r="N73" s="337">
        <f>IF(N$6=0,0,N$6/MAE_fec!N$6)</f>
        <v>0.47832596990504439</v>
      </c>
      <c r="O73" s="337">
        <f>IF(O$6=0,0,O$6/MAE_fec!O$6)</f>
        <v>0.47832596990504456</v>
      </c>
      <c r="P73" s="337">
        <f>IF(P$6=0,0,P$6/MAE_fec!P$6)</f>
        <v>0.47832596990504445</v>
      </c>
      <c r="Q73" s="337">
        <f>IF(Q$6=0,0,Q$6/MAE_fec!Q$6)</f>
        <v>0.47832596990504445</v>
      </c>
      <c r="R73" s="337">
        <f>IF(R$6=0,0,R$6/MAE_fec!R$6)</f>
        <v>0.47832596990504433</v>
      </c>
      <c r="S73" s="337">
        <f>IF(S$6=0,0,S$6/MAE_fec!S$6)</f>
        <v>0.4783259699050445</v>
      </c>
      <c r="T73" s="337">
        <f>IF(T$6=0,0,T$6/MAE_fec!T$6)</f>
        <v>0.4783259699050445</v>
      </c>
      <c r="U73" s="337">
        <f>IF(U$6=0,0,U$6/MAE_fec!U$6)</f>
        <v>0.47832596990504472</v>
      </c>
      <c r="V73" s="337">
        <f>IF(V$6=0,0,V$6/MAE_fec!V$6)</f>
        <v>0.47832596990504461</v>
      </c>
      <c r="W73" s="337">
        <f>IF(W$6=0,0,W$6/MAE_fec!W$6)</f>
        <v>0.47832596990504433</v>
      </c>
      <c r="DA73" s="174"/>
    </row>
    <row r="74" spans="1:105" ht="12" customHeight="1" x14ac:dyDescent="0.25">
      <c r="A74" s="202" t="s">
        <v>93</v>
      </c>
      <c r="B74" s="337">
        <f>IF(B$7=0,0,B$7/MAE_fec!B$7)</f>
        <v>0.12420193180188227</v>
      </c>
      <c r="C74" s="337">
        <f>IF(C$7=0,0,C$7/MAE_fec!C$7)</f>
        <v>0.12420193180188227</v>
      </c>
      <c r="D74" s="337">
        <f>IF(D$7=0,0,D$7/MAE_fec!D$7)</f>
        <v>0.12420193180188227</v>
      </c>
      <c r="E74" s="337">
        <f>IF(E$7=0,0,E$7/MAE_fec!E$7)</f>
        <v>0.1242019318018822</v>
      </c>
      <c r="F74" s="337">
        <f>IF(F$7=0,0,F$7/MAE_fec!F$7)</f>
        <v>0.12420193180188233</v>
      </c>
      <c r="G74" s="337">
        <f>IF(G$7=0,0,G$7/MAE_fec!G$7)</f>
        <v>0.12420193180188221</v>
      </c>
      <c r="H74" s="337">
        <f>IF(H$7=0,0,H$7/MAE_fec!H$7)</f>
        <v>0.12420193180188227</v>
      </c>
      <c r="I74" s="337">
        <f>IF(I$7=0,0,I$7/MAE_fec!I$7)</f>
        <v>0.12420193180188226</v>
      </c>
      <c r="J74" s="337">
        <f>IF(J$7=0,0,J$7/MAE_fec!J$7)</f>
        <v>0.12420193180188227</v>
      </c>
      <c r="K74" s="337">
        <f>IF(K$7=0,0,K$7/MAE_fec!K$7)</f>
        <v>0.12420193180188228</v>
      </c>
      <c r="L74" s="337">
        <f>IF(L$7=0,0,L$7/MAE_fec!L$7)</f>
        <v>0.1242019318018823</v>
      </c>
      <c r="M74" s="337">
        <f>IF(M$7=0,0,M$7/MAE_fec!M$7)</f>
        <v>0.12420193180188223</v>
      </c>
      <c r="N74" s="337">
        <f>IF(N$7=0,0,N$7/MAE_fec!N$7)</f>
        <v>0.12420193180188227</v>
      </c>
      <c r="O74" s="337">
        <f>IF(O$7=0,0,O$7/MAE_fec!O$7)</f>
        <v>0.12420193180188221</v>
      </c>
      <c r="P74" s="337">
        <f>IF(P$7=0,0,P$7/MAE_fec!P$7)</f>
        <v>0.12420193180188227</v>
      </c>
      <c r="Q74" s="337">
        <f>IF(Q$7=0,0,Q$7/MAE_fec!Q$7)</f>
        <v>0.12420193180188231</v>
      </c>
      <c r="R74" s="337">
        <f>IF(R$7=0,0,R$7/MAE_fec!R$7)</f>
        <v>0.12420193180188226</v>
      </c>
      <c r="S74" s="337">
        <f>IF(S$7=0,0,S$7/MAE_fec!S$7)</f>
        <v>0.12420193180188226</v>
      </c>
      <c r="T74" s="337">
        <f>IF(T$7=0,0,T$7/MAE_fec!T$7)</f>
        <v>0.12420193180188228</v>
      </c>
      <c r="U74" s="337">
        <f>IF(U$7=0,0,U$7/MAE_fec!U$7)</f>
        <v>0.12420193180188226</v>
      </c>
      <c r="V74" s="337">
        <f>IF(V$7=0,0,V$7/MAE_fec!V$7)</f>
        <v>0.1242019318018823</v>
      </c>
      <c r="W74" s="337">
        <f>IF(W$7=0,0,W$7/MAE_fec!W$7)</f>
        <v>0.12420193180188226</v>
      </c>
      <c r="DA74" s="174"/>
    </row>
    <row r="75" spans="1:105" ht="12" customHeight="1" x14ac:dyDescent="0.25">
      <c r="A75" s="202" t="s">
        <v>94</v>
      </c>
      <c r="B75" s="337">
        <f>IF(B$8=0,0,B$8/MAE_fec!B$8)</f>
        <v>0.66554267691012825</v>
      </c>
      <c r="C75" s="337">
        <f>IF(C$8=0,0,C$8/MAE_fec!C$8)</f>
        <v>0.66554267691012869</v>
      </c>
      <c r="D75" s="337">
        <f>IF(D$8=0,0,D$8/MAE_fec!D$8)</f>
        <v>0.66554267691012825</v>
      </c>
      <c r="E75" s="337">
        <f>IF(E$8=0,0,E$8/MAE_fec!E$8)</f>
        <v>0.66554267691012881</v>
      </c>
      <c r="F75" s="337">
        <f>IF(F$8=0,0,F$8/MAE_fec!F$8)</f>
        <v>0.66554267691012869</v>
      </c>
      <c r="G75" s="337">
        <f>IF(G$8=0,0,G$8/MAE_fec!G$8)</f>
        <v>0.66554267691012869</v>
      </c>
      <c r="H75" s="337">
        <f>IF(H$8=0,0,H$8/MAE_fec!H$8)</f>
        <v>0.66554267691012869</v>
      </c>
      <c r="I75" s="337">
        <f>IF(I$8=0,0,I$8/MAE_fec!I$8)</f>
        <v>0.66554267691012836</v>
      </c>
      <c r="J75" s="337">
        <f>IF(J$8=0,0,J$8/MAE_fec!J$8)</f>
        <v>0.66554267691012869</v>
      </c>
      <c r="K75" s="337">
        <f>IF(K$8=0,0,K$8/MAE_fec!K$8)</f>
        <v>0.66554267691012881</v>
      </c>
      <c r="L75" s="337">
        <f>IF(L$8=0,0,L$8/MAE_fec!L$8)</f>
        <v>0.66554267691012858</v>
      </c>
      <c r="M75" s="337">
        <f>IF(M$8=0,0,M$8/MAE_fec!M$8)</f>
        <v>0.66554267691012836</v>
      </c>
      <c r="N75" s="337">
        <f>IF(N$8=0,0,N$8/MAE_fec!N$8)</f>
        <v>0.66554267691012814</v>
      </c>
      <c r="O75" s="337">
        <f>IF(O$8=0,0,O$8/MAE_fec!O$8)</f>
        <v>0.66554267691012847</v>
      </c>
      <c r="P75" s="337">
        <f>IF(P$8=0,0,P$8/MAE_fec!P$8)</f>
        <v>0.66554267691012847</v>
      </c>
      <c r="Q75" s="337">
        <f>IF(Q$8=0,0,Q$8/MAE_fec!Q$8)</f>
        <v>0.66554267691012847</v>
      </c>
      <c r="R75" s="337">
        <f>IF(R$8=0,0,R$8/MAE_fec!R$8)</f>
        <v>0.66554267691012881</v>
      </c>
      <c r="S75" s="337">
        <f>IF(S$8=0,0,S$8/MAE_fec!S$8)</f>
        <v>0.66554267691012881</v>
      </c>
      <c r="T75" s="337">
        <f>IF(T$8=0,0,T$8/MAE_fec!T$8)</f>
        <v>0.66554267691012847</v>
      </c>
      <c r="U75" s="337">
        <f>IF(U$8=0,0,U$8/MAE_fec!U$8)</f>
        <v>0.66554267691012858</v>
      </c>
      <c r="V75" s="337">
        <f>IF(V$8=0,0,V$8/MAE_fec!V$8)</f>
        <v>0.66554267691012881</v>
      </c>
      <c r="W75" s="337">
        <f>IF(W$8=0,0,W$8/MAE_fec!W$8)</f>
        <v>0.66554267691012836</v>
      </c>
      <c r="DA75" s="174"/>
    </row>
    <row r="76" spans="1:105" ht="12" customHeight="1" x14ac:dyDescent="0.25">
      <c r="A76" s="202" t="s">
        <v>95</v>
      </c>
      <c r="B76" s="337">
        <f>IF(B$9=0,0,B$9/MAE_fec!B$9)</f>
        <v>0.4715088555281457</v>
      </c>
      <c r="C76" s="337">
        <f>IF(C$9=0,0,C$9/MAE_fec!C$9)</f>
        <v>0.47150885552814553</v>
      </c>
      <c r="D76" s="337">
        <f>IF(D$9=0,0,D$9/MAE_fec!D$9)</f>
        <v>0.47150885552814559</v>
      </c>
      <c r="E76" s="337">
        <f>IF(E$9=0,0,E$9/MAE_fec!E$9)</f>
        <v>0.47150885552814564</v>
      </c>
      <c r="F76" s="337">
        <f>IF(F$9=0,0,F$9/MAE_fec!F$9)</f>
        <v>0.4715088555281457</v>
      </c>
      <c r="G76" s="337">
        <f>IF(G$9=0,0,G$9/MAE_fec!G$9)</f>
        <v>0.47150885552814575</v>
      </c>
      <c r="H76" s="337">
        <f>IF(H$9=0,0,H$9/MAE_fec!H$9)</f>
        <v>0.47150885552814575</v>
      </c>
      <c r="I76" s="337">
        <f>IF(I$9=0,0,I$9/MAE_fec!I$9)</f>
        <v>0.4715088555281457</v>
      </c>
      <c r="J76" s="337">
        <f>IF(J$9=0,0,J$9/MAE_fec!J$9)</f>
        <v>0.47150885552814553</v>
      </c>
      <c r="K76" s="337">
        <f>IF(K$9=0,0,K$9/MAE_fec!K$9)</f>
        <v>0.47150885552814586</v>
      </c>
      <c r="L76" s="337">
        <f>IF(L$9=0,0,L$9/MAE_fec!L$9)</f>
        <v>0.47150885552814553</v>
      </c>
      <c r="M76" s="337">
        <f>IF(M$9=0,0,M$9/MAE_fec!M$9)</f>
        <v>0.47150885552814575</v>
      </c>
      <c r="N76" s="337">
        <f>IF(N$9=0,0,N$9/MAE_fec!N$9)</f>
        <v>0.4715088555281457</v>
      </c>
      <c r="O76" s="337">
        <f>IF(O$9=0,0,O$9/MAE_fec!O$9)</f>
        <v>0.4715088555281457</v>
      </c>
      <c r="P76" s="337">
        <f>IF(P$9=0,0,P$9/MAE_fec!P$9)</f>
        <v>0.47150885552814581</v>
      </c>
      <c r="Q76" s="337">
        <f>IF(Q$9=0,0,Q$9/MAE_fec!Q$9)</f>
        <v>0.47150885552814564</v>
      </c>
      <c r="R76" s="337">
        <f>IF(R$9=0,0,R$9/MAE_fec!R$9)</f>
        <v>0.47150885552814575</v>
      </c>
      <c r="S76" s="337">
        <f>IF(S$9=0,0,S$9/MAE_fec!S$9)</f>
        <v>0.47150885552814553</v>
      </c>
      <c r="T76" s="337">
        <f>IF(T$9=0,0,T$9/MAE_fec!T$9)</f>
        <v>0.47150885552814564</v>
      </c>
      <c r="U76" s="337">
        <f>IF(U$9=0,0,U$9/MAE_fec!U$9)</f>
        <v>0.47150885552814564</v>
      </c>
      <c r="V76" s="337">
        <f>IF(V$9=0,0,V$9/MAE_fec!V$9)</f>
        <v>0.47150885552814581</v>
      </c>
      <c r="W76" s="337">
        <f>IF(W$9=0,0,W$9/MAE_fec!W$9)</f>
        <v>0.47150885552814559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0.71769906315626364</v>
      </c>
      <c r="C77" s="337">
        <f>IF(C$10=0,0,C$10/MAE_fec!C$10)</f>
        <v>0.72565609572304313</v>
      </c>
      <c r="D77" s="337">
        <f>IF(D$10=0,0,D$10/MAE_fec!D$10)</f>
        <v>0.73818542953066846</v>
      </c>
      <c r="E77" s="337">
        <f>IF(E$10=0,0,E$10/MAE_fec!E$10)</f>
        <v>0.72863439702109556</v>
      </c>
      <c r="F77" s="337">
        <f>IF(F$10=0,0,F$10/MAE_fec!F$10)</f>
        <v>0.71111389460409713</v>
      </c>
      <c r="G77" s="337">
        <f>IF(G$10=0,0,G$10/MAE_fec!G$10)</f>
        <v>0.72129519471190551</v>
      </c>
      <c r="H77" s="337">
        <f>IF(H$10=0,0,H$10/MAE_fec!H$10)</f>
        <v>0.72785427741061814</v>
      </c>
      <c r="I77" s="337">
        <f>IF(I$10=0,0,I$10/MAE_fec!I$10)</f>
        <v>0.7312559665793138</v>
      </c>
      <c r="J77" s="337">
        <f>IF(J$10=0,0,J$10/MAE_fec!J$10)</f>
        <v>0.75427770906993552</v>
      </c>
      <c r="K77" s="337">
        <f>IF(K$10=0,0,K$10/MAE_fec!K$10)</f>
        <v>0.74138310516579087</v>
      </c>
      <c r="L77" s="337">
        <f>IF(L$10=0,0,L$10/MAE_fec!L$10)</f>
        <v>0.74254086268290742</v>
      </c>
      <c r="M77" s="337">
        <f>IF(M$10=0,0,M$10/MAE_fec!M$10)</f>
        <v>0.74337866049699608</v>
      </c>
      <c r="N77" s="337">
        <f>IF(N$10=0,0,N$10/MAE_fec!N$10)</f>
        <v>0.75302135794513159</v>
      </c>
      <c r="O77" s="337">
        <f>IF(O$10=0,0,O$10/MAE_fec!O$10)</f>
        <v>0.7650454116363834</v>
      </c>
      <c r="P77" s="337">
        <f>IF(P$10=0,0,P$10/MAE_fec!P$10)</f>
        <v>0.77027248021581773</v>
      </c>
      <c r="Q77" s="337">
        <f>IF(Q$10=0,0,Q$10/MAE_fec!Q$10)</f>
        <v>0.77790685879218102</v>
      </c>
      <c r="R77" s="337">
        <f>IF(R$10=0,0,R$10/MAE_fec!R$10)</f>
        <v>0.77884373807747254</v>
      </c>
      <c r="S77" s="337">
        <f>IF(S$10=0,0,S$10/MAE_fec!S$10)</f>
        <v>0.76717991051418377</v>
      </c>
      <c r="T77" s="337">
        <f>IF(T$10=0,0,T$10/MAE_fec!T$10)</f>
        <v>0.76680618087166375</v>
      </c>
      <c r="U77" s="337">
        <f>IF(U$10=0,0,U$10/MAE_fec!U$10)</f>
        <v>0.76228933841150448</v>
      </c>
      <c r="V77" s="337">
        <f>IF(V$10=0,0,V$10/MAE_fec!V$10)</f>
        <v>0.76251074467151725</v>
      </c>
      <c r="W77" s="337">
        <f>IF(W$10=0,0,W$10/MAE_fec!W$10)</f>
        <v>0.7583388181658598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0.52507573973533495</v>
      </c>
      <c r="C78" s="355">
        <f>IF(C$16=0,0,C$16/MAE_fec!C$16)</f>
        <v>0.5278464886896973</v>
      </c>
      <c r="D78" s="355">
        <f>IF(D$16=0,0,D$16/MAE_fec!D$16)</f>
        <v>0.5379581083446201</v>
      </c>
      <c r="E78" s="355">
        <f>IF(E$16=0,0,E$16/MAE_fec!E$16)</f>
        <v>0.52741518868038162</v>
      </c>
      <c r="F78" s="355">
        <f>IF(F$16=0,0,F$16/MAE_fec!F$16)</f>
        <v>0.52531521956753346</v>
      </c>
      <c r="G78" s="355">
        <f>IF(G$16=0,0,G$16/MAE_fec!G$16)</f>
        <v>0.52852955964969472</v>
      </c>
      <c r="H78" s="355">
        <f>IF(H$16=0,0,H$16/MAE_fec!H$16)</f>
        <v>0.53799911870679606</v>
      </c>
      <c r="I78" s="355">
        <f>IF(I$16=0,0,I$16/MAE_fec!I$16)</f>
        <v>0.54012785302014832</v>
      </c>
      <c r="J78" s="355">
        <f>IF(J$16=0,0,J$16/MAE_fec!J$16)</f>
        <v>0.55550536155380081</v>
      </c>
      <c r="K78" s="355">
        <f>IF(K$16=0,0,K$16/MAE_fec!K$16)</f>
        <v>0.54414748058194806</v>
      </c>
      <c r="L78" s="355">
        <f>IF(L$16=0,0,L$16/MAE_fec!L$16)</f>
        <v>0.54959240399788878</v>
      </c>
      <c r="M78" s="355">
        <f>IF(M$16=0,0,M$16/MAE_fec!M$16)</f>
        <v>0.54952540548744033</v>
      </c>
      <c r="N78" s="355">
        <f>IF(N$16=0,0,N$16/MAE_fec!N$16)</f>
        <v>0.55532578843463032</v>
      </c>
      <c r="O78" s="355">
        <f>IF(O$16=0,0,O$16/MAE_fec!O$16)</f>
        <v>0.56329420304295053</v>
      </c>
      <c r="P78" s="355">
        <f>IF(P$16=0,0,P$16/MAE_fec!P$16)</f>
        <v>0.56112179963330666</v>
      </c>
      <c r="Q78" s="355">
        <f>IF(Q$16=0,0,Q$16/MAE_fec!Q$16)</f>
        <v>0.56897447090298714</v>
      </c>
      <c r="R78" s="355">
        <f>IF(R$16=0,0,R$16/MAE_fec!R$16)</f>
        <v>0.57422816668023213</v>
      </c>
      <c r="S78" s="355">
        <f>IF(S$16=0,0,S$16/MAE_fec!S$16)</f>
        <v>0.56424242037272254</v>
      </c>
      <c r="T78" s="355">
        <f>IF(T$16=0,0,T$16/MAE_fec!T$16)</f>
        <v>0.5661244430931468</v>
      </c>
      <c r="U78" s="355">
        <f>IF(U$16=0,0,U$16/MAE_fec!U$16)</f>
        <v>0.56478428159437033</v>
      </c>
      <c r="V78" s="355">
        <f>IF(V$16=0,0,V$16/MAE_fec!V$16)</f>
        <v>0.56566708534697352</v>
      </c>
      <c r="W78" s="355">
        <f>IF(W$16=0,0,W$16/MAE_fec!W$16)</f>
        <v>0.56289330984001262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0.45911892196341886</v>
      </c>
      <c r="C79" s="351">
        <f>IF(C$24=0,0,C$24/MAE_fec!C$24)</f>
        <v>0.46020036435301187</v>
      </c>
      <c r="D79" s="351">
        <f>IF(D$24=0,0,D$24/MAE_fec!D$24)</f>
        <v>0.46170027032182742</v>
      </c>
      <c r="E79" s="351">
        <f>IF(E$24=0,0,E$24/MAE_fec!E$24)</f>
        <v>0.4603873765067607</v>
      </c>
      <c r="F79" s="351">
        <f>IF(F$24=0,0,F$24/MAE_fec!F$24)</f>
        <v>0.45918670242763643</v>
      </c>
      <c r="G79" s="351">
        <f>IF(G$24=0,0,G$24/MAE_fec!G$24)</f>
        <v>0.45995572887667052</v>
      </c>
      <c r="H79" s="351">
        <f>IF(H$24=0,0,H$24/MAE_fec!H$24)</f>
        <v>0.46068918668892478</v>
      </c>
      <c r="I79" s="351">
        <f>IF(I$24=0,0,I$24/MAE_fec!I$24)</f>
        <v>0.46089035541482332</v>
      </c>
      <c r="J79" s="351">
        <f>IF(J$24=0,0,J$24/MAE_fec!J$24)</f>
        <v>0.46306301829592478</v>
      </c>
      <c r="K79" s="351">
        <f>IF(K$24=0,0,K$24/MAE_fec!K$24)</f>
        <v>0.46171947119423834</v>
      </c>
      <c r="L79" s="351">
        <f>IF(L$24=0,0,L$24/MAE_fec!L$24)</f>
        <v>0.46199472398222691</v>
      </c>
      <c r="M79" s="351">
        <f>IF(M$24=0,0,M$24/MAE_fec!M$24)</f>
        <v>0.46201033191883401</v>
      </c>
      <c r="N79" s="351">
        <f>IF(N$24=0,0,N$24/MAE_fec!N$24)</f>
        <v>0.46269661120618927</v>
      </c>
      <c r="O79" s="351">
        <f>IF(O$24=0,0,O$24/MAE_fec!O$24)</f>
        <v>0.46371725658293206</v>
      </c>
      <c r="P79" s="351">
        <f>IF(P$24=0,0,P$24/MAE_fec!P$24)</f>
        <v>0.4639759556566091</v>
      </c>
      <c r="Q79" s="351">
        <f>IF(Q$24=0,0,Q$24/MAE_fec!Q$24)</f>
        <v>0.46493777167742995</v>
      </c>
      <c r="R79" s="351">
        <f>IF(R$24=0,0,R$24/MAE_fec!R$24)</f>
        <v>0.46517846362204029</v>
      </c>
      <c r="S79" s="351">
        <f>IF(S$24=0,0,S$24/MAE_fec!S$24)</f>
        <v>0.46400863550013333</v>
      </c>
      <c r="T79" s="351">
        <f>IF(T$24=0,0,T$24/MAE_fec!T$24)</f>
        <v>0.46415189115760658</v>
      </c>
      <c r="U79" s="351">
        <f>IF(U$24=0,0,U$24/MAE_fec!U$24)</f>
        <v>0.46332282795527918</v>
      </c>
      <c r="V79" s="351">
        <f>IF(V$24=0,0,V$24/MAE_fec!V$24)</f>
        <v>0.46345539451844031</v>
      </c>
      <c r="W79" s="351">
        <f>IF(W$24=0,0,W$24/MAE_fec!W$24)</f>
        <v>0.46340515428987628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0.45006491977314428</v>
      </c>
      <c r="C80" s="351">
        <f>IF(C$27=0,0,C$27/MAE_fec!C$27)</f>
        <v>0.45243984744831212</v>
      </c>
      <c r="D80" s="351">
        <f>IF(D$27=0,0,D$27/MAE_fec!D$27)</f>
        <v>0.46110695000967444</v>
      </c>
      <c r="E80" s="351">
        <f>IF(E$27=0,0,E$27/MAE_fec!E$27)</f>
        <v>0.45207016172604153</v>
      </c>
      <c r="F80" s="351">
        <f>IF(F$27=0,0,F$27/MAE_fec!F$27)</f>
        <v>0.45027018820074299</v>
      </c>
      <c r="G80" s="351">
        <f>IF(G$27=0,0,G$27/MAE_fec!G$27)</f>
        <v>0.45302533684259549</v>
      </c>
      <c r="H80" s="351">
        <f>IF(H$27=0,0,H$27/MAE_fec!H$27)</f>
        <v>0.46114210174868231</v>
      </c>
      <c r="I80" s="351">
        <f>IF(I$27=0,0,I$27/MAE_fec!I$27)</f>
        <v>0.46296673116012738</v>
      </c>
      <c r="J80" s="351">
        <f>IF(J$27=0,0,J$27/MAE_fec!J$27)</f>
        <v>0.47614745276040077</v>
      </c>
      <c r="K80" s="351">
        <f>IF(K$27=0,0,K$27/MAE_fec!K$27)</f>
        <v>0.46641212621309819</v>
      </c>
      <c r="L80" s="351">
        <f>IF(L$27=0,0,L$27/MAE_fec!L$27)</f>
        <v>0.47107920342676202</v>
      </c>
      <c r="M80" s="351">
        <f>IF(M$27=0,0,M$27/MAE_fec!M$27)</f>
        <v>0.47102177613209167</v>
      </c>
      <c r="N80" s="351">
        <f>IF(N$27=0,0,N$27/MAE_fec!N$27)</f>
        <v>0.47599353294396879</v>
      </c>
      <c r="O80" s="351">
        <f>IF(O$27=0,0,O$27/MAE_fec!O$27)</f>
        <v>0.48282360260824342</v>
      </c>
      <c r="P80" s="351">
        <f>IF(P$27=0,0,P$27/MAE_fec!P$27)</f>
        <v>0.48096154254283424</v>
      </c>
      <c r="Q80" s="351">
        <f>IF(Q$27=0,0,Q$27/MAE_fec!Q$27)</f>
        <v>0.48769240363113203</v>
      </c>
      <c r="R80" s="351">
        <f>IF(R$27=0,0,R$27/MAE_fec!R$27)</f>
        <v>0.49219557144019893</v>
      </c>
      <c r="S80" s="351">
        <f>IF(S$27=0,0,S$27/MAE_fec!S$27)</f>
        <v>0.48363636031947643</v>
      </c>
      <c r="T80" s="351">
        <f>IF(T$27=0,0,T$27/MAE_fec!T$27)</f>
        <v>0.48524952265126886</v>
      </c>
      <c r="U80" s="351">
        <f>IF(U$27=0,0,U$27/MAE_fec!U$27)</f>
        <v>0.48410081279517447</v>
      </c>
      <c r="V80" s="351">
        <f>IF(V$27=0,0,V$27/MAE_fec!V$27)</f>
        <v>0.48485750172597725</v>
      </c>
      <c r="W80" s="351">
        <f>IF(W$27=0,0,W$27/MAE_fec!W$27)</f>
        <v>0.48247997986286811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0.68668516751400654</v>
      </c>
      <c r="C81" s="351">
        <f>IF(C$35=0,0,C$35/MAE_fec!C$35)</f>
        <v>0.67964388779910645</v>
      </c>
      <c r="D81" s="351">
        <f>IF(D$35=0,0,D$35/MAE_fec!D$35)</f>
        <v>0.68106024449109703</v>
      </c>
      <c r="E81" s="351">
        <f>IF(E$35=0,0,E$35/MAE_fec!E$35)</f>
        <v>0.67443699088917386</v>
      </c>
      <c r="F81" s="351">
        <f>IF(F$35=0,0,F$35/MAE_fec!F$35)</f>
        <v>0.67685897681912643</v>
      </c>
      <c r="G81" s="351">
        <f>IF(G$35=0,0,G$35/MAE_fec!G$35)</f>
        <v>0.67241062050413791</v>
      </c>
      <c r="H81" s="351">
        <f>IF(H$35=0,0,H$35/MAE_fec!H$35)</f>
        <v>0.67015354926757709</v>
      </c>
      <c r="I81" s="351">
        <f>IF(I$35=0,0,I$35/MAE_fec!I$35)</f>
        <v>0.6649116815052506</v>
      </c>
      <c r="J81" s="351">
        <f>IF(J$35=0,0,J$35/MAE_fec!J$35)</f>
        <v>0.6696457809259232</v>
      </c>
      <c r="K81" s="351">
        <f>IF(K$35=0,0,K$35/MAE_fec!K$35)</f>
        <v>0.67119708252609822</v>
      </c>
      <c r="L81" s="351">
        <f>IF(L$35=0,0,L$35/MAE_fec!L$35)</f>
        <v>0.68156654653111604</v>
      </c>
      <c r="M81" s="351">
        <f>IF(M$35=0,0,M$35/MAE_fec!M$35)</f>
        <v>0.68274714813098636</v>
      </c>
      <c r="N81" s="351">
        <f>IF(N$35=0,0,N$35/MAE_fec!N$35)</f>
        <v>0.68634520898479068</v>
      </c>
      <c r="O81" s="351">
        <f>IF(O$35=0,0,O$35/MAE_fec!O$35)</f>
        <v>0.68829102337477599</v>
      </c>
      <c r="P81" s="351">
        <f>IF(P$35=0,0,P$35/MAE_fec!P$35)</f>
        <v>0.68419364334737576</v>
      </c>
      <c r="Q81" s="351">
        <f>IF(Q$35=0,0,Q$35/MAE_fec!Q$35)</f>
        <v>0.68231033487602255</v>
      </c>
      <c r="R81" s="351">
        <f>IF(R$35=0,0,R$35/MAE_fec!R$35)</f>
        <v>0.68742644506826045</v>
      </c>
      <c r="S81" s="351">
        <f>IF(S$35=0,0,S$35/MAE_fec!S$35)</f>
        <v>0.68635484555660042</v>
      </c>
      <c r="T81" s="351">
        <f>IF(T$35=0,0,T$35/MAE_fec!T$35)</f>
        <v>0.68555577193273465</v>
      </c>
      <c r="U81" s="351">
        <f>IF(U$35=0,0,U$35/MAE_fec!U$35)</f>
        <v>0.70182595194093289</v>
      </c>
      <c r="V81" s="351">
        <f>IF(V$35=0,0,V$35/MAE_fec!V$35)</f>
        <v>0.69609677268589687</v>
      </c>
      <c r="W81" s="351">
        <f>IF(W$35=0,0,W$35/MAE_fec!W$35)</f>
        <v>0.68152664293932863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0.62486947012881988</v>
      </c>
      <c r="C82" s="351">
        <f>IF(C$46=0,0,C$46/MAE_fec!C$46)</f>
        <v>0.6248694701288201</v>
      </c>
      <c r="D82" s="351">
        <f>IF(D$46=0,0,D$46/MAE_fec!D$46)</f>
        <v>0.62486947012881977</v>
      </c>
      <c r="E82" s="351">
        <f>IF(E$46=0,0,E$46/MAE_fec!E$46)</f>
        <v>0.6248694701288201</v>
      </c>
      <c r="F82" s="351">
        <f>IF(F$46=0,0,F$46/MAE_fec!F$46)</f>
        <v>0.62486947012881999</v>
      </c>
      <c r="G82" s="351">
        <f>IF(G$46=0,0,G$46/MAE_fec!G$46)</f>
        <v>0.62486947012882021</v>
      </c>
      <c r="H82" s="351">
        <f>IF(H$46=0,0,H$46/MAE_fec!H$46)</f>
        <v>0.62486947012881988</v>
      </c>
      <c r="I82" s="351">
        <f>IF(I$46=0,0,I$46/MAE_fec!I$46)</f>
        <v>0.62486947012882021</v>
      </c>
      <c r="J82" s="351">
        <f>IF(J$46=0,0,J$46/MAE_fec!J$46)</f>
        <v>0.62486947012881999</v>
      </c>
      <c r="K82" s="351">
        <f>IF(K$46=0,0,K$46/MAE_fec!K$46)</f>
        <v>0.6248694701288201</v>
      </c>
      <c r="L82" s="351">
        <f>IF(L$46=0,0,L$46/MAE_fec!L$46)</f>
        <v>0.6248694701288201</v>
      </c>
      <c r="M82" s="351">
        <f>IF(M$46=0,0,M$46/MAE_fec!M$46)</f>
        <v>0.62486947012881988</v>
      </c>
      <c r="N82" s="351">
        <f>IF(N$46=0,0,N$46/MAE_fec!N$46)</f>
        <v>0.6248694701288201</v>
      </c>
      <c r="O82" s="351">
        <f>IF(O$46=0,0,O$46/MAE_fec!O$46)</f>
        <v>0.6248694701288201</v>
      </c>
      <c r="P82" s="351">
        <f>IF(P$46=0,0,P$46/MAE_fec!P$46)</f>
        <v>0.62486947012881988</v>
      </c>
      <c r="Q82" s="351">
        <f>IF(Q$46=0,0,Q$46/MAE_fec!Q$46)</f>
        <v>0.6248694701288201</v>
      </c>
      <c r="R82" s="351">
        <f>IF(R$46=0,0,R$46/MAE_fec!R$46)</f>
        <v>0.62486947012881999</v>
      </c>
      <c r="S82" s="351">
        <f>IF(S$46=0,0,S$46/MAE_fec!S$46)</f>
        <v>0.6248694701288201</v>
      </c>
      <c r="T82" s="351">
        <f>IF(T$46=0,0,T$46/MAE_fec!T$46)</f>
        <v>0.62486947012881999</v>
      </c>
      <c r="U82" s="351">
        <f>IF(U$46=0,0,U$46/MAE_fec!U$46)</f>
        <v>0.62486947012882021</v>
      </c>
      <c r="V82" s="351">
        <f>IF(V$46=0,0,V$46/MAE_fec!V$46)</f>
        <v>0.6248694701288201</v>
      </c>
      <c r="W82" s="351">
        <f>IF(W$46=0,0,W$46/MAE_fec!W$46)</f>
        <v>0.6248694701288201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0.57795962604655426</v>
      </c>
      <c r="C83" s="339">
        <f>IF(C$47=0,0,C$47/MAE_fec!C$47)</f>
        <v>0.57795962604655404</v>
      </c>
      <c r="D83" s="339">
        <f>IF(D$47=0,0,D$47/MAE_fec!D$47)</f>
        <v>0.57795962604655404</v>
      </c>
      <c r="E83" s="339">
        <f>IF(E$47=0,0,E$47/MAE_fec!E$47)</f>
        <v>0.57795962604655393</v>
      </c>
      <c r="F83" s="339">
        <f>IF(F$47=0,0,F$47/MAE_fec!F$47)</f>
        <v>0.57795962604655404</v>
      </c>
      <c r="G83" s="339">
        <f>IF(G$47=0,0,G$47/MAE_fec!G$47)</f>
        <v>0.57795962604655393</v>
      </c>
      <c r="H83" s="339">
        <f>IF(H$47=0,0,H$47/MAE_fec!H$47)</f>
        <v>0.57795962604655415</v>
      </c>
      <c r="I83" s="339">
        <f>IF(I$47=0,0,I$47/MAE_fec!I$47)</f>
        <v>0.57795962604655393</v>
      </c>
      <c r="J83" s="339">
        <f>IF(J$47=0,0,J$47/MAE_fec!J$47)</f>
        <v>0.57795962604655393</v>
      </c>
      <c r="K83" s="339">
        <f>IF(K$47=0,0,K$47/MAE_fec!K$47)</f>
        <v>0.57795962604655404</v>
      </c>
      <c r="L83" s="339">
        <f>IF(L$47=0,0,L$47/MAE_fec!L$47)</f>
        <v>0.57795962604655382</v>
      </c>
      <c r="M83" s="339">
        <f>IF(M$47=0,0,M$47/MAE_fec!M$47)</f>
        <v>0.57795962604655382</v>
      </c>
      <c r="N83" s="339">
        <f>IF(N$47=0,0,N$47/MAE_fec!N$47)</f>
        <v>0.57795962604655393</v>
      </c>
      <c r="O83" s="339">
        <f>IF(O$47=0,0,O$47/MAE_fec!O$47)</f>
        <v>0.57795962604655415</v>
      </c>
      <c r="P83" s="339">
        <f>IF(P$47=0,0,P$47/MAE_fec!P$47)</f>
        <v>0.57795962604655415</v>
      </c>
      <c r="Q83" s="339">
        <f>IF(Q$47=0,0,Q$47/MAE_fec!Q$47)</f>
        <v>0.57795962604655415</v>
      </c>
      <c r="R83" s="339">
        <f>IF(R$47=0,0,R$47/MAE_fec!R$47)</f>
        <v>0.57795962604655393</v>
      </c>
      <c r="S83" s="339">
        <f>IF(S$47=0,0,S$47/MAE_fec!S$47)</f>
        <v>0.57795962604655404</v>
      </c>
      <c r="T83" s="339">
        <f>IF(T$47=0,0,T$47/MAE_fec!T$47)</f>
        <v>0.57795962604655382</v>
      </c>
      <c r="U83" s="339">
        <f>IF(U$47=0,0,U$47/MAE_fec!U$47)</f>
        <v>0.57795962604655404</v>
      </c>
      <c r="V83" s="339">
        <f>IF(V$47=0,0,V$47/MAE_fec!V$47)</f>
        <v>0.57795962604655404</v>
      </c>
      <c r="W83" s="339">
        <f>IF(W$47=0,0,W$47/MAE_fec!W$47)</f>
        <v>0.57795962604655382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HR: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49.894225918503047</v>
      </c>
      <c r="C5" s="225">
        <v>46.417956118110098</v>
      </c>
      <c r="D5" s="225">
        <v>38.322701639303837</v>
      </c>
      <c r="E5" s="225">
        <v>53.277130078242891</v>
      </c>
      <c r="F5" s="225">
        <v>69.310663918482163</v>
      </c>
      <c r="G5" s="225">
        <v>70.08969275922297</v>
      </c>
      <c r="H5" s="225">
        <v>71.864620093210988</v>
      </c>
      <c r="I5" s="225">
        <v>81.069733078098238</v>
      </c>
      <c r="J5" s="225">
        <v>65.975101198660312</v>
      </c>
      <c r="K5" s="225">
        <v>67.095224389918002</v>
      </c>
      <c r="L5" s="225">
        <v>64.648251718153944</v>
      </c>
      <c r="M5" s="225">
        <v>65.860332359393212</v>
      </c>
      <c r="N5" s="225">
        <v>58.218182213712751</v>
      </c>
      <c r="O5" s="225">
        <v>51.56321800376638</v>
      </c>
      <c r="P5" s="225">
        <v>64.207452238483171</v>
      </c>
      <c r="Q5" s="225">
        <v>59.920408798797787</v>
      </c>
      <c r="R5" s="225">
        <v>60.340146478712548</v>
      </c>
      <c r="S5" s="225">
        <v>70.207405799453767</v>
      </c>
      <c r="T5" s="225">
        <v>62.375897518573787</v>
      </c>
      <c r="U5" s="225">
        <v>58.601571839381563</v>
      </c>
      <c r="V5" s="225">
        <v>57.172239718751641</v>
      </c>
      <c r="W5" s="225">
        <v>68.30726327871551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1.6776651033041079</v>
      </c>
      <c r="C10" s="262">
        <v>1.4613323267601219</v>
      </c>
      <c r="D10" s="262">
        <v>1.172951423201618</v>
      </c>
      <c r="E10" s="262">
        <v>1.6211471162973221</v>
      </c>
      <c r="F10" s="262">
        <v>2.4139248758120408</v>
      </c>
      <c r="G10" s="262">
        <v>2.2937641121066412</v>
      </c>
      <c r="H10" s="262">
        <v>2.318934000012904</v>
      </c>
      <c r="I10" s="262">
        <v>2.4877676135505391</v>
      </c>
      <c r="J10" s="262">
        <v>1.95446838687769</v>
      </c>
      <c r="K10" s="262">
        <v>2.0621541111142809</v>
      </c>
      <c r="L10" s="262">
        <v>2.077027930361564</v>
      </c>
      <c r="M10" s="262">
        <v>2.1045653056743472</v>
      </c>
      <c r="N10" s="262">
        <v>1.78768579022096</v>
      </c>
      <c r="O10" s="262">
        <v>1.4913028360175069</v>
      </c>
      <c r="P10" s="262">
        <v>1.676605957134798</v>
      </c>
      <c r="Q10" s="262">
        <v>1.5190503706406011</v>
      </c>
      <c r="R10" s="262">
        <v>1.6013680415040199</v>
      </c>
      <c r="S10" s="262">
        <v>1.979984860437942</v>
      </c>
      <c r="T10" s="262">
        <v>1.7903552580036799</v>
      </c>
      <c r="U10" s="262">
        <v>1.8489377933594511</v>
      </c>
      <c r="V10" s="262">
        <v>1.75703913385216</v>
      </c>
      <c r="W10" s="262">
        <v>2.02606206034773</v>
      </c>
      <c r="DA10" s="68" t="s">
        <v>2643</v>
      </c>
    </row>
    <row r="11" spans="1:105" ht="12" customHeight="1" x14ac:dyDescent="0.25">
      <c r="A11" s="37" t="s">
        <v>160</v>
      </c>
      <c r="B11" s="228">
        <v>0.34201288099125282</v>
      </c>
      <c r="C11" s="228">
        <v>0.33188289402746057</v>
      </c>
      <c r="D11" s="228">
        <v>0.32301613238401472</v>
      </c>
      <c r="E11" s="228">
        <v>0.33661614174730908</v>
      </c>
      <c r="F11" s="228">
        <v>0.61554906242960616</v>
      </c>
      <c r="G11" s="228">
        <v>0.47065683964804189</v>
      </c>
      <c r="H11" s="228">
        <v>0.45244807995646508</v>
      </c>
      <c r="I11" s="228">
        <v>0.45969816961660798</v>
      </c>
      <c r="J11" s="228">
        <v>0.29175974245884911</v>
      </c>
      <c r="K11" s="228">
        <v>0.30874255239159609</v>
      </c>
      <c r="L11" s="228">
        <v>0.29530201792715788</v>
      </c>
      <c r="M11" s="228">
        <v>0.29774223463651323</v>
      </c>
      <c r="N11" s="228">
        <v>0.19847948667088719</v>
      </c>
      <c r="O11" s="228">
        <v>0.1537614034986689</v>
      </c>
      <c r="P11" s="228">
        <v>0.16053020211088631</v>
      </c>
      <c r="Q11" s="228">
        <v>0.15190225507986141</v>
      </c>
      <c r="R11" s="228">
        <v>0.14591507482715249</v>
      </c>
      <c r="S11" s="228">
        <v>0.25360450466869888</v>
      </c>
      <c r="T11" s="228">
        <v>0.26342711438772909</v>
      </c>
      <c r="U11" s="228">
        <v>0.2429499806987323</v>
      </c>
      <c r="V11" s="228">
        <v>0.2085593054293004</v>
      </c>
      <c r="W11" s="228">
        <v>0.2125175464089317</v>
      </c>
      <c r="DA11" s="69" t="s">
        <v>2644</v>
      </c>
    </row>
    <row r="12" spans="1:105" ht="12" customHeight="1" x14ac:dyDescent="0.25">
      <c r="A12" s="37" t="s">
        <v>162</v>
      </c>
      <c r="B12" s="228">
        <v>1.335652222312856</v>
      </c>
      <c r="C12" s="228">
        <v>1.1294494327326621</v>
      </c>
      <c r="D12" s="228">
        <v>0.84993529081760355</v>
      </c>
      <c r="E12" s="228">
        <v>1.2845309745500131</v>
      </c>
      <c r="F12" s="228">
        <v>1.798375813382435</v>
      </c>
      <c r="G12" s="228">
        <v>1.823107272458599</v>
      </c>
      <c r="H12" s="228">
        <v>1.866485920056439</v>
      </c>
      <c r="I12" s="228">
        <v>2.0280694439339308</v>
      </c>
      <c r="J12" s="228">
        <v>1.662708644418841</v>
      </c>
      <c r="K12" s="228">
        <v>1.7534115587226851</v>
      </c>
      <c r="L12" s="228">
        <v>1.781725912434406</v>
      </c>
      <c r="M12" s="228">
        <v>1.8068230710378339</v>
      </c>
      <c r="N12" s="228">
        <v>1.589206303550073</v>
      </c>
      <c r="O12" s="228">
        <v>1.3375414325188379</v>
      </c>
      <c r="P12" s="228">
        <v>1.516075755023911</v>
      </c>
      <c r="Q12" s="228">
        <v>1.367148115560739</v>
      </c>
      <c r="R12" s="228">
        <v>1.4554529666768681</v>
      </c>
      <c r="S12" s="228">
        <v>1.726380355769243</v>
      </c>
      <c r="T12" s="228">
        <v>1.526928143615951</v>
      </c>
      <c r="U12" s="228">
        <v>1.605987812660719</v>
      </c>
      <c r="V12" s="228">
        <v>1.5484798284228589</v>
      </c>
      <c r="W12" s="228">
        <v>1.8135445139387989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12.81018718435203</v>
      </c>
      <c r="C16" s="263">
        <f t="shared" si="0"/>
        <v>11.678995554888131</v>
      </c>
      <c r="D16" s="263">
        <f t="shared" si="0"/>
        <v>9.3300471093049779</v>
      </c>
      <c r="E16" s="263">
        <f t="shared" si="0"/>
        <v>13.27936559592397</v>
      </c>
      <c r="F16" s="263">
        <f t="shared" si="0"/>
        <v>17.265041247452331</v>
      </c>
      <c r="G16" s="263">
        <f t="shared" si="0"/>
        <v>17.149797704563689</v>
      </c>
      <c r="H16" s="263">
        <f t="shared" si="0"/>
        <v>16.64896185330781</v>
      </c>
      <c r="I16" s="263">
        <f t="shared" si="0"/>
        <v>18.223194883930439</v>
      </c>
      <c r="J16" s="263">
        <f t="shared" si="0"/>
        <v>14.886717665031011</v>
      </c>
      <c r="K16" s="263">
        <f t="shared" si="0"/>
        <v>15.86281723475612</v>
      </c>
      <c r="L16" s="263">
        <f t="shared" si="0"/>
        <v>14.94576456242954</v>
      </c>
      <c r="M16" s="263">
        <f t="shared" si="0"/>
        <v>15.30705649472619</v>
      </c>
      <c r="N16" s="263">
        <f t="shared" si="0"/>
        <v>13.322079900225759</v>
      </c>
      <c r="O16" s="263">
        <f t="shared" si="0"/>
        <v>11.43908451681369</v>
      </c>
      <c r="P16" s="263">
        <f t="shared" si="0"/>
        <v>14.28341315276305</v>
      </c>
      <c r="Q16" s="263">
        <f t="shared" si="0"/>
        <v>12.71152920695932</v>
      </c>
      <c r="R16" s="263">
        <f t="shared" si="0"/>
        <v>12.47678299300085</v>
      </c>
      <c r="S16" s="263">
        <f t="shared" si="0"/>
        <v>15.47693941179125</v>
      </c>
      <c r="T16" s="263">
        <f t="shared" si="0"/>
        <v>13.568229159384011</v>
      </c>
      <c r="U16" s="263">
        <f t="shared" si="0"/>
        <v>13.52161318033342</v>
      </c>
      <c r="V16" s="263">
        <f t="shared" si="0"/>
        <v>12.676576735145209</v>
      </c>
      <c r="W16" s="263">
        <f t="shared" si="0"/>
        <v>14.468131640337081</v>
      </c>
      <c r="DA16" s="70"/>
    </row>
    <row r="17" spans="1:105" ht="12" customHeight="1" x14ac:dyDescent="0.25">
      <c r="A17" s="60" t="s">
        <v>2558</v>
      </c>
      <c r="B17" s="331">
        <v>12.81018718435203</v>
      </c>
      <c r="C17" s="331">
        <v>11.678995554888131</v>
      </c>
      <c r="D17" s="331">
        <v>9.3300471093049779</v>
      </c>
      <c r="E17" s="331">
        <v>13.27936559592397</v>
      </c>
      <c r="F17" s="331">
        <v>17.265041247452331</v>
      </c>
      <c r="G17" s="331">
        <v>17.149797704563689</v>
      </c>
      <c r="H17" s="331">
        <v>16.64896185330781</v>
      </c>
      <c r="I17" s="331">
        <v>18.223194883930439</v>
      </c>
      <c r="J17" s="331">
        <v>14.886717665031011</v>
      </c>
      <c r="K17" s="331">
        <v>15.86281723475612</v>
      </c>
      <c r="L17" s="331">
        <v>14.94576456242954</v>
      </c>
      <c r="M17" s="331">
        <v>15.30705649472619</v>
      </c>
      <c r="N17" s="331">
        <v>13.322079900225759</v>
      </c>
      <c r="O17" s="331">
        <v>11.43908451681369</v>
      </c>
      <c r="P17" s="331">
        <v>14.28341315276305</v>
      </c>
      <c r="Q17" s="331">
        <v>12.71152920695932</v>
      </c>
      <c r="R17" s="331">
        <v>12.47678299300085</v>
      </c>
      <c r="S17" s="331">
        <v>15.47693941179125</v>
      </c>
      <c r="T17" s="331">
        <v>13.568229159384011</v>
      </c>
      <c r="U17" s="331">
        <v>13.52161318033342</v>
      </c>
      <c r="V17" s="331">
        <v>12.676576735145209</v>
      </c>
      <c r="W17" s="331">
        <v>14.468131640337081</v>
      </c>
      <c r="DA17" s="72" t="s">
        <v>2649</v>
      </c>
    </row>
    <row r="18" spans="1:105" ht="12" customHeight="1" x14ac:dyDescent="0.25">
      <c r="A18" s="59" t="s">
        <v>30</v>
      </c>
      <c r="B18" s="232">
        <v>0</v>
      </c>
      <c r="C18" s="232">
        <v>0.92563151466075377</v>
      </c>
      <c r="D18" s="232">
        <v>0</v>
      </c>
      <c r="E18" s="232">
        <v>0.91439948574435981</v>
      </c>
      <c r="F18" s="232">
        <v>0</v>
      </c>
      <c r="G18" s="232">
        <v>0</v>
      </c>
      <c r="H18" s="232">
        <v>0.40231456176091829</v>
      </c>
      <c r="I18" s="232">
        <v>0.90734986518396876</v>
      </c>
      <c r="J18" s="232">
        <v>0.84934601320014091</v>
      </c>
      <c r="K18" s="232">
        <v>1.203328018270581</v>
      </c>
      <c r="L18" s="232">
        <v>0</v>
      </c>
      <c r="M18" s="232">
        <v>0.22673280330278181</v>
      </c>
      <c r="N18" s="232">
        <v>0.2050460593618969</v>
      </c>
      <c r="O18" s="232">
        <v>0.13756475117841649</v>
      </c>
      <c r="P18" s="232">
        <v>0</v>
      </c>
      <c r="Q18" s="232">
        <v>0</v>
      </c>
      <c r="R18" s="232">
        <v>0</v>
      </c>
      <c r="S18" s="232">
        <v>0.21750137123267779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1.7873659211179811</v>
      </c>
      <c r="C19" s="232">
        <v>0.87268968705989436</v>
      </c>
      <c r="D19" s="232">
        <v>1.0224930158840519</v>
      </c>
      <c r="E19" s="232">
        <v>0.86210007807959954</v>
      </c>
      <c r="F19" s="232">
        <v>0.86436173385632964</v>
      </c>
      <c r="G19" s="232">
        <v>0.85053385478288179</v>
      </c>
      <c r="H19" s="232">
        <v>0.85373862551511726</v>
      </c>
      <c r="I19" s="232">
        <v>1.7109073262084089</v>
      </c>
      <c r="J19" s="232">
        <v>1.601534724618483</v>
      </c>
      <c r="K19" s="232">
        <v>1.6601503970213469</v>
      </c>
      <c r="L19" s="232">
        <v>1.638381297158102</v>
      </c>
      <c r="M19" s="232">
        <v>1.647554921387002</v>
      </c>
      <c r="N19" s="232">
        <v>1.6338891423557089</v>
      </c>
      <c r="O19" s="232">
        <v>1.6019860035892159</v>
      </c>
      <c r="P19" s="232">
        <v>3.1735586457820961</v>
      </c>
      <c r="Q19" s="232">
        <v>2.2910722216499479</v>
      </c>
      <c r="R19" s="232">
        <v>2.2590468844236451</v>
      </c>
      <c r="S19" s="232">
        <v>2.6938282273104139</v>
      </c>
      <c r="T19" s="232">
        <v>2.5891069165366352</v>
      </c>
      <c r="U19" s="232">
        <v>2.360677023900565</v>
      </c>
      <c r="V19" s="232">
        <v>1.983097960007389</v>
      </c>
      <c r="W19" s="232">
        <v>2.1310428535370001</v>
      </c>
      <c r="DA19" s="71" t="s">
        <v>2651</v>
      </c>
    </row>
    <row r="20" spans="1:105" ht="12" customHeight="1" x14ac:dyDescent="0.25">
      <c r="A20" s="59" t="s">
        <v>160</v>
      </c>
      <c r="B20" s="232">
        <v>1.862055702767218</v>
      </c>
      <c r="C20" s="232">
        <v>1.825079187441492</v>
      </c>
      <c r="D20" s="232">
        <v>1.791824059057481</v>
      </c>
      <c r="E20" s="232">
        <v>1.820907604030582</v>
      </c>
      <c r="F20" s="232">
        <v>3.599797768966523</v>
      </c>
      <c r="G20" s="232">
        <v>2.680450145193487</v>
      </c>
      <c r="H20" s="232">
        <v>2.7040400869515362</v>
      </c>
      <c r="I20" s="232">
        <v>2.7164769351886568</v>
      </c>
      <c r="J20" s="232">
        <v>1.7300705410048201</v>
      </c>
      <c r="K20" s="232">
        <v>1.7886260835774499</v>
      </c>
      <c r="L20" s="232">
        <v>1.768893593473714</v>
      </c>
      <c r="M20" s="232">
        <v>1.777227321579153</v>
      </c>
      <c r="N20" s="232">
        <v>1.1790704678602231</v>
      </c>
      <c r="O20" s="232">
        <v>0.91279456956034311</v>
      </c>
      <c r="P20" s="232">
        <v>0.90317329366050791</v>
      </c>
      <c r="Q20" s="232">
        <v>0.8806116850428154</v>
      </c>
      <c r="R20" s="232">
        <v>0.87301687331464528</v>
      </c>
      <c r="S20" s="232">
        <v>1.4914831905863319</v>
      </c>
      <c r="T20" s="232">
        <v>1.566630947781493</v>
      </c>
      <c r="U20" s="232">
        <v>1.4665443226504451</v>
      </c>
      <c r="V20" s="232">
        <v>1.269308385338084</v>
      </c>
      <c r="W20" s="232">
        <v>1.29406097182922</v>
      </c>
      <c r="DA20" s="71" t="s">
        <v>2652</v>
      </c>
    </row>
    <row r="21" spans="1:105" ht="12" customHeight="1" x14ac:dyDescent="0.25">
      <c r="A21" s="59" t="s">
        <v>70</v>
      </c>
      <c r="B21" s="232">
        <v>1.8889375805874169</v>
      </c>
      <c r="C21" s="232">
        <v>1.844565040210024</v>
      </c>
      <c r="D21" s="232">
        <v>1.800998013120394</v>
      </c>
      <c r="E21" s="232">
        <v>2.733354576128237</v>
      </c>
      <c r="F21" s="232">
        <v>2.283784674860506</v>
      </c>
      <c r="G21" s="232">
        <v>3.2359875316599869</v>
      </c>
      <c r="H21" s="232">
        <v>1.5338809171835111</v>
      </c>
      <c r="I21" s="232">
        <v>0.9040670148158414</v>
      </c>
      <c r="J21" s="232">
        <v>0.84627302451177422</v>
      </c>
      <c r="K21" s="232">
        <v>1.0527425277511151</v>
      </c>
      <c r="L21" s="232">
        <v>0.86574326134564838</v>
      </c>
      <c r="M21" s="232">
        <v>0.8705907308401204</v>
      </c>
      <c r="N21" s="232">
        <v>0.8633695448268871</v>
      </c>
      <c r="O21" s="232">
        <v>0.84651148654047081</v>
      </c>
      <c r="P21" s="232">
        <v>1.6769521336924429</v>
      </c>
      <c r="Q21" s="232">
        <v>1.614178856973157</v>
      </c>
      <c r="R21" s="232">
        <v>0.63667450629999167</v>
      </c>
      <c r="S21" s="232">
        <v>0.92104482093277029</v>
      </c>
      <c r="T21" s="232">
        <v>0.33167632130277958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7.2718279798794159</v>
      </c>
      <c r="C22" s="232">
        <v>6.2110301255159666</v>
      </c>
      <c r="D22" s="232">
        <v>4.7147320212430506</v>
      </c>
      <c r="E22" s="232">
        <v>6.9486038519411872</v>
      </c>
      <c r="F22" s="232">
        <v>10.517097069768971</v>
      </c>
      <c r="G22" s="232">
        <v>10.38282617292734</v>
      </c>
      <c r="H22" s="232">
        <v>11.15498766189673</v>
      </c>
      <c r="I22" s="232">
        <v>11.984393742533561</v>
      </c>
      <c r="J22" s="232">
        <v>9.8594933616957885</v>
      </c>
      <c r="K22" s="232">
        <v>10.15797020813563</v>
      </c>
      <c r="L22" s="232">
        <v>10.672746410452071</v>
      </c>
      <c r="M22" s="232">
        <v>10.78495071761713</v>
      </c>
      <c r="N22" s="232">
        <v>9.4407046858210464</v>
      </c>
      <c r="O22" s="232">
        <v>7.9402277059452464</v>
      </c>
      <c r="P22" s="232">
        <v>8.529729079628007</v>
      </c>
      <c r="Q22" s="232">
        <v>7.9256664432934034</v>
      </c>
      <c r="R22" s="232">
        <v>8.7080447289625695</v>
      </c>
      <c r="S22" s="232">
        <v>10.15308180172905</v>
      </c>
      <c r="T22" s="232">
        <v>9.080814973763097</v>
      </c>
      <c r="U22" s="232">
        <v>9.6943918337824098</v>
      </c>
      <c r="V22" s="232">
        <v>9.4241703897997429</v>
      </c>
      <c r="W22" s="232">
        <v>11.043027814970859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5.6909984412877144</v>
      </c>
      <c r="C24" s="263">
        <f t="shared" si="1"/>
        <v>5.2489977847715279</v>
      </c>
      <c r="D24" s="263">
        <f t="shared" si="1"/>
        <v>4.640771334238849</v>
      </c>
      <c r="E24" s="263">
        <f t="shared" si="1"/>
        <v>5.9694464542544896</v>
      </c>
      <c r="F24" s="263">
        <f t="shared" si="1"/>
        <v>7.6924973262764818</v>
      </c>
      <c r="G24" s="263">
        <f t="shared" si="1"/>
        <v>7.9118775802888246</v>
      </c>
      <c r="H24" s="263">
        <f t="shared" si="1"/>
        <v>8.3990445845448676</v>
      </c>
      <c r="I24" s="263">
        <f t="shared" si="1"/>
        <v>9.2835380892110617</v>
      </c>
      <c r="J24" s="263">
        <f t="shared" si="1"/>
        <v>8.913594109059261</v>
      </c>
      <c r="K24" s="263">
        <f t="shared" si="1"/>
        <v>8.3888626320364814</v>
      </c>
      <c r="L24" s="263">
        <f t="shared" si="1"/>
        <v>8.4941976243077111</v>
      </c>
      <c r="M24" s="263">
        <f t="shared" si="1"/>
        <v>8.6846522394842953</v>
      </c>
      <c r="N24" s="263">
        <f t="shared" si="1"/>
        <v>8.0948470689686687</v>
      </c>
      <c r="O24" s="263">
        <f t="shared" si="1"/>
        <v>7.6542494095043496</v>
      </c>
      <c r="P24" s="263">
        <f t="shared" si="1"/>
        <v>9.1868980594925009</v>
      </c>
      <c r="Q24" s="263">
        <f t="shared" si="1"/>
        <v>9.075875782527465</v>
      </c>
      <c r="R24" s="263">
        <f t="shared" si="1"/>
        <v>9.6374983120970494</v>
      </c>
      <c r="S24" s="263">
        <f t="shared" si="1"/>
        <v>10.387474428903349</v>
      </c>
      <c r="T24" s="263">
        <f t="shared" si="1"/>
        <v>9.312119218624046</v>
      </c>
      <c r="U24" s="263">
        <f t="shared" si="1"/>
        <v>9.262911261043369</v>
      </c>
      <c r="V24" s="263">
        <f t="shared" si="1"/>
        <v>8.7891398265095422</v>
      </c>
      <c r="W24" s="263">
        <f t="shared" si="1"/>
        <v>9.6070170217653494</v>
      </c>
      <c r="DA24" s="70"/>
    </row>
    <row r="25" spans="1:105" ht="12" customHeight="1" x14ac:dyDescent="0.25">
      <c r="A25" s="60" t="s">
        <v>2568</v>
      </c>
      <c r="B25" s="264">
        <v>5.6909984412877144</v>
      </c>
      <c r="C25" s="264">
        <v>5.2489977847715279</v>
      </c>
      <c r="D25" s="264">
        <v>4.640771334238849</v>
      </c>
      <c r="E25" s="264">
        <v>5.9694464542544896</v>
      </c>
      <c r="F25" s="264">
        <v>7.6924973262764818</v>
      </c>
      <c r="G25" s="264">
        <v>7.9118775802888246</v>
      </c>
      <c r="H25" s="264">
        <v>8.3990445845448676</v>
      </c>
      <c r="I25" s="264">
        <v>9.2835380892110617</v>
      </c>
      <c r="J25" s="264">
        <v>8.913594109059261</v>
      </c>
      <c r="K25" s="264">
        <v>8.3888626320364814</v>
      </c>
      <c r="L25" s="264">
        <v>8.4941976243077111</v>
      </c>
      <c r="M25" s="264">
        <v>8.6846522394842953</v>
      </c>
      <c r="N25" s="264">
        <v>8.0948470689686687</v>
      </c>
      <c r="O25" s="264">
        <v>7.6542494095043496</v>
      </c>
      <c r="P25" s="264">
        <v>9.1868980594925009</v>
      </c>
      <c r="Q25" s="264">
        <v>9.075875782527465</v>
      </c>
      <c r="R25" s="264">
        <v>9.6374983120970494</v>
      </c>
      <c r="S25" s="264">
        <v>10.387474428903349</v>
      </c>
      <c r="T25" s="264">
        <v>9.312119218624046</v>
      </c>
      <c r="U25" s="264">
        <v>9.262911261043369</v>
      </c>
      <c r="V25" s="264">
        <v>8.7891398265095422</v>
      </c>
      <c r="W25" s="264">
        <v>9.6070170217653494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18.300267406217198</v>
      </c>
      <c r="C27" s="263">
        <f t="shared" si="2"/>
        <v>16.68427936412591</v>
      </c>
      <c r="D27" s="263">
        <f t="shared" si="2"/>
        <v>13.328638727578539</v>
      </c>
      <c r="E27" s="263">
        <f t="shared" si="2"/>
        <v>18.97052227989138</v>
      </c>
      <c r="F27" s="263">
        <f t="shared" si="2"/>
        <v>24.66434463921761</v>
      </c>
      <c r="G27" s="263">
        <f t="shared" si="2"/>
        <v>24.499711006519561</v>
      </c>
      <c r="H27" s="263">
        <f t="shared" si="2"/>
        <v>23.784231219011161</v>
      </c>
      <c r="I27" s="263">
        <f t="shared" si="2"/>
        <v>26.03313554847206</v>
      </c>
      <c r="J27" s="263">
        <f t="shared" si="2"/>
        <v>21.266739521472861</v>
      </c>
      <c r="K27" s="263">
        <f t="shared" si="2"/>
        <v>22.661167478223039</v>
      </c>
      <c r="L27" s="263">
        <f t="shared" si="2"/>
        <v>21.351092232042191</v>
      </c>
      <c r="M27" s="263">
        <f t="shared" si="2"/>
        <v>21.867223563894552</v>
      </c>
      <c r="N27" s="263">
        <f t="shared" si="2"/>
        <v>19.031542714608239</v>
      </c>
      <c r="O27" s="263">
        <f t="shared" si="2"/>
        <v>16.34154930973385</v>
      </c>
      <c r="P27" s="263">
        <f t="shared" si="2"/>
        <v>20.40487593251865</v>
      </c>
      <c r="Q27" s="263">
        <f t="shared" si="2"/>
        <v>18.159327438513319</v>
      </c>
      <c r="R27" s="263">
        <f t="shared" si="2"/>
        <v>17.82397570428693</v>
      </c>
      <c r="S27" s="263">
        <f t="shared" si="2"/>
        <v>22.109913445416069</v>
      </c>
      <c r="T27" s="263">
        <f t="shared" si="2"/>
        <v>19.38318451340572</v>
      </c>
      <c r="U27" s="263">
        <f t="shared" si="2"/>
        <v>19.316590257619179</v>
      </c>
      <c r="V27" s="263">
        <f t="shared" si="2"/>
        <v>18.109395335921739</v>
      </c>
      <c r="W27" s="263">
        <f t="shared" si="2"/>
        <v>20.668759486195832</v>
      </c>
      <c r="DA27" s="70"/>
    </row>
    <row r="28" spans="1:105" ht="12" customHeight="1" x14ac:dyDescent="0.25">
      <c r="A28" s="60" t="s">
        <v>2573</v>
      </c>
      <c r="B28" s="331">
        <v>18.300267406217198</v>
      </c>
      <c r="C28" s="331">
        <v>16.68427936412591</v>
      </c>
      <c r="D28" s="331">
        <v>13.328638727578539</v>
      </c>
      <c r="E28" s="331">
        <v>18.97052227989138</v>
      </c>
      <c r="F28" s="331">
        <v>24.66434463921761</v>
      </c>
      <c r="G28" s="331">
        <v>24.499711006519561</v>
      </c>
      <c r="H28" s="331">
        <v>23.784231219011161</v>
      </c>
      <c r="I28" s="331">
        <v>26.03313554847206</v>
      </c>
      <c r="J28" s="331">
        <v>21.266739521472861</v>
      </c>
      <c r="K28" s="331">
        <v>22.661167478223039</v>
      </c>
      <c r="L28" s="331">
        <v>21.351092232042191</v>
      </c>
      <c r="M28" s="331">
        <v>21.867223563894552</v>
      </c>
      <c r="N28" s="331">
        <v>19.031542714608239</v>
      </c>
      <c r="O28" s="331">
        <v>16.34154930973385</v>
      </c>
      <c r="P28" s="331">
        <v>20.40487593251865</v>
      </c>
      <c r="Q28" s="331">
        <v>18.159327438513319</v>
      </c>
      <c r="R28" s="331">
        <v>17.82397570428693</v>
      </c>
      <c r="S28" s="331">
        <v>22.109913445416069</v>
      </c>
      <c r="T28" s="331">
        <v>19.38318451340572</v>
      </c>
      <c r="U28" s="331">
        <v>19.316590257619179</v>
      </c>
      <c r="V28" s="331">
        <v>18.109395335921739</v>
      </c>
      <c r="W28" s="331">
        <v>20.668759486195832</v>
      </c>
      <c r="DA28" s="72" t="s">
        <v>2658</v>
      </c>
    </row>
    <row r="29" spans="1:105" ht="12" customHeight="1" x14ac:dyDescent="0.25">
      <c r="A29" s="59" t="s">
        <v>30</v>
      </c>
      <c r="B29" s="232">
        <v>0</v>
      </c>
      <c r="C29" s="232">
        <v>1.3223307352296489</v>
      </c>
      <c r="D29" s="232">
        <v>0</v>
      </c>
      <c r="E29" s="232">
        <v>1.3062849796347999</v>
      </c>
      <c r="F29" s="232">
        <v>0</v>
      </c>
      <c r="G29" s="232">
        <v>0</v>
      </c>
      <c r="H29" s="232">
        <v>0.5747350882298834</v>
      </c>
      <c r="I29" s="232">
        <v>1.2962140931199559</v>
      </c>
      <c r="J29" s="232">
        <v>1.213351447428773</v>
      </c>
      <c r="K29" s="232">
        <v>1.719040026100831</v>
      </c>
      <c r="L29" s="232">
        <v>0</v>
      </c>
      <c r="M29" s="232">
        <v>0.32390400471825959</v>
      </c>
      <c r="N29" s="232">
        <v>0.29292294194556717</v>
      </c>
      <c r="O29" s="232">
        <v>0.1965210731120236</v>
      </c>
      <c r="P29" s="232">
        <v>0</v>
      </c>
      <c r="Q29" s="232">
        <v>0</v>
      </c>
      <c r="R29" s="232">
        <v>0</v>
      </c>
      <c r="S29" s="232">
        <v>0.31071624461811109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2.5533798873114022</v>
      </c>
      <c r="C30" s="232">
        <v>1.246699552942707</v>
      </c>
      <c r="D30" s="232">
        <v>1.4607043084057869</v>
      </c>
      <c r="E30" s="232">
        <v>1.2315715401137139</v>
      </c>
      <c r="F30" s="232">
        <v>1.234802476937614</v>
      </c>
      <c r="G30" s="232">
        <v>1.2150483639755461</v>
      </c>
      <c r="H30" s="232">
        <v>1.219626607878739</v>
      </c>
      <c r="I30" s="232">
        <v>2.4441533231548709</v>
      </c>
      <c r="J30" s="232">
        <v>2.2879067494549772</v>
      </c>
      <c r="K30" s="232">
        <v>2.3716434243162108</v>
      </c>
      <c r="L30" s="232">
        <v>2.3405447102258599</v>
      </c>
      <c r="M30" s="232">
        <v>2.3536498876957168</v>
      </c>
      <c r="N30" s="232">
        <v>2.3341273462224428</v>
      </c>
      <c r="O30" s="232">
        <v>2.2885514336988799</v>
      </c>
      <c r="P30" s="232">
        <v>4.5336552082601358</v>
      </c>
      <c r="Q30" s="232">
        <v>3.272960316642783</v>
      </c>
      <c r="R30" s="232">
        <v>3.2272098348909219</v>
      </c>
      <c r="S30" s="232">
        <v>3.8483260390148768</v>
      </c>
      <c r="T30" s="232">
        <v>3.6987241664809072</v>
      </c>
      <c r="U30" s="232">
        <v>3.3723957484293798</v>
      </c>
      <c r="V30" s="232">
        <v>2.8329970857248412</v>
      </c>
      <c r="W30" s="232">
        <v>3.044346933624285</v>
      </c>
      <c r="DA30" s="71" t="s">
        <v>2660</v>
      </c>
    </row>
    <row r="31" spans="1:105" ht="12" customHeight="1" x14ac:dyDescent="0.25">
      <c r="A31" s="59" t="s">
        <v>160</v>
      </c>
      <c r="B31" s="232">
        <v>2.660079575381741</v>
      </c>
      <c r="C31" s="232">
        <v>2.607255982059276</v>
      </c>
      <c r="D31" s="232">
        <v>2.5597486557964002</v>
      </c>
      <c r="E31" s="232">
        <v>2.6012965771865471</v>
      </c>
      <c r="F31" s="232">
        <v>5.142568241380749</v>
      </c>
      <c r="G31" s="232">
        <v>3.8292144931335539</v>
      </c>
      <c r="H31" s="232">
        <v>3.8629144099307671</v>
      </c>
      <c r="I31" s="232">
        <v>3.8806813359837968</v>
      </c>
      <c r="J31" s="232">
        <v>2.471529344292601</v>
      </c>
      <c r="K31" s="232">
        <v>2.5551801193963568</v>
      </c>
      <c r="L31" s="232">
        <v>2.526990847819591</v>
      </c>
      <c r="M31" s="232">
        <v>2.5388961736845039</v>
      </c>
      <c r="N31" s="232">
        <v>1.6843863826574621</v>
      </c>
      <c r="O31" s="232">
        <v>1.303992242229062</v>
      </c>
      <c r="P31" s="232">
        <v>1.2902475623721541</v>
      </c>
      <c r="Q31" s="232">
        <v>1.258016692918307</v>
      </c>
      <c r="R31" s="232">
        <v>1.247166961878065</v>
      </c>
      <c r="S31" s="232">
        <v>2.1306902722661878</v>
      </c>
      <c r="T31" s="232">
        <v>2.2380442111164189</v>
      </c>
      <c r="U31" s="232">
        <v>2.0950633180720639</v>
      </c>
      <c r="V31" s="232">
        <v>1.8132976933401199</v>
      </c>
      <c r="W31" s="232">
        <v>1.8486585311846</v>
      </c>
      <c r="DA31" s="71" t="s">
        <v>2661</v>
      </c>
    </row>
    <row r="32" spans="1:105" ht="12" customHeight="1" x14ac:dyDescent="0.25">
      <c r="A32" s="59" t="s">
        <v>70</v>
      </c>
      <c r="B32" s="232">
        <v>2.6984822579820258</v>
      </c>
      <c r="C32" s="232">
        <v>2.63509291458575</v>
      </c>
      <c r="D32" s="232">
        <v>2.5728543044577061</v>
      </c>
      <c r="E32" s="232">
        <v>3.9047922516117679</v>
      </c>
      <c r="F32" s="232">
        <v>3.2625495355150078</v>
      </c>
      <c r="G32" s="232">
        <v>4.6228393309428393</v>
      </c>
      <c r="H32" s="232">
        <v>2.191258453119302</v>
      </c>
      <c r="I32" s="232">
        <v>1.2915243068797739</v>
      </c>
      <c r="J32" s="232">
        <v>1.2089614635882491</v>
      </c>
      <c r="K32" s="232">
        <v>1.5039178967873079</v>
      </c>
      <c r="L32" s="232">
        <v>1.2367760876366409</v>
      </c>
      <c r="M32" s="232">
        <v>1.2437010440573151</v>
      </c>
      <c r="N32" s="232">
        <v>1.233385064038411</v>
      </c>
      <c r="O32" s="232">
        <v>1.2093021236292441</v>
      </c>
      <c r="P32" s="232">
        <v>2.3956459052749182</v>
      </c>
      <c r="Q32" s="232">
        <v>2.3059697956759382</v>
      </c>
      <c r="R32" s="232">
        <v>0.90953500899998829</v>
      </c>
      <c r="S32" s="232">
        <v>1.315778315618243</v>
      </c>
      <c r="T32" s="232">
        <v>0.47382331614682821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10.38832568554203</v>
      </c>
      <c r="C33" s="232">
        <v>8.8729001793085285</v>
      </c>
      <c r="D33" s="232">
        <v>6.7353314589186422</v>
      </c>
      <c r="E33" s="232">
        <v>9.9265769313445542</v>
      </c>
      <c r="F33" s="232">
        <v>15.02442438538424</v>
      </c>
      <c r="G33" s="232">
        <v>14.832608818467619</v>
      </c>
      <c r="H33" s="232">
        <v>15.93569665985247</v>
      </c>
      <c r="I33" s="232">
        <v>17.120562489333661</v>
      </c>
      <c r="J33" s="232">
        <v>14.08499051670827</v>
      </c>
      <c r="K33" s="232">
        <v>14.51138601162233</v>
      </c>
      <c r="L33" s="232">
        <v>15.246780586360099</v>
      </c>
      <c r="M33" s="232">
        <v>15.40707245373876</v>
      </c>
      <c r="N33" s="232">
        <v>13.48672097974436</v>
      </c>
      <c r="O33" s="232">
        <v>11.343182437064639</v>
      </c>
      <c r="P33" s="232">
        <v>12.185327256611441</v>
      </c>
      <c r="Q33" s="232">
        <v>11.322380633276291</v>
      </c>
      <c r="R33" s="232">
        <v>12.440063898517961</v>
      </c>
      <c r="S33" s="232">
        <v>14.50440257389864</v>
      </c>
      <c r="T33" s="232">
        <v>12.972592819661569</v>
      </c>
      <c r="U33" s="232">
        <v>13.84913119111773</v>
      </c>
      <c r="V33" s="232">
        <v>13.46310055685678</v>
      </c>
      <c r="W33" s="232">
        <v>15.77575402138695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11.41510778334202</v>
      </c>
      <c r="C35" s="263">
        <v>11.34435108756441</v>
      </c>
      <c r="D35" s="263">
        <v>9.8502930449798622</v>
      </c>
      <c r="E35" s="263">
        <v>13.43664863187573</v>
      </c>
      <c r="F35" s="263">
        <v>17.274855829723698</v>
      </c>
      <c r="G35" s="263">
        <v>18.234542355744249</v>
      </c>
      <c r="H35" s="263">
        <v>20.71344843633425</v>
      </c>
      <c r="I35" s="263">
        <v>25.04209694293414</v>
      </c>
      <c r="J35" s="263">
        <v>18.95358151621949</v>
      </c>
      <c r="K35" s="263">
        <v>18.120222933788082</v>
      </c>
      <c r="L35" s="263">
        <v>17.780169369012949</v>
      </c>
      <c r="M35" s="263">
        <v>17.896834755613821</v>
      </c>
      <c r="N35" s="263">
        <v>15.982026739689109</v>
      </c>
      <c r="O35" s="263">
        <v>14.63703193169699</v>
      </c>
      <c r="P35" s="263">
        <v>18.655659136574169</v>
      </c>
      <c r="Q35" s="263">
        <v>18.454626000157081</v>
      </c>
      <c r="R35" s="263">
        <v>18.8005214278237</v>
      </c>
      <c r="S35" s="263">
        <v>20.253093652905161</v>
      </c>
      <c r="T35" s="263">
        <v>18.322009369156341</v>
      </c>
      <c r="U35" s="263">
        <v>14.65151934702615</v>
      </c>
      <c r="V35" s="263">
        <v>15.84008868732298</v>
      </c>
      <c r="W35" s="263">
        <v>21.537293070069509</v>
      </c>
      <c r="DA35" s="70" t="s">
        <v>2665</v>
      </c>
    </row>
    <row r="36" spans="1:105" ht="12" customHeight="1" x14ac:dyDescent="0.25">
      <c r="A36" s="46" t="s">
        <v>30</v>
      </c>
      <c r="B36" s="231">
        <v>0</v>
      </c>
      <c r="C36" s="231">
        <v>0.89029022998977092</v>
      </c>
      <c r="D36" s="231">
        <v>0</v>
      </c>
      <c r="E36" s="231">
        <v>0.9175680145239784</v>
      </c>
      <c r="F36" s="231">
        <v>0</v>
      </c>
      <c r="G36" s="231">
        <v>0</v>
      </c>
      <c r="H36" s="231">
        <v>0.417231684882994</v>
      </c>
      <c r="I36" s="231">
        <v>0.93468852163382266</v>
      </c>
      <c r="J36" s="231">
        <v>1.0755550193136509</v>
      </c>
      <c r="K36" s="231">
        <v>1.3668308262398869</v>
      </c>
      <c r="L36" s="231">
        <v>0</v>
      </c>
      <c r="M36" s="231">
        <v>0.26371871197212388</v>
      </c>
      <c r="N36" s="231">
        <v>0.2446540540863327</v>
      </c>
      <c r="O36" s="231">
        <v>0.17405962106128889</v>
      </c>
      <c r="P36" s="231">
        <v>0</v>
      </c>
      <c r="Q36" s="231">
        <v>0</v>
      </c>
      <c r="R36" s="231">
        <v>0</v>
      </c>
      <c r="S36" s="231">
        <v>0.28401534414352919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1.5767721914024859</v>
      </c>
      <c r="C38" s="231">
        <v>0.8393697598844263</v>
      </c>
      <c r="D38" s="231">
        <v>1.0673134756507161</v>
      </c>
      <c r="E38" s="231">
        <v>0.86508738171536537</v>
      </c>
      <c r="F38" s="231">
        <v>0.8595947891450324</v>
      </c>
      <c r="G38" s="231">
        <v>0.89317678121094302</v>
      </c>
      <c r="H38" s="231">
        <v>0.88539376654490864</v>
      </c>
      <c r="I38" s="231">
        <v>1.7624573505193351</v>
      </c>
      <c r="J38" s="231">
        <v>2.0280765258182409</v>
      </c>
      <c r="K38" s="231">
        <v>1.885724178602914</v>
      </c>
      <c r="L38" s="231">
        <v>1.938591992462394</v>
      </c>
      <c r="M38" s="231">
        <v>1.916313190867619</v>
      </c>
      <c r="N38" s="231">
        <v>1.9495015112650711</v>
      </c>
      <c r="O38" s="231">
        <v>2.0269805625467301</v>
      </c>
      <c r="P38" s="231">
        <v>4.127822145707035</v>
      </c>
      <c r="Q38" s="231">
        <v>3.3122444615491751</v>
      </c>
      <c r="R38" s="231">
        <v>3.3900202805175241</v>
      </c>
      <c r="S38" s="231">
        <v>3.517626333604341</v>
      </c>
      <c r="T38" s="231">
        <v>3.4761871967829472</v>
      </c>
      <c r="U38" s="231">
        <v>2.5514524275887678</v>
      </c>
      <c r="V38" s="231">
        <v>2.2849265541313288</v>
      </c>
      <c r="W38" s="231">
        <v>2.8133730927100569</v>
      </c>
      <c r="DA38" s="73" t="s">
        <v>2668</v>
      </c>
    </row>
    <row r="39" spans="1:105" ht="12" customHeight="1" x14ac:dyDescent="0.25">
      <c r="A39" s="46" t="s">
        <v>160</v>
      </c>
      <c r="B39" s="231">
        <v>1.6426617606814939</v>
      </c>
      <c r="C39" s="231">
        <v>1.755396336232504</v>
      </c>
      <c r="D39" s="231">
        <v>1.870367752657667</v>
      </c>
      <c r="E39" s="231">
        <v>1.8272173168402961</v>
      </c>
      <c r="F39" s="231">
        <v>3.5799449269625678</v>
      </c>
      <c r="G39" s="231">
        <v>2.814838961926418</v>
      </c>
      <c r="H39" s="231">
        <v>2.8043011829643998</v>
      </c>
      <c r="I39" s="231">
        <v>2.7983249990223542</v>
      </c>
      <c r="J39" s="231">
        <v>2.190845692126584</v>
      </c>
      <c r="K39" s="231">
        <v>2.0316565645699529</v>
      </c>
      <c r="L39" s="231">
        <v>2.093018860612188</v>
      </c>
      <c r="M39" s="231">
        <v>2.067138470045863</v>
      </c>
      <c r="N39" s="231">
        <v>1.4068271826982359</v>
      </c>
      <c r="O39" s="231">
        <v>1.1549519446185239</v>
      </c>
      <c r="P39" s="231">
        <v>1.174750221785879</v>
      </c>
      <c r="Q39" s="231">
        <v>1.273116206898959</v>
      </c>
      <c r="R39" s="231">
        <v>1.310085649915903</v>
      </c>
      <c r="S39" s="231">
        <v>1.9475928324401439</v>
      </c>
      <c r="T39" s="231">
        <v>2.1033903265944569</v>
      </c>
      <c r="U39" s="231">
        <v>1.5850614185291501</v>
      </c>
      <c r="V39" s="231">
        <v>1.4624978158062061</v>
      </c>
      <c r="W39" s="231">
        <v>1.7084012704990621</v>
      </c>
      <c r="DA39" s="73" t="s">
        <v>2669</v>
      </c>
    </row>
    <row r="40" spans="1:105" ht="12" customHeight="1" x14ac:dyDescent="0.25">
      <c r="A40" s="46" t="s">
        <v>70</v>
      </c>
      <c r="B40" s="231">
        <v>1.6663763212528719</v>
      </c>
      <c r="C40" s="231">
        <v>1.7741382049654431</v>
      </c>
      <c r="D40" s="231">
        <v>1.8799438423171959</v>
      </c>
      <c r="E40" s="231">
        <v>2.742826051970455</v>
      </c>
      <c r="F40" s="231">
        <v>2.2711896294632532</v>
      </c>
      <c r="G40" s="231">
        <v>3.398229137280639</v>
      </c>
      <c r="H40" s="231">
        <v>1.5907545495871691</v>
      </c>
      <c r="I40" s="231">
        <v>0.93130675824235709</v>
      </c>
      <c r="J40" s="231">
        <v>1.07166359184275</v>
      </c>
      <c r="K40" s="231">
        <v>1.1957844554238299</v>
      </c>
      <c r="L40" s="231">
        <v>1.0243787309365231</v>
      </c>
      <c r="M40" s="231">
        <v>1.012606305076323</v>
      </c>
      <c r="N40" s="231">
        <v>1.030143471051858</v>
      </c>
      <c r="O40" s="231">
        <v>1.0710844697430051</v>
      </c>
      <c r="P40" s="231">
        <v>2.1811981209001501</v>
      </c>
      <c r="Q40" s="231">
        <v>2.333647507239522</v>
      </c>
      <c r="R40" s="231">
        <v>0.95542040465269717</v>
      </c>
      <c r="S40" s="231">
        <v>1.2027090234249249</v>
      </c>
      <c r="T40" s="231">
        <v>0.44531532252483358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0.114261839992781</v>
      </c>
      <c r="C41" s="231">
        <v>0.1112680799902238</v>
      </c>
      <c r="D41" s="231">
        <v>0.1112680799952219</v>
      </c>
      <c r="E41" s="231">
        <v>0.11126807999243821</v>
      </c>
      <c r="F41" s="231">
        <v>0.1050310799958654</v>
      </c>
      <c r="G41" s="231">
        <v>0.1050310799978541</v>
      </c>
      <c r="H41" s="231">
        <v>3.127492079849381</v>
      </c>
      <c r="I41" s="231">
        <v>6.1499530797029394</v>
      </c>
      <c r="J41" s="231">
        <v>0.10203731999527341</v>
      </c>
      <c r="K41" s="231">
        <v>0.10203731999756489</v>
      </c>
      <c r="L41" s="231">
        <v>9.5800319994088279E-2</v>
      </c>
      <c r="M41" s="231">
        <v>9.2806559998090898E-2</v>
      </c>
      <c r="N41" s="231">
        <v>8.6569559993876347E-2</v>
      </c>
      <c r="O41" s="231">
        <v>8.3326319993297704E-2</v>
      </c>
      <c r="P41" s="231">
        <v>7.7338799995527813E-2</v>
      </c>
      <c r="Q41" s="231">
        <v>7.7338799996269497E-2</v>
      </c>
      <c r="R41" s="231">
        <v>7.7338799996020099E-2</v>
      </c>
      <c r="S41" s="231">
        <v>4.316003999915044E-2</v>
      </c>
      <c r="T41" s="231">
        <v>0.1050310799940862</v>
      </c>
      <c r="U41" s="231">
        <v>3.717251999864242E-2</v>
      </c>
      <c r="V41" s="231">
        <v>0.13297283999140139</v>
      </c>
      <c r="W41" s="231">
        <v>7.733879999678589E-2</v>
      </c>
      <c r="DA41" s="73" t="s">
        <v>2671</v>
      </c>
    </row>
    <row r="42" spans="1:105" ht="12" customHeight="1" x14ac:dyDescent="0.25">
      <c r="A42" s="46" t="s">
        <v>162</v>
      </c>
      <c r="B42" s="231">
        <v>6.4150356700123821</v>
      </c>
      <c r="C42" s="231">
        <v>5.9738884765020401</v>
      </c>
      <c r="D42" s="231">
        <v>4.9213998943590607</v>
      </c>
      <c r="E42" s="231">
        <v>6.9726817868332001</v>
      </c>
      <c r="F42" s="231">
        <v>10.459095404156979</v>
      </c>
      <c r="G42" s="231">
        <v>10.903386395330839</v>
      </c>
      <c r="H42" s="231">
        <v>11.5685951725208</v>
      </c>
      <c r="I42" s="231">
        <v>12.34548623381913</v>
      </c>
      <c r="J42" s="231">
        <v>12.48540336712299</v>
      </c>
      <c r="K42" s="231">
        <v>11.53818958895393</v>
      </c>
      <c r="L42" s="231">
        <v>12.62837946500775</v>
      </c>
      <c r="M42" s="231">
        <v>12.544251517653811</v>
      </c>
      <c r="N42" s="231">
        <v>11.264330960593741</v>
      </c>
      <c r="O42" s="231">
        <v>10.046709013740569</v>
      </c>
      <c r="P42" s="231">
        <v>11.094549848185579</v>
      </c>
      <c r="Q42" s="231">
        <v>11.45827902447316</v>
      </c>
      <c r="R42" s="231">
        <v>13.06765629274155</v>
      </c>
      <c r="S42" s="231">
        <v>13.257990079293069</v>
      </c>
      <c r="T42" s="231">
        <v>12.192085443260019</v>
      </c>
      <c r="U42" s="231">
        <v>10.477832980909589</v>
      </c>
      <c r="V42" s="231">
        <v>10.85853427746525</v>
      </c>
      <c r="W42" s="231">
        <v>14.57885150696166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0.1198799999975507</v>
      </c>
      <c r="H43" s="231">
        <v>0.31967999998460428</v>
      </c>
      <c r="I43" s="231">
        <v>0.1198799999942094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7.9919999993571661E-2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1.1011571999287939</v>
      </c>
      <c r="W44" s="231">
        <v>2.359328399901949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1.0000000000000004</v>
      </c>
      <c r="C51" s="234">
        <f t="shared" si="3"/>
        <v>1</v>
      </c>
      <c r="D51" s="234">
        <f t="shared" si="3"/>
        <v>1.0000000000000002</v>
      </c>
      <c r="E51" s="234">
        <f t="shared" si="3"/>
        <v>1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1</v>
      </c>
      <c r="J51" s="234">
        <f t="shared" si="3"/>
        <v>1</v>
      </c>
      <c r="K51" s="234">
        <f t="shared" si="3"/>
        <v>1</v>
      </c>
      <c r="L51" s="234">
        <f t="shared" si="3"/>
        <v>1.0000000000000002</v>
      </c>
      <c r="M51" s="234">
        <f t="shared" si="3"/>
        <v>1</v>
      </c>
      <c r="N51" s="234">
        <f t="shared" si="3"/>
        <v>0.99999999999999967</v>
      </c>
      <c r="O51" s="234">
        <f t="shared" si="3"/>
        <v>1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1.0000000000000002</v>
      </c>
      <c r="U51" s="234">
        <f t="shared" si="3"/>
        <v>1</v>
      </c>
      <c r="V51" s="234">
        <f t="shared" si="3"/>
        <v>0.99999999999999978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3.3624433938395933E-2</v>
      </c>
      <c r="C56" s="302">
        <f t="shared" si="8"/>
        <v>3.1482048090221253E-2</v>
      </c>
      <c r="D56" s="302">
        <f t="shared" si="8"/>
        <v>3.0607221647406944E-2</v>
      </c>
      <c r="E56" s="302">
        <f t="shared" si="8"/>
        <v>3.0428574397992205E-2</v>
      </c>
      <c r="F56" s="302">
        <f t="shared" si="8"/>
        <v>3.4827611500751345E-2</v>
      </c>
      <c r="G56" s="302">
        <f t="shared" si="8"/>
        <v>3.2726125936752795E-2</v>
      </c>
      <c r="H56" s="302">
        <f t="shared" si="8"/>
        <v>3.2268089596872059E-2</v>
      </c>
      <c r="I56" s="302">
        <f t="shared" si="8"/>
        <v>3.0686762113228582E-2</v>
      </c>
      <c r="J56" s="302">
        <f t="shared" si="8"/>
        <v>2.9624333291926461E-2</v>
      </c>
      <c r="K56" s="302">
        <f t="shared" si="8"/>
        <v>3.073473752960797E-2</v>
      </c>
      <c r="L56" s="302">
        <f t="shared" si="8"/>
        <v>3.2128137655086993E-2</v>
      </c>
      <c r="M56" s="302">
        <f t="shared" si="8"/>
        <v>3.1954975480383944E-2</v>
      </c>
      <c r="N56" s="302">
        <f t="shared" si="8"/>
        <v>3.0706657649642095E-2</v>
      </c>
      <c r="O56" s="302">
        <f t="shared" si="8"/>
        <v>2.8921834085463328E-2</v>
      </c>
      <c r="P56" s="302">
        <f t="shared" si="8"/>
        <v>2.6112326508571738E-2</v>
      </c>
      <c r="Q56" s="302">
        <f t="shared" si="8"/>
        <v>2.5351134965405621E-2</v>
      </c>
      <c r="R56" s="302">
        <f t="shared" si="8"/>
        <v>2.6539014817754343E-2</v>
      </c>
      <c r="S56" s="302">
        <f t="shared" si="8"/>
        <v>2.8201937358200278E-2</v>
      </c>
      <c r="T56" s="302">
        <f t="shared" si="8"/>
        <v>2.8702677303690298E-2</v>
      </c>
      <c r="U56" s="302">
        <f t="shared" si="8"/>
        <v>3.1550993178598045E-2</v>
      </c>
      <c r="V56" s="302">
        <f t="shared" si="8"/>
        <v>3.0732382402641426E-2</v>
      </c>
      <c r="W56" s="302">
        <f t="shared" si="8"/>
        <v>2.9661004746753619E-2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0.25674688701005438</v>
      </c>
      <c r="C57" s="303">
        <f t="shared" si="9"/>
        <v>0.25160512292206544</v>
      </c>
      <c r="D57" s="303">
        <f t="shared" si="9"/>
        <v>0.24346005657743253</v>
      </c>
      <c r="E57" s="303">
        <f t="shared" si="9"/>
        <v>0.2492507681330032</v>
      </c>
      <c r="F57" s="303">
        <f t="shared" si="9"/>
        <v>0.24909646324782195</v>
      </c>
      <c r="G57" s="303">
        <f t="shared" si="9"/>
        <v>0.24468359083093541</v>
      </c>
      <c r="H57" s="303">
        <f t="shared" si="9"/>
        <v>0.23167118718102886</v>
      </c>
      <c r="I57" s="303">
        <f t="shared" si="9"/>
        <v>0.22478419740663497</v>
      </c>
      <c r="J57" s="303">
        <f t="shared" si="9"/>
        <v>0.22564145252623424</v>
      </c>
      <c r="K57" s="303">
        <f t="shared" si="9"/>
        <v>0.23642244852734601</v>
      </c>
      <c r="L57" s="303">
        <f t="shared" si="9"/>
        <v>0.23118590472621559</v>
      </c>
      <c r="M57" s="303">
        <f t="shared" si="9"/>
        <v>0.23241693362853261</v>
      </c>
      <c r="N57" s="303">
        <f t="shared" si="9"/>
        <v>0.22883022783710116</v>
      </c>
      <c r="O57" s="303">
        <f t="shared" si="9"/>
        <v>0.22184582265556302</v>
      </c>
      <c r="P57" s="303">
        <f t="shared" si="9"/>
        <v>0.22245724841581846</v>
      </c>
      <c r="Q57" s="303">
        <f t="shared" si="9"/>
        <v>0.21214022837598459</v>
      </c>
      <c r="R57" s="303">
        <f t="shared" si="9"/>
        <v>0.20677415818674794</v>
      </c>
      <c r="S57" s="303">
        <f t="shared" si="9"/>
        <v>0.2204459662845378</v>
      </c>
      <c r="T57" s="303">
        <f t="shared" si="9"/>
        <v>0.21752359002680119</v>
      </c>
      <c r="U57" s="303">
        <f t="shared" si="9"/>
        <v>0.23073806309145098</v>
      </c>
      <c r="V57" s="303">
        <f t="shared" si="9"/>
        <v>0.22172608240477032</v>
      </c>
      <c r="W57" s="303">
        <f t="shared" si="9"/>
        <v>0.21180956381318441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0.25674688701005438</v>
      </c>
      <c r="C58" s="304">
        <f t="shared" si="10"/>
        <v>0.25160512292206544</v>
      </c>
      <c r="D58" s="304">
        <f t="shared" si="10"/>
        <v>0.24346005657743253</v>
      </c>
      <c r="E58" s="304">
        <f t="shared" si="10"/>
        <v>0.2492507681330032</v>
      </c>
      <c r="F58" s="304">
        <f t="shared" si="10"/>
        <v>0.24909646324782195</v>
      </c>
      <c r="G58" s="304">
        <f t="shared" si="10"/>
        <v>0.24468359083093541</v>
      </c>
      <c r="H58" s="304">
        <f t="shared" si="10"/>
        <v>0.23167118718102886</v>
      </c>
      <c r="I58" s="304">
        <f t="shared" si="10"/>
        <v>0.22478419740663497</v>
      </c>
      <c r="J58" s="304">
        <f t="shared" si="10"/>
        <v>0.22564145252623424</v>
      </c>
      <c r="K58" s="304">
        <f t="shared" si="10"/>
        <v>0.23642244852734601</v>
      </c>
      <c r="L58" s="304">
        <f t="shared" si="10"/>
        <v>0.23118590472621559</v>
      </c>
      <c r="M58" s="304">
        <f t="shared" si="10"/>
        <v>0.23241693362853261</v>
      </c>
      <c r="N58" s="304">
        <f t="shared" si="10"/>
        <v>0.22883022783710116</v>
      </c>
      <c r="O58" s="304">
        <f t="shared" si="10"/>
        <v>0.22184582265556302</v>
      </c>
      <c r="P58" s="304">
        <f t="shared" si="10"/>
        <v>0.22245724841581846</v>
      </c>
      <c r="Q58" s="304">
        <f t="shared" si="10"/>
        <v>0.21214022837598459</v>
      </c>
      <c r="R58" s="304">
        <f t="shared" si="10"/>
        <v>0.20677415818674794</v>
      </c>
      <c r="S58" s="304">
        <f t="shared" si="10"/>
        <v>0.2204459662845378</v>
      </c>
      <c r="T58" s="304">
        <f t="shared" si="10"/>
        <v>0.21752359002680119</v>
      </c>
      <c r="U58" s="304">
        <f t="shared" si="10"/>
        <v>0.23073806309145098</v>
      </c>
      <c r="V58" s="304">
        <f t="shared" si="10"/>
        <v>0.22172608240477032</v>
      </c>
      <c r="W58" s="304">
        <f t="shared" si="10"/>
        <v>0.21180956381318441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0.11406126333302294</v>
      </c>
      <c r="C60" s="303">
        <f t="shared" si="12"/>
        <v>0.11308119149872729</v>
      </c>
      <c r="D60" s="303">
        <f t="shared" si="12"/>
        <v>0.12109718615138722</v>
      </c>
      <c r="E60" s="303">
        <f t="shared" si="12"/>
        <v>0.11204519548045755</v>
      </c>
      <c r="F60" s="303">
        <f t="shared" si="12"/>
        <v>0.11098576887567838</v>
      </c>
      <c r="G60" s="303">
        <f t="shared" si="12"/>
        <v>0.11288218379652856</v>
      </c>
      <c r="H60" s="303">
        <f t="shared" si="12"/>
        <v>0.11687315084461597</v>
      </c>
      <c r="I60" s="303">
        <f t="shared" si="12"/>
        <v>0.11451299685750536</v>
      </c>
      <c r="J60" s="303">
        <f t="shared" si="12"/>
        <v>0.13510542533643374</v>
      </c>
      <c r="K60" s="303">
        <f t="shared" si="12"/>
        <v>0.12502920600258138</v>
      </c>
      <c r="L60" s="303">
        <f t="shared" si="12"/>
        <v>0.13139098735940677</v>
      </c>
      <c r="M60" s="303">
        <f t="shared" si="12"/>
        <v>0.13186468893131334</v>
      </c>
      <c r="N60" s="303">
        <f t="shared" si="12"/>
        <v>0.13904328100203037</v>
      </c>
      <c r="O60" s="303">
        <f t="shared" si="12"/>
        <v>0.14844398208322168</v>
      </c>
      <c r="P60" s="303">
        <f t="shared" si="12"/>
        <v>0.1430814919328986</v>
      </c>
      <c r="Q60" s="303">
        <f t="shared" si="12"/>
        <v>0.15146551841798447</v>
      </c>
      <c r="R60" s="303">
        <f t="shared" si="12"/>
        <v>0.15971950474957947</v>
      </c>
      <c r="S60" s="303">
        <f t="shared" si="12"/>
        <v>0.14795411268399503</v>
      </c>
      <c r="T60" s="303">
        <f t="shared" si="12"/>
        <v>0.14929034433293981</v>
      </c>
      <c r="U60" s="303">
        <f t="shared" si="12"/>
        <v>0.15806591820491897</v>
      </c>
      <c r="V60" s="303">
        <f t="shared" si="12"/>
        <v>0.15373089929214082</v>
      </c>
      <c r="W60" s="303">
        <f t="shared" si="12"/>
        <v>0.1406441505724749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0.11406126333302294</v>
      </c>
      <c r="C61" s="304">
        <f t="shared" si="13"/>
        <v>0.11308119149872729</v>
      </c>
      <c r="D61" s="304">
        <f t="shared" si="13"/>
        <v>0.12109718615138722</v>
      </c>
      <c r="E61" s="304">
        <f t="shared" si="13"/>
        <v>0.11204519548045755</v>
      </c>
      <c r="F61" s="304">
        <f t="shared" si="13"/>
        <v>0.11098576887567838</v>
      </c>
      <c r="G61" s="304">
        <f t="shared" si="13"/>
        <v>0.11288218379652856</v>
      </c>
      <c r="H61" s="304">
        <f t="shared" si="13"/>
        <v>0.11687315084461597</v>
      </c>
      <c r="I61" s="304">
        <f t="shared" si="13"/>
        <v>0.11451299685750536</v>
      </c>
      <c r="J61" s="304">
        <f t="shared" si="13"/>
        <v>0.13510542533643374</v>
      </c>
      <c r="K61" s="304">
        <f t="shared" si="13"/>
        <v>0.12502920600258138</v>
      </c>
      <c r="L61" s="304">
        <f t="shared" si="13"/>
        <v>0.13139098735940677</v>
      </c>
      <c r="M61" s="304">
        <f t="shared" si="13"/>
        <v>0.13186468893131334</v>
      </c>
      <c r="N61" s="304">
        <f t="shared" si="13"/>
        <v>0.13904328100203037</v>
      </c>
      <c r="O61" s="304">
        <f t="shared" si="13"/>
        <v>0.14844398208322168</v>
      </c>
      <c r="P61" s="304">
        <f t="shared" si="13"/>
        <v>0.1430814919328986</v>
      </c>
      <c r="Q61" s="304">
        <f t="shared" si="13"/>
        <v>0.15146551841798447</v>
      </c>
      <c r="R61" s="304">
        <f t="shared" si="13"/>
        <v>0.15971950474957947</v>
      </c>
      <c r="S61" s="304">
        <f t="shared" si="13"/>
        <v>0.14795411268399503</v>
      </c>
      <c r="T61" s="304">
        <f t="shared" si="13"/>
        <v>0.14929034433293981</v>
      </c>
      <c r="U61" s="304">
        <f t="shared" si="13"/>
        <v>0.15806591820491897</v>
      </c>
      <c r="V61" s="304">
        <f t="shared" si="13"/>
        <v>0.15373089929214082</v>
      </c>
      <c r="W61" s="304">
        <f t="shared" si="13"/>
        <v>0.1406441505724749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0.36678126715722087</v>
      </c>
      <c r="C63" s="303">
        <f t="shared" si="15"/>
        <v>0.35943588988866509</v>
      </c>
      <c r="D63" s="303">
        <f t="shared" si="15"/>
        <v>0.3478000808249036</v>
      </c>
      <c r="E63" s="303">
        <f t="shared" si="15"/>
        <v>0.35607252590429017</v>
      </c>
      <c r="F63" s="303">
        <f t="shared" si="15"/>
        <v>0.35585209035403126</v>
      </c>
      <c r="G63" s="303">
        <f t="shared" si="15"/>
        <v>0.34954798690133637</v>
      </c>
      <c r="H63" s="303">
        <f t="shared" si="15"/>
        <v>0.33095883883004129</v>
      </c>
      <c r="I63" s="303">
        <f t="shared" si="15"/>
        <v>0.32112028200947856</v>
      </c>
      <c r="J63" s="303">
        <f t="shared" si="15"/>
        <v>0.32234493218033444</v>
      </c>
      <c r="K63" s="303">
        <f t="shared" si="15"/>
        <v>0.33774635503906592</v>
      </c>
      <c r="L63" s="303">
        <f t="shared" si="15"/>
        <v>0.33026557818030783</v>
      </c>
      <c r="M63" s="303">
        <f t="shared" si="15"/>
        <v>0.33202419089790364</v>
      </c>
      <c r="N63" s="303">
        <f t="shared" si="15"/>
        <v>0.32690032548157327</v>
      </c>
      <c r="O63" s="303">
        <f t="shared" si="15"/>
        <v>0.31692260379366155</v>
      </c>
      <c r="P63" s="303">
        <f t="shared" si="15"/>
        <v>0.31779606916545505</v>
      </c>
      <c r="Q63" s="303">
        <f t="shared" si="15"/>
        <v>0.30305746910854953</v>
      </c>
      <c r="R63" s="303">
        <f t="shared" si="15"/>
        <v>0.29539165455249711</v>
      </c>
      <c r="S63" s="303">
        <f t="shared" si="15"/>
        <v>0.31492280897791114</v>
      </c>
      <c r="T63" s="303">
        <f t="shared" si="15"/>
        <v>0.31074798575257301</v>
      </c>
      <c r="U63" s="303">
        <f t="shared" si="15"/>
        <v>0.32962580441635869</v>
      </c>
      <c r="V63" s="303">
        <f t="shared" si="15"/>
        <v>0.31675154629252922</v>
      </c>
      <c r="W63" s="303">
        <f t="shared" si="15"/>
        <v>0.30258509116169202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0.36678126715722087</v>
      </c>
      <c r="C64" s="304">
        <f t="shared" si="16"/>
        <v>0.35943588988866509</v>
      </c>
      <c r="D64" s="304">
        <f t="shared" si="16"/>
        <v>0.3478000808249036</v>
      </c>
      <c r="E64" s="304">
        <f t="shared" si="16"/>
        <v>0.35607252590429017</v>
      </c>
      <c r="F64" s="304">
        <f t="shared" si="16"/>
        <v>0.35585209035403126</v>
      </c>
      <c r="G64" s="304">
        <f t="shared" si="16"/>
        <v>0.34954798690133637</v>
      </c>
      <c r="H64" s="304">
        <f t="shared" si="16"/>
        <v>0.33095883883004129</v>
      </c>
      <c r="I64" s="304">
        <f t="shared" si="16"/>
        <v>0.32112028200947856</v>
      </c>
      <c r="J64" s="304">
        <f t="shared" si="16"/>
        <v>0.32234493218033444</v>
      </c>
      <c r="K64" s="304">
        <f t="shared" si="16"/>
        <v>0.33774635503906592</v>
      </c>
      <c r="L64" s="304">
        <f t="shared" si="16"/>
        <v>0.33026557818030783</v>
      </c>
      <c r="M64" s="304">
        <f t="shared" si="16"/>
        <v>0.33202419089790364</v>
      </c>
      <c r="N64" s="304">
        <f t="shared" si="16"/>
        <v>0.32690032548157327</v>
      </c>
      <c r="O64" s="304">
        <f t="shared" si="16"/>
        <v>0.31692260379366155</v>
      </c>
      <c r="P64" s="304">
        <f t="shared" si="16"/>
        <v>0.31779606916545505</v>
      </c>
      <c r="Q64" s="304">
        <f t="shared" si="16"/>
        <v>0.30305746910854953</v>
      </c>
      <c r="R64" s="304">
        <f t="shared" si="16"/>
        <v>0.29539165455249711</v>
      </c>
      <c r="S64" s="304">
        <f t="shared" si="16"/>
        <v>0.31492280897791114</v>
      </c>
      <c r="T64" s="304">
        <f t="shared" si="16"/>
        <v>0.31074798575257301</v>
      </c>
      <c r="U64" s="304">
        <f t="shared" si="16"/>
        <v>0.32962580441635869</v>
      </c>
      <c r="V64" s="304">
        <f t="shared" si="16"/>
        <v>0.31675154629252922</v>
      </c>
      <c r="W64" s="304">
        <f t="shared" si="16"/>
        <v>0.30258509116169202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0.22878614856130636</v>
      </c>
      <c r="C66" s="303">
        <f t="shared" si="18"/>
        <v>0.24439574760032098</v>
      </c>
      <c r="D66" s="303">
        <f t="shared" si="18"/>
        <v>0.25703545479886997</v>
      </c>
      <c r="E66" s="303">
        <f t="shared" si="18"/>
        <v>0.25220293608425687</v>
      </c>
      <c r="F66" s="303">
        <f t="shared" si="18"/>
        <v>0.24923806602171703</v>
      </c>
      <c r="G66" s="303">
        <f t="shared" si="18"/>
        <v>0.26016011253444682</v>
      </c>
      <c r="H66" s="303">
        <f t="shared" si="18"/>
        <v>0.28822873354744194</v>
      </c>
      <c r="I66" s="303">
        <f t="shared" si="18"/>
        <v>0.30889576161315252</v>
      </c>
      <c r="J66" s="303">
        <f t="shared" si="18"/>
        <v>0.28728385666507111</v>
      </c>
      <c r="K66" s="303">
        <f t="shared" si="18"/>
        <v>0.27006725290139871</v>
      </c>
      <c r="L66" s="303">
        <f t="shared" si="18"/>
        <v>0.27502939207898303</v>
      </c>
      <c r="M66" s="303">
        <f t="shared" si="18"/>
        <v>0.27173921106186638</v>
      </c>
      <c r="N66" s="303">
        <f t="shared" si="18"/>
        <v>0.27451950802965286</v>
      </c>
      <c r="O66" s="303">
        <f t="shared" si="18"/>
        <v>0.28386575738209052</v>
      </c>
      <c r="P66" s="303">
        <f t="shared" si="18"/>
        <v>0.2905528639772561</v>
      </c>
      <c r="Q66" s="303">
        <f t="shared" si="18"/>
        <v>0.30798564913207577</v>
      </c>
      <c r="R66" s="303">
        <f t="shared" si="18"/>
        <v>0.31157566769342121</v>
      </c>
      <c r="S66" s="303">
        <f t="shared" si="18"/>
        <v>0.28847517469535577</v>
      </c>
      <c r="T66" s="303">
        <f t="shared" si="18"/>
        <v>0.29373540258399589</v>
      </c>
      <c r="U66" s="303">
        <f t="shared" si="18"/>
        <v>0.25001922110867347</v>
      </c>
      <c r="V66" s="303">
        <f t="shared" si="18"/>
        <v>0.27705908960791803</v>
      </c>
      <c r="W66" s="303">
        <f t="shared" si="18"/>
        <v>0.31530018970589491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1.3954731879482145</v>
      </c>
      <c r="C72" s="322">
        <f>IF(C$5=0,0,C$5/MAE_fec!C$5)</f>
        <v>1.3848428628873772</v>
      </c>
      <c r="D72" s="322">
        <f>IF(D$5=0,0,D$5/MAE_fec!D$5)</f>
        <v>1.2519150360387055</v>
      </c>
      <c r="E72" s="322">
        <f>IF(E$5=0,0,E$5/MAE_fec!E$5)</f>
        <v>1.3967611485165132</v>
      </c>
      <c r="F72" s="322">
        <f>IF(F$5=0,0,F$5/MAE_fec!F$5)</f>
        <v>1.4564826159274133</v>
      </c>
      <c r="G72" s="322">
        <f>IF(G$5=0,0,G$5/MAE_fec!G$5)</f>
        <v>1.4145675338087582</v>
      </c>
      <c r="H72" s="322">
        <f>IF(H$5=0,0,H$5/MAE_fec!H$5)</f>
        <v>1.3452032352457142</v>
      </c>
      <c r="I72" s="322">
        <f>IF(I$5=0,0,I$5/MAE_fec!I$5)</f>
        <v>1.363961327704343</v>
      </c>
      <c r="J72" s="322">
        <f>IF(J$5=0,0,J$5/MAE_fec!J$5)</f>
        <v>1.1101118328147819</v>
      </c>
      <c r="K72" s="322">
        <f>IF(K$5=0,0,K$5/MAE_fec!K$5)</f>
        <v>1.2332199543179059</v>
      </c>
      <c r="L72" s="322">
        <f>IF(L$5=0,0,L$5/MAE_fec!L$5)</f>
        <v>1.1723656087652778</v>
      </c>
      <c r="M72" s="322">
        <f>IF(M$5=0,0,M$5/MAE_fec!M$5)</f>
        <v>1.1652404555650189</v>
      </c>
      <c r="N72" s="322">
        <f>IF(N$5=0,0,N$5/MAE_fec!N$5)</f>
        <v>1.0855262502893537</v>
      </c>
      <c r="O72" s="322">
        <f>IF(O$5=0,0,O$5/MAE_fec!O$5)</f>
        <v>0.98934929683074879</v>
      </c>
      <c r="P72" s="322">
        <f>IF(P$5=0,0,P$5/MAE_fec!P$5)</f>
        <v>1.0166613381078966</v>
      </c>
      <c r="Q72" s="322">
        <f>IF(Q$5=0,0,Q$5/MAE_fec!Q$5)</f>
        <v>0.94046010465688357</v>
      </c>
      <c r="R72" s="322">
        <f>IF(R$5=0,0,R$5/MAE_fec!R$5)</f>
        <v>0.88926780142335748</v>
      </c>
      <c r="S72" s="322">
        <f>IF(S$5=0,0,S$5/MAE_fec!S$5)</f>
        <v>0.98494691673087797</v>
      </c>
      <c r="T72" s="322">
        <f>IF(T$5=0,0,T$5/MAE_fec!T$5)</f>
        <v>0.97461423291243388</v>
      </c>
      <c r="U72" s="322">
        <f>IF(U$5=0,0,U$5/MAE_fec!U$5)</f>
        <v>0.92527373949806735</v>
      </c>
      <c r="V72" s="322">
        <f>IF(V$5=0,0,V$5/MAE_fec!V$5)</f>
        <v>0.95503447611898185</v>
      </c>
      <c r="W72" s="322">
        <f>IF(W$5=0,0,W$5/MAE_fec!W$5)</f>
        <v>1.0621154134231001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1.7443427816166921</v>
      </c>
      <c r="C77" s="334">
        <f>IF(C$10=0,0,C$10/MAE_fec!C$10)</f>
        <v>1.6311293341704778</v>
      </c>
      <c r="D77" s="334">
        <f>IF(D$10=0,0,D$10/MAE_fec!D$10)</f>
        <v>1.4524859553170357</v>
      </c>
      <c r="E77" s="334">
        <f>IF(E$10=0,0,E$10/MAE_fec!E$10)</f>
        <v>1.5915133422488326</v>
      </c>
      <c r="F77" s="334">
        <f>IF(F$10=0,0,F$10/MAE_fec!F$10)</f>
        <v>1.8305551116303389</v>
      </c>
      <c r="G77" s="334">
        <f>IF(G$10=0,0,G$10/MAE_fec!G$10)</f>
        <v>1.694067936381366</v>
      </c>
      <c r="H77" s="334">
        <f>IF(H$10=0,0,H$10/MAE_fec!H$10)</f>
        <v>1.6035905093919316</v>
      </c>
      <c r="I77" s="334">
        <f>IF(I$10=0,0,I$10/MAE_fec!I$10)</f>
        <v>1.5570995613546097</v>
      </c>
      <c r="J77" s="334">
        <f>IF(J$10=0,0,J$10/MAE_fec!J$10)</f>
        <v>1.2383793788968882</v>
      </c>
      <c r="K77" s="334">
        <f>IF(K$10=0,0,K$10/MAE_fec!K$10)</f>
        <v>1.4187184996083413</v>
      </c>
      <c r="L77" s="334">
        <f>IF(L$10=0,0,L$10/MAE_fec!L$10)</f>
        <v>1.4031592457704998</v>
      </c>
      <c r="M77" s="334">
        <f>IF(M$10=0,0,M$10/MAE_fec!M$10)</f>
        <v>1.3914932718598181</v>
      </c>
      <c r="N77" s="334">
        <f>IF(N$10=0,0,N$10/MAE_fec!N$10)</f>
        <v>1.2588458926753454</v>
      </c>
      <c r="O77" s="334">
        <f>IF(O$10=0,0,O$10/MAE_fec!O$10)</f>
        <v>1.0907797549928127</v>
      </c>
      <c r="P77" s="334">
        <f>IF(P$10=0,0,P$10/MAE_fec!P$10)</f>
        <v>1.0179084816306696</v>
      </c>
      <c r="Q77" s="334">
        <f>IF(Q$10=0,0,Q$10/MAE_fec!Q$10)</f>
        <v>0.91053704565239424</v>
      </c>
      <c r="R77" s="334">
        <f>IF(R$10=0,0,R$10/MAE_fec!R$10)</f>
        <v>0.89787279473331427</v>
      </c>
      <c r="S77" s="334">
        <f>IF(S$10=0,0,S$10/MAE_fec!S$10)</f>
        <v>1.0592447620587728</v>
      </c>
      <c r="T77" s="334">
        <f>IF(T$10=0,0,T$10/MAE_fec!T$10)</f>
        <v>1.0632611580894029</v>
      </c>
      <c r="U77" s="334">
        <f>IF(U$10=0,0,U$10/MAE_fec!U$10)</f>
        <v>1.1275190822066197</v>
      </c>
      <c r="V77" s="334">
        <f>IF(V$10=0,0,V$10/MAE_fec!V$10)</f>
        <v>1.1252778417620044</v>
      </c>
      <c r="W77" s="334">
        <f>IF(W$10=0,0,W$10/MAE_fec!W$10)</f>
        <v>1.1847285853715817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1.9720895779847418</v>
      </c>
      <c r="C78" s="350">
        <f>IF(C$16=0,0,C$16/MAE_fec!C$16)</f>
        <v>1.9359341740717464</v>
      </c>
      <c r="D78" s="350">
        <f>IF(D$16=0,0,D$16/MAE_fec!D$16)</f>
        <v>1.7206498713114233</v>
      </c>
      <c r="E78" s="350">
        <f>IF(E$16=0,0,E$16/MAE_fec!E$16)</f>
        <v>1.9290314278959557</v>
      </c>
      <c r="F78" s="350">
        <f>IF(F$16=0,0,F$16/MAE_fec!F$16)</f>
        <v>1.9745616408326621</v>
      </c>
      <c r="G78" s="350">
        <f>IF(G$16=0,0,G$16/MAE_fec!G$16)</f>
        <v>1.8988420655158833</v>
      </c>
      <c r="H78" s="350">
        <f>IF(H$16=0,0,H$16/MAE_fec!H$16)</f>
        <v>1.7448532513150068</v>
      </c>
      <c r="I78" s="350">
        <f>IF(I$16=0,0,I$16/MAE_fec!I$16)</f>
        <v>1.7240166741445133</v>
      </c>
      <c r="J78" s="350">
        <f>IF(J$16=0,0,J$16/MAE_fec!J$16)</f>
        <v>1.4292866354095877</v>
      </c>
      <c r="K78" s="350">
        <f>IF(K$16=0,0,K$16/MAE_fec!K$16)</f>
        <v>1.6433396811421153</v>
      </c>
      <c r="L78" s="350">
        <f>IF(L$16=0,0,L$16/MAE_fec!L$16)</f>
        <v>1.5322400164038215</v>
      </c>
      <c r="M78" s="350">
        <f>IF(M$16=0,0,M$16/MAE_fec!M$16)</f>
        <v>1.5345060987564167</v>
      </c>
      <c r="N78" s="350">
        <f>IF(N$16=0,0,N$16/MAE_fec!N$16)</f>
        <v>1.4212679757754407</v>
      </c>
      <c r="O78" s="350">
        <f>IF(O$16=0,0,O$16/MAE_fec!O$16)</f>
        <v>1.2683532612330441</v>
      </c>
      <c r="P78" s="350">
        <f>IF(P$16=0,0,P$16/MAE_fec!P$16)</f>
        <v>1.3001841860229302</v>
      </c>
      <c r="Q78" s="350">
        <f>IF(Q$16=0,0,Q$16/MAE_fec!Q$16)</f>
        <v>1.1517351985995619</v>
      </c>
      <c r="R78" s="350">
        <f>IF(R$16=0,0,R$16/MAE_fec!R$16)</f>
        <v>1.0643532503397366</v>
      </c>
      <c r="S78" s="350">
        <f>IF(S$16=0,0,S$16/MAE_fec!S$16)</f>
        <v>1.2531908626691641</v>
      </c>
      <c r="T78" s="350">
        <f>IF(T$16=0,0,T$16/MAE_fec!T$16)</f>
        <v>1.2227672294512537</v>
      </c>
      <c r="U78" s="350">
        <f>IF(U$16=0,0,U$16/MAE_fec!U$16)</f>
        <v>1.2529026337962108</v>
      </c>
      <c r="V78" s="350">
        <f>IF(V$16=0,0,V$16/MAE_fec!V$16)</f>
        <v>1.2363038877705144</v>
      </c>
      <c r="W78" s="350">
        <f>IF(W$16=0,0,W$16/MAE_fec!W$16)</f>
        <v>1.2894865137168208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1.8141397315128049</v>
      </c>
      <c r="C79" s="350">
        <f>IF(C$24=0,0,C$24/MAE_fec!C$24)</f>
        <v>1.789959910916477</v>
      </c>
      <c r="D79" s="350">
        <f>IF(D$24=0,0,D$24/MAE_fec!D$24)</f>
        <v>1.7564237211144706</v>
      </c>
      <c r="E79" s="350">
        <f>IF(E$24=0,0,E$24/MAE_fec!E$24)</f>
        <v>1.785778532074207</v>
      </c>
      <c r="F79" s="350">
        <f>IF(F$24=0,0,F$24/MAE_fec!F$24)</f>
        <v>1.8126242375017649</v>
      </c>
      <c r="G79" s="350">
        <f>IF(G$24=0,0,G$24/MAE_fec!G$24)</f>
        <v>1.7954296816470825</v>
      </c>
      <c r="H79" s="350">
        <f>IF(H$24=0,0,H$24/MAE_fec!H$24)</f>
        <v>1.7790304000154795</v>
      </c>
      <c r="I79" s="350">
        <f>IF(I$24=0,0,I$24/MAE_fec!I$24)</f>
        <v>1.7745324963373643</v>
      </c>
      <c r="J79" s="350">
        <f>IF(J$24=0,0,J$24/MAE_fec!J$24)</f>
        <v>1.7259542279183506</v>
      </c>
      <c r="K79" s="350">
        <f>IF(K$24=0,0,K$24/MAE_fec!K$24)</f>
        <v>1.7559944114677755</v>
      </c>
      <c r="L79" s="350">
        <f>IF(L$24=0,0,L$24/MAE_fec!L$24)</f>
        <v>1.7498400725069143</v>
      </c>
      <c r="M79" s="350">
        <f>IF(M$24=0,0,M$24/MAE_fec!M$24)</f>
        <v>1.7494910968141986</v>
      </c>
      <c r="N79" s="350">
        <f>IF(N$24=0,0,N$24/MAE_fec!N$24)</f>
        <v>1.7341466732860311</v>
      </c>
      <c r="O79" s="350">
        <f>IF(O$24=0,0,O$24/MAE_fec!O$24)</f>
        <v>1.7113262046789077</v>
      </c>
      <c r="P79" s="350">
        <f>IF(P$24=0,0,P$24/MAE_fec!P$24)</f>
        <v>1.7055419879234506</v>
      </c>
      <c r="Q79" s="350">
        <f>IF(Q$24=0,0,Q$24/MAE_fec!Q$24)</f>
        <v>1.6840368767368241</v>
      </c>
      <c r="R79" s="350">
        <f>IF(R$24=0,0,R$24/MAE_fec!R$24)</f>
        <v>1.6786552788859652</v>
      </c>
      <c r="S79" s="350">
        <f>IF(S$24=0,0,S$24/MAE_fec!S$24)</f>
        <v>1.7048113038286368</v>
      </c>
      <c r="T79" s="350">
        <f>IF(T$24=0,0,T$24/MAE_fec!T$24)</f>
        <v>1.7016082704257935</v>
      </c>
      <c r="U79" s="350">
        <f>IF(U$24=0,0,U$24/MAE_fec!U$24)</f>
        <v>1.7201451797315614</v>
      </c>
      <c r="V79" s="350">
        <f>IF(V$24=0,0,V$24/MAE_fec!V$24)</f>
        <v>1.7171811423078818</v>
      </c>
      <c r="W79" s="350">
        <f>IF(W$24=0,0,W$24/MAE_fec!W$24)</f>
        <v>1.7183044566194778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1.9720895779847425</v>
      </c>
      <c r="C80" s="350">
        <f>IF(C$27=0,0,C$27/MAE_fec!C$27)</f>
        <v>1.9359341740717466</v>
      </c>
      <c r="D80" s="350">
        <f>IF(D$27=0,0,D$27/MAE_fec!D$27)</f>
        <v>1.7206498713114233</v>
      </c>
      <c r="E80" s="350">
        <f>IF(E$27=0,0,E$27/MAE_fec!E$27)</f>
        <v>1.9290314278959551</v>
      </c>
      <c r="F80" s="350">
        <f>IF(F$27=0,0,F$27/MAE_fec!F$27)</f>
        <v>1.9745616408326614</v>
      </c>
      <c r="G80" s="350">
        <f>IF(G$27=0,0,G$27/MAE_fec!G$27)</f>
        <v>1.8988420655158835</v>
      </c>
      <c r="H80" s="350">
        <f>IF(H$27=0,0,H$27/MAE_fec!H$27)</f>
        <v>1.744853251315007</v>
      </c>
      <c r="I80" s="350">
        <f>IF(I$27=0,0,I$27/MAE_fec!I$27)</f>
        <v>1.724016674144514</v>
      </c>
      <c r="J80" s="350">
        <f>IF(J$27=0,0,J$27/MAE_fec!J$27)</f>
        <v>1.4292866354095868</v>
      </c>
      <c r="K80" s="350">
        <f>IF(K$27=0,0,K$27/MAE_fec!K$27)</f>
        <v>1.6433396811421153</v>
      </c>
      <c r="L80" s="350">
        <f>IF(L$27=0,0,L$27/MAE_fec!L$27)</f>
        <v>1.5322400164038212</v>
      </c>
      <c r="M80" s="350">
        <f>IF(M$27=0,0,M$27/MAE_fec!M$27)</f>
        <v>1.5345060987564165</v>
      </c>
      <c r="N80" s="350">
        <f>IF(N$27=0,0,N$27/MAE_fec!N$27)</f>
        <v>1.4212679757754412</v>
      </c>
      <c r="O80" s="350">
        <f>IF(O$27=0,0,O$27/MAE_fec!O$27)</f>
        <v>1.2683532612330448</v>
      </c>
      <c r="P80" s="350">
        <f>IF(P$27=0,0,P$27/MAE_fec!P$27)</f>
        <v>1.3001841860229306</v>
      </c>
      <c r="Q80" s="350">
        <f>IF(Q$27=0,0,Q$27/MAE_fec!Q$27)</f>
        <v>1.1517351985995623</v>
      </c>
      <c r="R80" s="350">
        <f>IF(R$27=0,0,R$27/MAE_fec!R$27)</f>
        <v>1.0643532503397364</v>
      </c>
      <c r="S80" s="350">
        <f>IF(S$27=0,0,S$27/MAE_fec!S$27)</f>
        <v>1.2531908626691639</v>
      </c>
      <c r="T80" s="350">
        <f>IF(T$27=0,0,T$27/MAE_fec!T$27)</f>
        <v>1.222767229451253</v>
      </c>
      <c r="U80" s="350">
        <f>IF(U$27=0,0,U$27/MAE_fec!U$27)</f>
        <v>1.2529026337962113</v>
      </c>
      <c r="V80" s="350">
        <f>IF(V$27=0,0,V$27/MAE_fec!V$27)</f>
        <v>1.236303887770515</v>
      </c>
      <c r="W80" s="350">
        <f>IF(W$27=0,0,W$27/MAE_fec!W$27)</f>
        <v>1.2894865137168208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1.7068282972322566</v>
      </c>
      <c r="C81" s="350">
        <f>IF(C$35=0,0,C$35/MAE_fec!C$35)</f>
        <v>1.8726908887737443</v>
      </c>
      <c r="D81" s="350">
        <f>IF(D$35=0,0,D$35/MAE_fec!D$35)</f>
        <v>1.8191177698080372</v>
      </c>
      <c r="E81" s="350">
        <f>IF(E$35=0,0,E$35/MAE_fec!E$35)</f>
        <v>1.9909012843517644</v>
      </c>
      <c r="F81" s="350">
        <f>IF(F$35=0,0,F$35/MAE_fec!F$35)</f>
        <v>2.0764007622322929</v>
      </c>
      <c r="G81" s="350">
        <f>IF(G$35=0,0,G$35/MAE_fec!G$35)</f>
        <v>2.1479889281292999</v>
      </c>
      <c r="H81" s="350">
        <f>IF(H$35=0,0,H$35/MAE_fec!H$35)</f>
        <v>2.2176527124561112</v>
      </c>
      <c r="I81" s="350">
        <f>IF(I$35=0,0,I$35/MAE_fec!I$35)</f>
        <v>2.3913573328766442</v>
      </c>
      <c r="J81" s="350">
        <f>IF(J$35=0,0,J$35/MAE_fec!J$35)</f>
        <v>1.9410821984757622</v>
      </c>
      <c r="K81" s="350">
        <f>IF(K$35=0,0,K$35/MAE_fec!K$35)</f>
        <v>1.9669715960993051</v>
      </c>
      <c r="L81" s="350">
        <f>IF(L$35=0,0,L$35/MAE_fec!L$35)</f>
        <v>1.9357284334979024</v>
      </c>
      <c r="M81" s="350">
        <f>IF(M$35=0,0,M$35/MAE_fec!M$35)</f>
        <v>1.8811505829449813</v>
      </c>
      <c r="N81" s="350">
        <f>IF(N$35=0,0,N$35/MAE_fec!N$35)</f>
        <v>1.765044498806531</v>
      </c>
      <c r="O81" s="350">
        <f>IF(O$35=0,0,O$35/MAE_fec!O$35)</f>
        <v>1.6729782464231082</v>
      </c>
      <c r="P81" s="350">
        <f>IF(P$35=0,0,P$35/MAE_fec!P$35)</f>
        <v>1.7848324074523578</v>
      </c>
      <c r="Q81" s="350">
        <f>IF(Q$35=0,0,Q$35/MAE_fec!Q$35)</f>
        <v>1.8061839816478049</v>
      </c>
      <c r="R81" s="350">
        <f>IF(R$35=0,0,R$35/MAE_fec!R$35)</f>
        <v>1.7449756578208608</v>
      </c>
      <c r="S81" s="350">
        <f>IF(S$35=0,0,S$35/MAE_fec!S$35)</f>
        <v>1.7134301596327393</v>
      </c>
      <c r="T81" s="350">
        <f>IF(T$35=0,0,T$35/MAE_fec!T$35)</f>
        <v>1.7474610207234269</v>
      </c>
      <c r="U81" s="350">
        <f>IF(U$35=0,0,U$35/MAE_fec!U$35)</f>
        <v>1.2689162125658877</v>
      </c>
      <c r="V81" s="350">
        <f>IF(V$35=0,0,V$35/MAE_fec!V$35)</f>
        <v>1.4993359558074484</v>
      </c>
      <c r="W81" s="350">
        <f>IF(W$35=0,0,W$35/MAE_fec!W$35)</f>
        <v>2.0623667360827493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HR: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505.82954237339197</v>
      </c>
      <c r="C3" s="205">
        <v>504.44683623180202</v>
      </c>
      <c r="D3" s="205">
        <v>515.79869298659298</v>
      </c>
      <c r="E3" s="205">
        <v>491.30177903236392</v>
      </c>
      <c r="F3" s="205">
        <v>465.77698029980189</v>
      </c>
      <c r="G3" s="205">
        <v>446.49767225880203</v>
      </c>
      <c r="H3" s="205">
        <v>442.05536465598391</v>
      </c>
      <c r="I3" s="205">
        <v>432.18769294093443</v>
      </c>
      <c r="J3" s="205">
        <v>407.3527628440923</v>
      </c>
      <c r="K3" s="205">
        <v>351.76280452523002</v>
      </c>
      <c r="L3" s="205">
        <v>337.0499282244902</v>
      </c>
      <c r="M3" s="205">
        <v>346.55951783023608</v>
      </c>
      <c r="N3" s="205">
        <v>317.64161439922799</v>
      </c>
      <c r="O3" s="205">
        <v>312.64249320988881</v>
      </c>
      <c r="P3" s="205">
        <v>325.09363295880149</v>
      </c>
      <c r="Q3" s="205">
        <v>292.89999999999998</v>
      </c>
      <c r="R3" s="205">
        <v>309.28958500510203</v>
      </c>
      <c r="S3" s="205">
        <v>324.4980541733625</v>
      </c>
      <c r="T3" s="205">
        <v>327.59126297168689</v>
      </c>
      <c r="U3" s="205">
        <v>365.32271568645689</v>
      </c>
      <c r="V3" s="205">
        <v>296.16887609146829</v>
      </c>
      <c r="W3" s="205">
        <v>310.01437031477388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544.03616429604801</v>
      </c>
      <c r="C5" s="205">
        <v>564.2617373883038</v>
      </c>
      <c r="D5" s="205">
        <v>514.47060905128671</v>
      </c>
      <c r="E5" s="205">
        <v>449.97365287381831</v>
      </c>
      <c r="F5" s="205">
        <v>475.88175934092732</v>
      </c>
      <c r="G5" s="205">
        <v>521.91105717138475</v>
      </c>
      <c r="H5" s="205">
        <v>497.9756522517917</v>
      </c>
      <c r="I5" s="205">
        <v>520.54439602577133</v>
      </c>
      <c r="J5" s="205">
        <v>488.13541822713631</v>
      </c>
      <c r="K5" s="205">
        <v>471.98745764712447</v>
      </c>
      <c r="L5" s="205">
        <v>444.3425218893687</v>
      </c>
      <c r="M5" s="205">
        <v>484.3198553626836</v>
      </c>
      <c r="N5" s="205">
        <v>480.41761315490402</v>
      </c>
      <c r="O5" s="205">
        <v>444.17967506937822</v>
      </c>
      <c r="P5" s="205">
        <v>469.15852532511161</v>
      </c>
      <c r="Q5" s="205">
        <v>480.86622324807939</v>
      </c>
      <c r="R5" s="205">
        <v>448.63575619391747</v>
      </c>
      <c r="S5" s="205">
        <v>446.75179325303333</v>
      </c>
      <c r="T5" s="205">
        <v>426.07053394313391</v>
      </c>
      <c r="U5" s="205">
        <v>433.01406559409492</v>
      </c>
      <c r="V5" s="205">
        <v>353.75285448777441</v>
      </c>
      <c r="W5" s="205">
        <v>393.03012149006889</v>
      </c>
      <c r="DA5" s="112" t="s">
        <v>2679</v>
      </c>
    </row>
    <row r="6" spans="1:105" ht="12" customHeight="1" x14ac:dyDescent="0.25">
      <c r="A6" s="154" t="s">
        <v>2114</v>
      </c>
      <c r="B6" s="340">
        <v>680.04520537005999</v>
      </c>
      <c r="C6" s="340">
        <v>646.04294510155694</v>
      </c>
      <c r="D6" s="340">
        <v>612.04068483305389</v>
      </c>
      <c r="E6" s="340">
        <v>612.04068483305389</v>
      </c>
      <c r="F6" s="340">
        <v>578.03842456455084</v>
      </c>
      <c r="G6" s="340">
        <v>578.03842456455084</v>
      </c>
      <c r="H6" s="340">
        <v>578.03842456455084</v>
      </c>
      <c r="I6" s="340">
        <v>578.03842456455084</v>
      </c>
      <c r="J6" s="340">
        <v>544.03616429604779</v>
      </c>
      <c r="K6" s="340">
        <v>544.03616429604779</v>
      </c>
      <c r="L6" s="340">
        <v>510.03390402754479</v>
      </c>
      <c r="M6" s="340">
        <v>510.03390402754479</v>
      </c>
      <c r="N6" s="340">
        <v>510.03390402754479</v>
      </c>
      <c r="O6" s="340">
        <v>476.0316437590418</v>
      </c>
      <c r="P6" s="340">
        <v>510.03390402754479</v>
      </c>
      <c r="Q6" s="340">
        <v>510.03390402754479</v>
      </c>
      <c r="R6" s="340">
        <v>476.0316437590418</v>
      </c>
      <c r="S6" s="340">
        <v>476.0316437590418</v>
      </c>
      <c r="T6" s="340">
        <v>476.0316437590418</v>
      </c>
      <c r="U6" s="340">
        <v>476.0316437590418</v>
      </c>
      <c r="V6" s="340">
        <v>442.02938349053881</v>
      </c>
      <c r="W6" s="340">
        <v>442.02938349053881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34.002260268503001</v>
      </c>
      <c r="H7" s="342">
        <v>0</v>
      </c>
      <c r="I7" s="342">
        <v>34.002260268503001</v>
      </c>
      <c r="J7" s="342">
        <v>0</v>
      </c>
      <c r="K7" s="342">
        <v>0</v>
      </c>
      <c r="L7" s="342">
        <v>0</v>
      </c>
      <c r="M7" s="342">
        <v>0</v>
      </c>
      <c r="N7" s="342">
        <v>34.002260268503001</v>
      </c>
      <c r="O7" s="342">
        <v>0</v>
      </c>
      <c r="P7" s="342">
        <v>34.002260268503001</v>
      </c>
      <c r="Q7" s="342">
        <v>34.002260268503001</v>
      </c>
      <c r="R7" s="342">
        <v>0</v>
      </c>
      <c r="S7" s="342">
        <v>0</v>
      </c>
      <c r="T7" s="342">
        <v>34.002260268503001</v>
      </c>
      <c r="U7" s="342">
        <v>34.002260268503001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34.002260268503051</v>
      </c>
      <c r="D8" s="344">
        <f t="shared" si="0"/>
        <v>34.002260268503051</v>
      </c>
      <c r="E8" s="344">
        <f t="shared" si="0"/>
        <v>0</v>
      </c>
      <c r="F8" s="344">
        <f t="shared" si="0"/>
        <v>34.002260268503051</v>
      </c>
      <c r="G8" s="344">
        <f t="shared" si="0"/>
        <v>34.002260268503051</v>
      </c>
      <c r="H8" s="344">
        <f t="shared" si="0"/>
        <v>0</v>
      </c>
      <c r="I8" s="344">
        <f t="shared" si="0"/>
        <v>34.002260268503051</v>
      </c>
      <c r="J8" s="344">
        <f t="shared" si="0"/>
        <v>34.002260268503051</v>
      </c>
      <c r="K8" s="344">
        <f t="shared" si="0"/>
        <v>0</v>
      </c>
      <c r="L8" s="344">
        <f t="shared" si="0"/>
        <v>34.002260268502994</v>
      </c>
      <c r="M8" s="344">
        <f t="shared" si="0"/>
        <v>0</v>
      </c>
      <c r="N8" s="344">
        <f t="shared" si="0"/>
        <v>34.002260268502994</v>
      </c>
      <c r="O8" s="344">
        <f t="shared" si="0"/>
        <v>34.002260268502994</v>
      </c>
      <c r="P8" s="344">
        <f t="shared" si="0"/>
        <v>0</v>
      </c>
      <c r="Q8" s="344">
        <f t="shared" si="0"/>
        <v>34.002260268502994</v>
      </c>
      <c r="R8" s="344">
        <f t="shared" si="0"/>
        <v>34.002260268502994</v>
      </c>
      <c r="S8" s="344">
        <f t="shared" si="0"/>
        <v>0</v>
      </c>
      <c r="T8" s="344">
        <f t="shared" si="0"/>
        <v>34.002260268502994</v>
      </c>
      <c r="U8" s="344">
        <f t="shared" si="0"/>
        <v>34.002260268502994</v>
      </c>
      <c r="V8" s="344">
        <f t="shared" si="0"/>
        <v>34.002260268502994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136.00904107401198</v>
      </c>
      <c r="C9" s="345">
        <f t="shared" si="1"/>
        <v>81.781207713253139</v>
      </c>
      <c r="D9" s="345">
        <f t="shared" si="1"/>
        <v>97.570075781767173</v>
      </c>
      <c r="E9" s="345">
        <f t="shared" si="1"/>
        <v>162.06703195923558</v>
      </c>
      <c r="F9" s="345">
        <f t="shared" si="1"/>
        <v>102.15666522362352</v>
      </c>
      <c r="G9" s="345">
        <f t="shared" si="1"/>
        <v>56.127367393166082</v>
      </c>
      <c r="H9" s="345">
        <f t="shared" si="1"/>
        <v>80.062772312759137</v>
      </c>
      <c r="I9" s="345">
        <f t="shared" si="1"/>
        <v>57.494028538779503</v>
      </c>
      <c r="J9" s="345">
        <f t="shared" si="1"/>
        <v>55.900746068911474</v>
      </c>
      <c r="K9" s="345">
        <f t="shared" si="1"/>
        <v>72.048706648923314</v>
      </c>
      <c r="L9" s="345">
        <f t="shared" si="1"/>
        <v>65.691382138176095</v>
      </c>
      <c r="M9" s="345">
        <f t="shared" si="1"/>
        <v>25.714048664861195</v>
      </c>
      <c r="N9" s="345">
        <f t="shared" si="1"/>
        <v>29.616290872640775</v>
      </c>
      <c r="O9" s="345">
        <f t="shared" si="1"/>
        <v>31.851968689663579</v>
      </c>
      <c r="P9" s="345">
        <f t="shared" si="1"/>
        <v>40.875378702433181</v>
      </c>
      <c r="Q9" s="345">
        <f t="shared" si="1"/>
        <v>29.1676807794654</v>
      </c>
      <c r="R9" s="345">
        <f t="shared" si="1"/>
        <v>27.395887565124326</v>
      </c>
      <c r="S9" s="345">
        <f t="shared" si="1"/>
        <v>29.279850506008472</v>
      </c>
      <c r="T9" s="345">
        <f t="shared" si="1"/>
        <v>49.961109815907889</v>
      </c>
      <c r="U9" s="345">
        <f t="shared" si="1"/>
        <v>43.017578164946883</v>
      </c>
      <c r="V9" s="345">
        <f t="shared" si="1"/>
        <v>88.276529002764391</v>
      </c>
      <c r="W9" s="345">
        <f t="shared" si="1"/>
        <v>48.999262000469912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56.160791057609607</v>
      </c>
      <c r="C12" s="212">
        <v>57.532244196044701</v>
      </c>
      <c r="D12" s="212">
        <v>54.490541702493537</v>
      </c>
      <c r="E12" s="212">
        <v>49.729062768701638</v>
      </c>
      <c r="F12" s="212">
        <v>51.508942390369732</v>
      </c>
      <c r="G12" s="212">
        <v>48.95116079105761</v>
      </c>
      <c r="H12" s="212">
        <v>43.35993121238176</v>
      </c>
      <c r="I12" s="212">
        <v>40.998796216681001</v>
      </c>
      <c r="J12" s="212">
        <v>36.012811693895102</v>
      </c>
      <c r="K12" s="212">
        <v>34.725451418744633</v>
      </c>
      <c r="L12" s="212">
        <v>30.777472055030081</v>
      </c>
      <c r="M12" s="212">
        <v>29.93267411865865</v>
      </c>
      <c r="N12" s="212">
        <v>30.118658641444529</v>
      </c>
      <c r="O12" s="212">
        <v>27.137833190025791</v>
      </c>
      <c r="P12" s="212">
        <v>27.083920894239039</v>
      </c>
      <c r="Q12" s="212">
        <v>27.538950988822009</v>
      </c>
      <c r="R12" s="212">
        <v>25.371969045571799</v>
      </c>
      <c r="S12" s="212">
        <v>25.131986242476351</v>
      </c>
      <c r="T12" s="212">
        <v>23.886070507308681</v>
      </c>
      <c r="U12" s="212">
        <v>24.080137575236449</v>
      </c>
      <c r="V12" s="212">
        <v>20.649785038693029</v>
      </c>
      <c r="W12" s="212">
        <v>21.89828030954428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14.451934651762675</v>
      </c>
      <c r="C14" s="206">
        <f t="shared" si="2"/>
        <v>17.538693035253655</v>
      </c>
      <c r="D14" s="206">
        <f t="shared" si="2"/>
        <v>16.68581255374032</v>
      </c>
      <c r="E14" s="206">
        <f t="shared" si="2"/>
        <v>14.643938091143596</v>
      </c>
      <c r="F14" s="206">
        <f t="shared" si="2"/>
        <v>15.024763542562338</v>
      </c>
      <c r="G14" s="206">
        <f t="shared" si="2"/>
        <v>14.850644883920893</v>
      </c>
      <c r="H14" s="206">
        <f t="shared" si="2"/>
        <v>10.784178847807395</v>
      </c>
      <c r="I14" s="206">
        <f t="shared" si="2"/>
        <v>9.9190885640584696</v>
      </c>
      <c r="J14" s="206">
        <f t="shared" si="2"/>
        <v>5.9042992261392957</v>
      </c>
      <c r="K14" s="206">
        <f t="shared" si="2"/>
        <v>5.7112639724849519</v>
      </c>
      <c r="L14" s="206">
        <f t="shared" si="2"/>
        <v>3.9192605331040409</v>
      </c>
      <c r="M14" s="206">
        <f t="shared" si="2"/>
        <v>2.9542562338779019</v>
      </c>
      <c r="N14" s="206">
        <f t="shared" si="2"/>
        <v>2.9542562338779019</v>
      </c>
      <c r="O14" s="206">
        <f t="shared" si="2"/>
        <v>1.9882201203783314</v>
      </c>
      <c r="P14" s="206">
        <f t="shared" si="2"/>
        <v>1.9882201203783314</v>
      </c>
      <c r="Q14" s="206">
        <f t="shared" si="2"/>
        <v>0.96809974204643157</v>
      </c>
      <c r="R14" s="206">
        <f t="shared" si="2"/>
        <v>1.6022355975924329</v>
      </c>
      <c r="S14" s="206">
        <f t="shared" si="2"/>
        <v>1.3840068787618227</v>
      </c>
      <c r="T14" s="206">
        <f t="shared" si="2"/>
        <v>1.5944110060189165</v>
      </c>
      <c r="U14" s="206">
        <f t="shared" si="2"/>
        <v>1.4045571797076524</v>
      </c>
      <c r="V14" s="206">
        <f t="shared" si="2"/>
        <v>1.0090283748925193</v>
      </c>
      <c r="W14" s="206">
        <f t="shared" si="2"/>
        <v>0.90610490111779862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0.1120378331900258</v>
      </c>
      <c r="E16" s="206">
        <v>0</v>
      </c>
      <c r="F16" s="206">
        <v>0.56001719690455709</v>
      </c>
      <c r="G16" s="206">
        <v>0</v>
      </c>
      <c r="H16" s="206">
        <v>0</v>
      </c>
      <c r="I16" s="206">
        <v>1.1199484092863281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2685</v>
      </c>
    </row>
    <row r="17" spans="1:105" ht="12" customHeight="1" x14ac:dyDescent="0.25">
      <c r="A17" s="18" t="s">
        <v>69</v>
      </c>
      <c r="B17" s="206">
        <v>3.0603611349956998</v>
      </c>
      <c r="C17" s="206">
        <v>3.0603611349956998</v>
      </c>
      <c r="D17" s="206">
        <v>3.0603611349956998</v>
      </c>
      <c r="E17" s="206">
        <v>3.0603611349956998</v>
      </c>
      <c r="F17" s="206">
        <v>5.1005159071367157</v>
      </c>
      <c r="G17" s="206">
        <v>5.1005159071367157</v>
      </c>
      <c r="H17" s="206">
        <v>3.0603611349956998</v>
      </c>
      <c r="I17" s="206">
        <v>2.0402407566637999</v>
      </c>
      <c r="J17" s="206">
        <v>2.0402407566637999</v>
      </c>
      <c r="K17" s="206">
        <v>2.0402407566637999</v>
      </c>
      <c r="L17" s="206">
        <v>1.0201203783318999</v>
      </c>
      <c r="M17" s="206">
        <v>1.0201203783318999</v>
      </c>
      <c r="N17" s="206">
        <v>1.0201203783318999</v>
      </c>
      <c r="O17" s="206">
        <v>1.0201203783318999</v>
      </c>
      <c r="P17" s="206">
        <v>1.0201203783318999</v>
      </c>
      <c r="Q17" s="206">
        <v>0</v>
      </c>
      <c r="R17" s="206">
        <v>1.0201203783318999</v>
      </c>
      <c r="S17" s="206">
        <v>0.6120378331900258</v>
      </c>
      <c r="T17" s="206">
        <v>0.81607910576096299</v>
      </c>
      <c r="U17" s="206">
        <v>0.81607910576096299</v>
      </c>
      <c r="V17" s="206">
        <v>0.81607910576096299</v>
      </c>
      <c r="W17" s="206">
        <v>0.71410146173688727</v>
      </c>
      <c r="DA17" s="71" t="s">
        <v>2686</v>
      </c>
    </row>
    <row r="18" spans="1:105" ht="12" customHeight="1" x14ac:dyDescent="0.25">
      <c r="A18" s="18" t="s">
        <v>70</v>
      </c>
      <c r="B18" s="206">
        <v>11.38624247635425</v>
      </c>
      <c r="C18" s="206">
        <v>14.474032674118661</v>
      </c>
      <c r="D18" s="206">
        <v>13.5091143594153</v>
      </c>
      <c r="E18" s="206">
        <v>11.5792777300086</v>
      </c>
      <c r="F18" s="206">
        <v>9.3599312123817704</v>
      </c>
      <c r="G18" s="206">
        <v>9.7458297506448819</v>
      </c>
      <c r="H18" s="206">
        <v>7.7195184866723991</v>
      </c>
      <c r="I18" s="206">
        <v>6.7546001719690452</v>
      </c>
      <c r="J18" s="206">
        <v>3.8597592433362</v>
      </c>
      <c r="K18" s="206">
        <v>3.6667239896818571</v>
      </c>
      <c r="L18" s="206">
        <v>2.894840928632846</v>
      </c>
      <c r="M18" s="206">
        <v>1.9298366294067071</v>
      </c>
      <c r="N18" s="206">
        <v>1.9298366294067071</v>
      </c>
      <c r="O18" s="206">
        <v>0.96491831470335332</v>
      </c>
      <c r="P18" s="206">
        <v>0.96491831470335332</v>
      </c>
      <c r="Q18" s="206">
        <v>0.96491831470335332</v>
      </c>
      <c r="R18" s="206">
        <v>0.57893379191745475</v>
      </c>
      <c r="S18" s="206">
        <v>0.77196904557179702</v>
      </c>
      <c r="T18" s="206">
        <v>0.77196904557179702</v>
      </c>
      <c r="U18" s="206">
        <v>0.57893379191745475</v>
      </c>
      <c r="V18" s="206">
        <v>0.1929492691315563</v>
      </c>
      <c r="W18" s="206">
        <v>0.19200343938091141</v>
      </c>
      <c r="DA18" s="71" t="s">
        <v>2687</v>
      </c>
    </row>
    <row r="19" spans="1:105" ht="12" customHeight="1" x14ac:dyDescent="0.25">
      <c r="A19" s="18" t="s">
        <v>34</v>
      </c>
      <c r="B19" s="206">
        <v>5.3310404127257091E-3</v>
      </c>
      <c r="C19" s="206">
        <v>4.2992261392949269E-3</v>
      </c>
      <c r="D19" s="206">
        <v>4.2992261392949269E-3</v>
      </c>
      <c r="E19" s="206">
        <v>4.2992261392949269E-3</v>
      </c>
      <c r="F19" s="206">
        <v>4.2992261392949269E-3</v>
      </c>
      <c r="G19" s="206">
        <v>4.2992261392949269E-3</v>
      </c>
      <c r="H19" s="206">
        <v>4.2992261392949269E-3</v>
      </c>
      <c r="I19" s="206">
        <v>4.2992261392949269E-3</v>
      </c>
      <c r="J19" s="206">
        <v>4.2992261392949269E-3</v>
      </c>
      <c r="K19" s="206">
        <v>4.2992261392949269E-3</v>
      </c>
      <c r="L19" s="206">
        <v>4.2992261392949269E-3</v>
      </c>
      <c r="M19" s="206">
        <v>4.2992261392949269E-3</v>
      </c>
      <c r="N19" s="206">
        <v>4.2992261392949269E-3</v>
      </c>
      <c r="O19" s="206">
        <v>3.1814273430782461E-3</v>
      </c>
      <c r="P19" s="206">
        <v>3.1814273430782461E-3</v>
      </c>
      <c r="Q19" s="206">
        <v>3.1814273430782461E-3</v>
      </c>
      <c r="R19" s="206">
        <v>3.1814273430782461E-3</v>
      </c>
      <c r="S19" s="206">
        <v>0</v>
      </c>
      <c r="T19" s="206">
        <v>6.3628546861564913E-3</v>
      </c>
      <c r="U19" s="206">
        <v>9.5442820292347373E-3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21.818572656921749</v>
      </c>
      <c r="C20" s="206">
        <f t="shared" si="3"/>
        <v>20.012897678417879</v>
      </c>
      <c r="D20" s="206">
        <f t="shared" si="3"/>
        <v>20.012897678417879</v>
      </c>
      <c r="E20" s="206">
        <f t="shared" si="3"/>
        <v>19.196044711951849</v>
      </c>
      <c r="F20" s="206">
        <f t="shared" si="3"/>
        <v>18.293207222699909</v>
      </c>
      <c r="G20" s="206">
        <f t="shared" si="3"/>
        <v>17.31685296646604</v>
      </c>
      <c r="H20" s="206">
        <f t="shared" si="3"/>
        <v>16.358555460017193</v>
      </c>
      <c r="I20" s="206">
        <f t="shared" si="3"/>
        <v>15.154772141014618</v>
      </c>
      <c r="J20" s="206">
        <f t="shared" si="3"/>
        <v>15.11177987962167</v>
      </c>
      <c r="K20" s="206">
        <f t="shared" si="3"/>
        <v>14.78933791917455</v>
      </c>
      <c r="L20" s="206">
        <f t="shared" si="3"/>
        <v>13.65004299226139</v>
      </c>
      <c r="M20" s="206">
        <f t="shared" si="3"/>
        <v>12.91917454858126</v>
      </c>
      <c r="N20" s="206">
        <f t="shared" si="3"/>
        <v>13.24161650902837</v>
      </c>
      <c r="O20" s="206">
        <f t="shared" si="3"/>
        <v>11.285468615649179</v>
      </c>
      <c r="P20" s="206">
        <f t="shared" si="3"/>
        <v>10.74806534823732</v>
      </c>
      <c r="Q20" s="206">
        <f t="shared" si="3"/>
        <v>11.65090283748925</v>
      </c>
      <c r="R20" s="206">
        <f t="shared" si="3"/>
        <v>10.236457437661221</v>
      </c>
      <c r="S20" s="206">
        <f t="shared" si="3"/>
        <v>10.11126397248495</v>
      </c>
      <c r="T20" s="206">
        <f t="shared" si="3"/>
        <v>9.0182287188306098</v>
      </c>
      <c r="U20" s="206">
        <f t="shared" si="3"/>
        <v>9.5146173688736013</v>
      </c>
      <c r="V20" s="206">
        <f t="shared" si="3"/>
        <v>8.3877042132416157</v>
      </c>
      <c r="W20" s="206">
        <f t="shared" si="3"/>
        <v>8.6939810834049869</v>
      </c>
      <c r="DA20" s="71"/>
    </row>
    <row r="21" spans="1:105" ht="12" customHeight="1" x14ac:dyDescent="0.25">
      <c r="A21" s="18" t="s">
        <v>72</v>
      </c>
      <c r="B21" s="206">
        <v>21.818572656921749</v>
      </c>
      <c r="C21" s="206">
        <v>20.012897678417879</v>
      </c>
      <c r="D21" s="206">
        <v>20.012897678417879</v>
      </c>
      <c r="E21" s="206">
        <v>19.196044711951849</v>
      </c>
      <c r="F21" s="206">
        <v>18.293207222699909</v>
      </c>
      <c r="G21" s="206">
        <v>17.31685296646604</v>
      </c>
      <c r="H21" s="206">
        <v>16.165090283748921</v>
      </c>
      <c r="I21" s="206">
        <v>15.02579535683577</v>
      </c>
      <c r="J21" s="206">
        <v>15.11177987962167</v>
      </c>
      <c r="K21" s="206">
        <v>14.78933791917455</v>
      </c>
      <c r="L21" s="206">
        <v>13.65004299226139</v>
      </c>
      <c r="M21" s="206">
        <v>12.91917454858126</v>
      </c>
      <c r="N21" s="206">
        <v>13.24161650902837</v>
      </c>
      <c r="O21" s="206">
        <v>11.285468615649179</v>
      </c>
      <c r="P21" s="206">
        <v>10.74806534823732</v>
      </c>
      <c r="Q21" s="206">
        <v>11.65090283748925</v>
      </c>
      <c r="R21" s="206">
        <v>10.236457437661221</v>
      </c>
      <c r="S21" s="206">
        <v>10.11126397248495</v>
      </c>
      <c r="T21" s="206">
        <v>9.0182287188306098</v>
      </c>
      <c r="U21" s="206">
        <v>9.5146173688736013</v>
      </c>
      <c r="V21" s="206">
        <v>8.3877042132416157</v>
      </c>
      <c r="W21" s="206">
        <v>8.6939810834049869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0.1934651762682717</v>
      </c>
      <c r="I22" s="206">
        <v>0.12897678417884781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2.3903697334479789E-2</v>
      </c>
      <c r="L23" s="206">
        <f t="shared" si="4"/>
        <v>2.3903697334479789E-2</v>
      </c>
      <c r="M23" s="206">
        <f t="shared" si="4"/>
        <v>2.3903697334479789E-2</v>
      </c>
      <c r="N23" s="206">
        <f t="shared" si="4"/>
        <v>4.7807394668959592E-2</v>
      </c>
      <c r="O23" s="206">
        <f t="shared" si="4"/>
        <v>4.7807394668959592E-2</v>
      </c>
      <c r="P23" s="206">
        <f t="shared" si="4"/>
        <v>2.3903697334479789E-2</v>
      </c>
      <c r="Q23" s="206">
        <f t="shared" si="4"/>
        <v>9.5528804815133275E-2</v>
      </c>
      <c r="R23" s="206">
        <f t="shared" si="4"/>
        <v>4.7807394668959592E-2</v>
      </c>
      <c r="S23" s="206">
        <f t="shared" si="4"/>
        <v>0.15047291487532241</v>
      </c>
      <c r="T23" s="206">
        <f t="shared" si="4"/>
        <v>0.23164230438521061</v>
      </c>
      <c r="U23" s="206">
        <f t="shared" si="4"/>
        <v>0.15528804815133279</v>
      </c>
      <c r="V23" s="206">
        <f t="shared" si="4"/>
        <v>0.15528804815133279</v>
      </c>
      <c r="W23" s="206">
        <f t="shared" si="4"/>
        <v>0.17437661220980219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2.3903697334479789E-2</v>
      </c>
      <c r="L24" s="206">
        <v>2.3903697334479789E-2</v>
      </c>
      <c r="M24" s="206">
        <v>2.3903697334479789E-2</v>
      </c>
      <c r="N24" s="206">
        <v>4.7807394668959592E-2</v>
      </c>
      <c r="O24" s="206">
        <v>4.7807394668959592E-2</v>
      </c>
      <c r="P24" s="206">
        <v>2.3903697334479789E-2</v>
      </c>
      <c r="Q24" s="206">
        <v>9.5528804815133275E-2</v>
      </c>
      <c r="R24" s="206">
        <v>4.7807394668959592E-2</v>
      </c>
      <c r="S24" s="206">
        <v>0.15047291487532241</v>
      </c>
      <c r="T24" s="206">
        <v>0.23164230438521061</v>
      </c>
      <c r="U24" s="206">
        <v>0.15528804815133279</v>
      </c>
      <c r="V24" s="206">
        <v>0.15528804815133279</v>
      </c>
      <c r="W24" s="206">
        <v>0.17437661220980219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5.7028374892519338</v>
      </c>
      <c r="C30" s="206">
        <v>4.8473774720550296</v>
      </c>
      <c r="D30" s="206">
        <v>4.1202923473774717</v>
      </c>
      <c r="E30" s="206">
        <v>3.5073086844368011</v>
      </c>
      <c r="F30" s="206">
        <v>3.3156491831470332</v>
      </c>
      <c r="G30" s="206">
        <v>2.1662940670679269</v>
      </c>
      <c r="H30" s="206">
        <v>1.5998280309544279</v>
      </c>
      <c r="I30" s="206">
        <v>1.221582115219261</v>
      </c>
      <c r="J30" s="206">
        <v>1.067239896818573</v>
      </c>
      <c r="K30" s="206">
        <v>1.131298366294067</v>
      </c>
      <c r="L30" s="206">
        <v>0.54453998280309546</v>
      </c>
      <c r="M30" s="206">
        <v>0.44978503869303521</v>
      </c>
      <c r="N30" s="206">
        <v>0.54737747205503007</v>
      </c>
      <c r="O30" s="206">
        <v>0.9186586414445399</v>
      </c>
      <c r="P30" s="206">
        <v>0.6521926053310404</v>
      </c>
      <c r="Q30" s="206">
        <v>0.5509888220120378</v>
      </c>
      <c r="R30" s="206">
        <v>0.67377472055030097</v>
      </c>
      <c r="S30" s="206">
        <v>0.3306104901117799</v>
      </c>
      <c r="T30" s="206">
        <v>0.31607910576096299</v>
      </c>
      <c r="U30" s="206">
        <v>0.13379191745485811</v>
      </c>
      <c r="V30" s="206">
        <v>0.1003439380911436</v>
      </c>
      <c r="W30" s="206">
        <v>0.2149613069647463</v>
      </c>
      <c r="DA30" s="71" t="s">
        <v>2697</v>
      </c>
    </row>
    <row r="31" spans="1:105" ht="12" customHeight="1" x14ac:dyDescent="0.25">
      <c r="A31" s="21" t="s">
        <v>38</v>
      </c>
      <c r="B31" s="209">
        <v>14.18744625967326</v>
      </c>
      <c r="C31" s="209">
        <v>15.13327601031814</v>
      </c>
      <c r="D31" s="209">
        <v>13.671539122957871</v>
      </c>
      <c r="E31" s="209">
        <v>12.381771281169391</v>
      </c>
      <c r="F31" s="209">
        <v>14.875322441960449</v>
      </c>
      <c r="G31" s="209">
        <v>14.61736887360275</v>
      </c>
      <c r="H31" s="209">
        <v>14.61736887360275</v>
      </c>
      <c r="I31" s="209">
        <v>14.70335339638865</v>
      </c>
      <c r="J31" s="209">
        <v>13.929492691315559</v>
      </c>
      <c r="K31" s="209">
        <v>13.06964746345658</v>
      </c>
      <c r="L31" s="209">
        <v>12.639724849527081</v>
      </c>
      <c r="M31" s="209">
        <v>13.585554600171969</v>
      </c>
      <c r="N31" s="209">
        <v>13.32760103181427</v>
      </c>
      <c r="O31" s="209">
        <v>12.89767841788478</v>
      </c>
      <c r="P31" s="209">
        <v>13.671539122957871</v>
      </c>
      <c r="Q31" s="209">
        <v>14.27343078245916</v>
      </c>
      <c r="R31" s="209">
        <v>12.81169389509888</v>
      </c>
      <c r="S31" s="209">
        <v>13.155631986242479</v>
      </c>
      <c r="T31" s="209">
        <v>12.725709372312981</v>
      </c>
      <c r="U31" s="209">
        <v>12.87188306104901</v>
      </c>
      <c r="V31" s="209">
        <v>10.99742046431642</v>
      </c>
      <c r="W31" s="209">
        <v>11.908856405846951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97.655405758450655</v>
      </c>
      <c r="C33" s="205">
        <f>TEL_emi!C5</f>
        <v>103.417493038537</v>
      </c>
      <c r="D33" s="205">
        <f>TEL_emi!D5</f>
        <v>100.5865844384214</v>
      </c>
      <c r="E33" s="205">
        <f>TEL_emi!E5</f>
        <v>92.11817879849653</v>
      </c>
      <c r="F33" s="205">
        <f>TEL_emi!F5</f>
        <v>90.614529357613662</v>
      </c>
      <c r="G33" s="205">
        <f>TEL_emi!G5</f>
        <v>88.092316797818597</v>
      </c>
      <c r="H33" s="205">
        <f>TEL_emi!H5</f>
        <v>72.850857838694182</v>
      </c>
      <c r="I33" s="205">
        <f>TEL_emi!I5</f>
        <v>66.722028118016965</v>
      </c>
      <c r="J33" s="205">
        <f>TEL_emi!J5</f>
        <v>54.344496238642058</v>
      </c>
      <c r="K33" s="205">
        <f>TEL_emi!K5</f>
        <v>52.961599438521823</v>
      </c>
      <c r="L33" s="205">
        <f>TEL_emi!L5</f>
        <v>44.619437518142767</v>
      </c>
      <c r="M33" s="205">
        <f>TEL_emi!M5</f>
        <v>39.775600797786709</v>
      </c>
      <c r="N33" s="205">
        <f>TEL_emi!N5</f>
        <v>40.532950798794637</v>
      </c>
      <c r="O33" s="205">
        <f>TEL_emi!O5</f>
        <v>32.808219478575168</v>
      </c>
      <c r="P33" s="205">
        <f>TEL_emi!P5</f>
        <v>31.545969477912251</v>
      </c>
      <c r="Q33" s="205">
        <f>TEL_emi!Q5</f>
        <v>30.501708838286671</v>
      </c>
      <c r="R33" s="205">
        <f>TEL_emi!R5</f>
        <v>29.093492518080328</v>
      </c>
      <c r="S33" s="205">
        <f>TEL_emi!S5</f>
        <v>28.14971183852418</v>
      </c>
      <c r="T33" s="205">
        <f>TEL_emi!T5</f>
        <v>26.233879318777351</v>
      </c>
      <c r="U33" s="205">
        <f>TEL_emi!U5</f>
        <v>26.783478358800231</v>
      </c>
      <c r="V33" s="205">
        <f>TEL_emi!V5</f>
        <v>22.858083357745141</v>
      </c>
      <c r="W33" s="205">
        <f>TEL_emi!W5</f>
        <v>23.258022478052869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111.02710765784609</v>
      </c>
      <c r="C35" s="286">
        <f t="shared" si="5"/>
        <v>114.05016359267569</v>
      </c>
      <c r="D35" s="286">
        <f t="shared" si="5"/>
        <v>105.64303951020267</v>
      </c>
      <c r="E35" s="286">
        <f t="shared" si="5"/>
        <v>101.21897556863068</v>
      </c>
      <c r="F35" s="286">
        <f t="shared" si="5"/>
        <v>110.58713626683634</v>
      </c>
      <c r="G35" s="286">
        <f t="shared" si="5"/>
        <v>109.63363043622813</v>
      </c>
      <c r="H35" s="286">
        <f t="shared" si="5"/>
        <v>98.087105550964864</v>
      </c>
      <c r="I35" s="286">
        <f t="shared" si="5"/>
        <v>94.863405150882357</v>
      </c>
      <c r="J35" s="286">
        <f t="shared" si="5"/>
        <v>88.406941056340457</v>
      </c>
      <c r="K35" s="286">
        <f t="shared" si="5"/>
        <v>98.718372073514573</v>
      </c>
      <c r="L35" s="286">
        <f t="shared" si="5"/>
        <v>91.314281587773905</v>
      </c>
      <c r="M35" s="286">
        <f t="shared" si="5"/>
        <v>86.370948072825186</v>
      </c>
      <c r="N35" s="286">
        <f t="shared" si="5"/>
        <v>94.819624621318923</v>
      </c>
      <c r="O35" s="286">
        <f t="shared" si="5"/>
        <v>86.801486616239117</v>
      </c>
      <c r="P35" s="286">
        <f t="shared" si="5"/>
        <v>83.311139156242206</v>
      </c>
      <c r="Q35" s="286">
        <f t="shared" si="5"/>
        <v>94.021683130153676</v>
      </c>
      <c r="R35" s="286">
        <f t="shared" si="5"/>
        <v>82.033053409002648</v>
      </c>
      <c r="S35" s="286">
        <f t="shared" si="5"/>
        <v>77.448804143058538</v>
      </c>
      <c r="T35" s="286">
        <f t="shared" si="5"/>
        <v>72.914247744675379</v>
      </c>
      <c r="U35" s="286">
        <f t="shared" si="5"/>
        <v>65.914701006174354</v>
      </c>
      <c r="V35" s="286">
        <f t="shared" si="5"/>
        <v>69.723008410632531</v>
      </c>
      <c r="W35" s="286">
        <f t="shared" si="5"/>
        <v>70.636339493907357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</v>
      </c>
      <c r="C36" s="346">
        <f t="shared" si="6"/>
        <v>101.96020815151101</v>
      </c>
      <c r="D36" s="346">
        <f t="shared" si="6"/>
        <v>105.91575251106612</v>
      </c>
      <c r="E36" s="346">
        <f t="shared" si="6"/>
        <v>110.51549896555092</v>
      </c>
      <c r="F36" s="346">
        <f t="shared" si="6"/>
        <v>108.23895091441845</v>
      </c>
      <c r="G36" s="346">
        <f t="shared" si="6"/>
        <v>93.7921512074481</v>
      </c>
      <c r="H36" s="346">
        <f t="shared" si="6"/>
        <v>87.072392026222303</v>
      </c>
      <c r="I36" s="346">
        <f t="shared" si="6"/>
        <v>78.761382371411059</v>
      </c>
      <c r="J36" s="346">
        <f t="shared" si="6"/>
        <v>73.776272626744401</v>
      </c>
      <c r="K36" s="346">
        <f t="shared" si="6"/>
        <v>73.572826684531705</v>
      </c>
      <c r="L36" s="346">
        <f t="shared" si="6"/>
        <v>69.265196416860107</v>
      </c>
      <c r="M36" s="346">
        <f t="shared" si="6"/>
        <v>61.803524648485705</v>
      </c>
      <c r="N36" s="346">
        <f t="shared" si="6"/>
        <v>62.692661169633652</v>
      </c>
      <c r="O36" s="346">
        <f t="shared" si="6"/>
        <v>61.096521775308659</v>
      </c>
      <c r="P36" s="346">
        <f t="shared" si="6"/>
        <v>57.728719467414052</v>
      </c>
      <c r="Q36" s="346">
        <f t="shared" si="6"/>
        <v>57.269464265562767</v>
      </c>
      <c r="R36" s="346">
        <f t="shared" si="6"/>
        <v>56.55360433332261</v>
      </c>
      <c r="S36" s="346">
        <f t="shared" si="6"/>
        <v>56.2549196713397</v>
      </c>
      <c r="T36" s="346">
        <f t="shared" si="6"/>
        <v>56.061305827116094</v>
      </c>
      <c r="U36" s="346">
        <f t="shared" si="6"/>
        <v>55.610520508608701</v>
      </c>
      <c r="V36" s="346">
        <f t="shared" si="6"/>
        <v>58.373479610767859</v>
      </c>
      <c r="W36" s="346">
        <f t="shared" si="6"/>
        <v>55.716544641725655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49.434539967424008</v>
      </c>
      <c r="C37" s="346">
        <f>IF(TEL_ued!C$5=0,"",TEL_ued!C$5/C$5*1000)</f>
        <v>48.385625328268397</v>
      </c>
      <c r="D37" s="346">
        <f>IF(TEL_ued!D$5=0,"",TEL_ued!D$5/D$5*1000)</f>
        <v>50.300783301664254</v>
      </c>
      <c r="E37" s="346">
        <f>IF(TEL_ued!E$5=0,"",TEL_ued!E$5/E$5*1000)</f>
        <v>52.602403453783509</v>
      </c>
      <c r="F37" s="346">
        <f>IF(TEL_ued!F$5=0,"",TEL_ued!F$5/F$5*1000)</f>
        <v>51.666581148706697</v>
      </c>
      <c r="G37" s="346">
        <f>IF(TEL_ued!G$5=0,"",TEL_ued!G$5/G$5*1000)</f>
        <v>44.608127354429676</v>
      </c>
      <c r="H37" s="346">
        <f>IF(TEL_ued!H$5=0,"",TEL_ued!H$5/H$5*1000)</f>
        <v>41.585984169808491</v>
      </c>
      <c r="I37" s="346">
        <f>IF(TEL_ued!I$5=0,"",TEL_ued!I$5/I$5*1000)</f>
        <v>37.684185730875683</v>
      </c>
      <c r="J37" s="346">
        <f>IF(TEL_ued!J$5=0,"",TEL_ued!J$5/J$5*1000)</f>
        <v>35.63339134183235</v>
      </c>
      <c r="K37" s="346">
        <f>IF(TEL_ued!K$5=0,"",TEL_ued!K$5/K$5*1000)</f>
        <v>35.541234834023456</v>
      </c>
      <c r="L37" s="346">
        <f>IF(TEL_ued!L$5=0,"",TEL_ued!L$5/L$5*1000)</f>
        <v>33.554590149785909</v>
      </c>
      <c r="M37" s="346">
        <f>IF(TEL_ued!M$5=0,"",TEL_ued!M$5/M$5*1000)</f>
        <v>30.080812054070346</v>
      </c>
      <c r="N37" s="346">
        <f>IF(TEL_ued!N$5=0,"",TEL_ued!N$5/N$5*1000)</f>
        <v>30.509314261624677</v>
      </c>
      <c r="O37" s="346">
        <f>IF(TEL_ued!O$5=0,"",TEL_ued!O$5/O$5*1000)</f>
        <v>29.889869918092611</v>
      </c>
      <c r="P37" s="346">
        <f>IF(TEL_ued!P$5=0,"",TEL_ued!P$5/P$5*1000)</f>
        <v>28.264808856652646</v>
      </c>
      <c r="Q37" s="346">
        <f>IF(TEL_ued!Q$5=0,"",TEL_ued!Q$5/Q$5*1000)</f>
        <v>28.112702351061092</v>
      </c>
      <c r="R37" s="346">
        <f>IF(TEL_ued!R$5=0,"",TEL_ued!R$5/R$5*1000)</f>
        <v>27.732920822865779</v>
      </c>
      <c r="S37" s="346">
        <f>IF(TEL_ued!S$5=0,"",TEL_ued!S$5/S$5*1000)</f>
        <v>27.575026681657324</v>
      </c>
      <c r="T37" s="346">
        <f>IF(TEL_ued!T$5=0,"",TEL_ued!T$5/T$5*1000)</f>
        <v>27.454716043228728</v>
      </c>
      <c r="U37" s="346">
        <f>IF(TEL_ued!U$5=0,"",TEL_ued!U$5/U$5*1000)</f>
        <v>27.269509960942059</v>
      </c>
      <c r="V37" s="346">
        <f>IF(TEL_ued!V$5=0,"",TEL_ued!V$5/V$5*1000)</f>
        <v>28.663442813966434</v>
      </c>
      <c r="W37" s="346">
        <f>IF(TEL_ued!W$5=0,"",TEL_ued!W$5/W$5*1000)</f>
        <v>27.395478853576869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1.7388538145460943</v>
      </c>
      <c r="C38" s="347">
        <f t="shared" si="7"/>
        <v>1.7975570827054037</v>
      </c>
      <c r="D38" s="347">
        <f t="shared" si="7"/>
        <v>1.8459457604147558</v>
      </c>
      <c r="E38" s="347">
        <f t="shared" si="7"/>
        <v>1.8524012653717989</v>
      </c>
      <c r="F38" s="347">
        <f t="shared" si="7"/>
        <v>1.7591999593172627</v>
      </c>
      <c r="G38" s="347">
        <f t="shared" si="7"/>
        <v>1.7995960744185515</v>
      </c>
      <c r="H38" s="347">
        <f t="shared" si="7"/>
        <v>1.6801423757307776</v>
      </c>
      <c r="I38" s="347">
        <f t="shared" si="7"/>
        <v>1.6274143212739027</v>
      </c>
      <c r="J38" s="347">
        <f t="shared" si="7"/>
        <v>1.5090323049631402</v>
      </c>
      <c r="K38" s="347">
        <f t="shared" si="7"/>
        <v>1.5251522233612607</v>
      </c>
      <c r="L38" s="347">
        <f t="shared" si="7"/>
        <v>1.4497434174698711</v>
      </c>
      <c r="M38" s="347">
        <f t="shared" si="7"/>
        <v>1.328835527360799</v>
      </c>
      <c r="N38" s="347">
        <f t="shared" si="7"/>
        <v>1.3457754304841321</v>
      </c>
      <c r="O38" s="347">
        <f t="shared" si="7"/>
        <v>1.2089476432714408</v>
      </c>
      <c r="P38" s="347">
        <f t="shared" si="7"/>
        <v>1.1647489889332208</v>
      </c>
      <c r="Q38" s="347">
        <f t="shared" si="7"/>
        <v>1.1075842667597338</v>
      </c>
      <c r="R38" s="347">
        <f t="shared" si="7"/>
        <v>1.1466785437828702</v>
      </c>
      <c r="S38" s="347">
        <f t="shared" si="7"/>
        <v>1.120075093426061</v>
      </c>
      <c r="T38" s="347">
        <f t="shared" si="7"/>
        <v>1.0982919652167269</v>
      </c>
      <c r="U38" s="347">
        <f t="shared" si="7"/>
        <v>1.1122643413110664</v>
      </c>
      <c r="V38" s="347">
        <f t="shared" si="7"/>
        <v>1.1069404991342167</v>
      </c>
      <c r="W38" s="347">
        <f t="shared" si="7"/>
        <v>1.0620935593703196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HR: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56.160791057609607</v>
      </c>
      <c r="C5" s="225">
        <v>57.532244196044687</v>
      </c>
      <c r="D5" s="225">
        <v>54.490541702493523</v>
      </c>
      <c r="E5" s="225">
        <v>49.729062768701638</v>
      </c>
      <c r="F5" s="225">
        <v>51.508942390369718</v>
      </c>
      <c r="G5" s="225">
        <v>48.951160791057589</v>
      </c>
      <c r="H5" s="225">
        <v>43.359931212381767</v>
      </c>
      <c r="I5" s="225">
        <v>40.998796216680987</v>
      </c>
      <c r="J5" s="225">
        <v>36.012811693895102</v>
      </c>
      <c r="K5" s="225">
        <v>34.725451418744633</v>
      </c>
      <c r="L5" s="225">
        <v>30.777472055030071</v>
      </c>
      <c r="M5" s="225">
        <v>29.932674118658639</v>
      </c>
      <c r="N5" s="225">
        <v>30.118658641444519</v>
      </c>
      <c r="O5" s="225">
        <v>27.137833190025791</v>
      </c>
      <c r="P5" s="225">
        <v>27.083920894239039</v>
      </c>
      <c r="Q5" s="225">
        <v>27.538950988821998</v>
      </c>
      <c r="R5" s="225">
        <v>25.371969045571799</v>
      </c>
      <c r="S5" s="225">
        <v>25.131986242476341</v>
      </c>
      <c r="T5" s="225">
        <v>23.88607050730867</v>
      </c>
      <c r="U5" s="225">
        <v>24.080137575236449</v>
      </c>
      <c r="V5" s="225">
        <v>20.649785038693029</v>
      </c>
      <c r="W5" s="225">
        <v>21.89828030954428</v>
      </c>
      <c r="DA5" s="89" t="s">
        <v>2682</v>
      </c>
    </row>
    <row r="6" spans="1:105" ht="12" customHeight="1" x14ac:dyDescent="0.25">
      <c r="A6" s="55" t="s">
        <v>92</v>
      </c>
      <c r="B6" s="261">
        <v>0.97402923871489944</v>
      </c>
      <c r="C6" s="261">
        <v>1.0360491626815931</v>
      </c>
      <c r="D6" s="261">
        <v>0.93825948469592535</v>
      </c>
      <c r="E6" s="261">
        <v>0.85059789832178356</v>
      </c>
      <c r="F6" s="261">
        <v>1.0168532549098079</v>
      </c>
      <c r="G6" s="261">
        <v>0.99802598840707357</v>
      </c>
      <c r="H6" s="261">
        <v>0.99165184882076673</v>
      </c>
      <c r="I6" s="261">
        <v>0.99256395155392718</v>
      </c>
      <c r="J6" s="261">
        <v>0.9388452926020977</v>
      </c>
      <c r="K6" s="261">
        <v>0.88278461047346213</v>
      </c>
      <c r="L6" s="261">
        <v>0.84845683042930575</v>
      </c>
      <c r="M6" s="261">
        <v>0.90431191003034173</v>
      </c>
      <c r="N6" s="261">
        <v>0.88939355570565359</v>
      </c>
      <c r="O6" s="261">
        <v>0.85439363614140229</v>
      </c>
      <c r="P6" s="261">
        <v>0.89955372026791314</v>
      </c>
      <c r="Q6" s="261">
        <v>0.93603715993644221</v>
      </c>
      <c r="R6" s="261">
        <v>0.84347284634836495</v>
      </c>
      <c r="S6" s="261">
        <v>0.86215030237404233</v>
      </c>
      <c r="T6" s="261">
        <v>0.83162203725359019</v>
      </c>
      <c r="U6" s="261">
        <v>0.84200400869159686</v>
      </c>
      <c r="V6" s="261">
        <v>0.72049087963644709</v>
      </c>
      <c r="W6" s="261">
        <v>0.77770851346751135</v>
      </c>
      <c r="DA6" s="67" t="s">
        <v>2699</v>
      </c>
    </row>
    <row r="7" spans="1:105" ht="12" customHeight="1" x14ac:dyDescent="0.25">
      <c r="A7" s="202" t="s">
        <v>93</v>
      </c>
      <c r="B7" s="226">
        <v>0.79920347791991753</v>
      </c>
      <c r="C7" s="226">
        <v>0.85009162066181987</v>
      </c>
      <c r="D7" s="226">
        <v>0.76985393616075914</v>
      </c>
      <c r="E7" s="226">
        <v>0.69792648067428398</v>
      </c>
      <c r="F7" s="226">
        <v>0.83434113223368889</v>
      </c>
      <c r="G7" s="226">
        <v>0.81889311869298353</v>
      </c>
      <c r="H7" s="226">
        <v>0.81366305544268014</v>
      </c>
      <c r="I7" s="226">
        <v>0.81441144742886318</v>
      </c>
      <c r="J7" s="226">
        <v>0.77033459905813151</v>
      </c>
      <c r="K7" s="226">
        <v>0.72433609064489191</v>
      </c>
      <c r="L7" s="226">
        <v>0.69616970701891767</v>
      </c>
      <c r="M7" s="226">
        <v>0.74199951592233171</v>
      </c>
      <c r="N7" s="226">
        <v>0.72975881493797223</v>
      </c>
      <c r="O7" s="226">
        <v>0.70104093221858643</v>
      </c>
      <c r="P7" s="226">
        <v>0.73809536021982602</v>
      </c>
      <c r="Q7" s="226">
        <v>0.76803049020426017</v>
      </c>
      <c r="R7" s="226">
        <v>0.69208028418327383</v>
      </c>
      <c r="S7" s="226">
        <v>0.70740537630690636</v>
      </c>
      <c r="T7" s="226">
        <v>0.68235654338756146</v>
      </c>
      <c r="U7" s="226">
        <v>0.69087508405464326</v>
      </c>
      <c r="V7" s="226">
        <v>0.59117200380426405</v>
      </c>
      <c r="W7" s="226">
        <v>0.63811980592206063</v>
      </c>
      <c r="DA7" s="174" t="s">
        <v>2700</v>
      </c>
    </row>
    <row r="8" spans="1:105" ht="12" customHeight="1" x14ac:dyDescent="0.25">
      <c r="A8" s="202" t="s">
        <v>94</v>
      </c>
      <c r="B8" s="226">
        <v>0.57442749975494067</v>
      </c>
      <c r="C8" s="226">
        <v>0.61100335235068304</v>
      </c>
      <c r="D8" s="226">
        <v>0.55333251661554583</v>
      </c>
      <c r="E8" s="226">
        <v>0.50163465798464135</v>
      </c>
      <c r="F8" s="226">
        <v>0.59968268879296405</v>
      </c>
      <c r="G8" s="226">
        <v>0.58857942906058192</v>
      </c>
      <c r="H8" s="226">
        <v>0.5848203210994265</v>
      </c>
      <c r="I8" s="226">
        <v>0.58535822783949554</v>
      </c>
      <c r="J8" s="226">
        <v>0.553677993073032</v>
      </c>
      <c r="K8" s="226">
        <v>0.52061656515101606</v>
      </c>
      <c r="L8" s="226">
        <v>0.50037197691984714</v>
      </c>
      <c r="M8" s="226">
        <v>0.53331215206917593</v>
      </c>
      <c r="N8" s="226">
        <v>0.52451414823666753</v>
      </c>
      <c r="O8" s="226">
        <v>0.50387317003210896</v>
      </c>
      <c r="P8" s="226">
        <v>0.53050604015799985</v>
      </c>
      <c r="Q8" s="226">
        <v>0.55202191483431207</v>
      </c>
      <c r="R8" s="226">
        <v>0.49743270425672809</v>
      </c>
      <c r="S8" s="226">
        <v>0.50844761422058904</v>
      </c>
      <c r="T8" s="226">
        <v>0.49044376555980967</v>
      </c>
      <c r="U8" s="226">
        <v>0.4965664666642749</v>
      </c>
      <c r="V8" s="226">
        <v>0.4249048777343149</v>
      </c>
      <c r="W8" s="226">
        <v>0.45864861050648098</v>
      </c>
      <c r="DA8" s="174" t="s">
        <v>2701</v>
      </c>
    </row>
    <row r="9" spans="1:105" ht="12" customHeight="1" x14ac:dyDescent="0.25">
      <c r="A9" s="202" t="s">
        <v>95</v>
      </c>
      <c r="B9" s="226">
        <v>1.123879890824883</v>
      </c>
      <c r="C9" s="226">
        <v>1.1954413415556839</v>
      </c>
      <c r="D9" s="226">
        <v>1.082607097726068</v>
      </c>
      <c r="E9" s="226">
        <v>0.98145911344821168</v>
      </c>
      <c r="F9" s="226">
        <v>1.1732922172036251</v>
      </c>
      <c r="G9" s="226">
        <v>1.1515684481620081</v>
      </c>
      <c r="H9" s="226">
        <v>1.144213671716269</v>
      </c>
      <c r="I9" s="226">
        <v>1.145266097946839</v>
      </c>
      <c r="J9" s="226">
        <v>1.083283029925497</v>
      </c>
      <c r="K9" s="226">
        <v>1.0185976274693791</v>
      </c>
      <c r="L9" s="226">
        <v>0.978988650495353</v>
      </c>
      <c r="M9" s="226">
        <v>1.043436819265779</v>
      </c>
      <c r="N9" s="226">
        <v>1.026223333506523</v>
      </c>
      <c r="O9" s="226">
        <v>0.98583881093238712</v>
      </c>
      <c r="P9" s="226">
        <v>1.03794660030913</v>
      </c>
      <c r="Q9" s="226">
        <v>1.0800428768497401</v>
      </c>
      <c r="R9" s="226">
        <v>0.97323789963272911</v>
      </c>
      <c r="S9" s="226">
        <v>0.9947888104315874</v>
      </c>
      <c r="T9" s="226">
        <v>0.95956388913875834</v>
      </c>
      <c r="U9" s="226">
        <v>0.97154308695184233</v>
      </c>
      <c r="V9" s="226">
        <v>0.83133563034974622</v>
      </c>
      <c r="W9" s="226">
        <v>0.89735597707789772</v>
      </c>
      <c r="DA9" s="174" t="s">
        <v>2702</v>
      </c>
    </row>
    <row r="10" spans="1:105" ht="12" customHeight="1" x14ac:dyDescent="0.25">
      <c r="A10" s="56" t="s">
        <v>96</v>
      </c>
      <c r="B10" s="262">
        <v>5.7801932970096903</v>
      </c>
      <c r="C10" s="262">
        <v>5.7003623473696798</v>
      </c>
      <c r="D10" s="262">
        <v>5.5739410384967201</v>
      </c>
      <c r="E10" s="262">
        <v>5.1727607058802976</v>
      </c>
      <c r="F10" s="262">
        <v>5.080378662777445</v>
      </c>
      <c r="G10" s="262">
        <v>4.7800045509855256</v>
      </c>
      <c r="H10" s="262">
        <v>3.9954760836458569</v>
      </c>
      <c r="I10" s="262">
        <v>3.6329994687074061</v>
      </c>
      <c r="J10" s="262">
        <v>3.173395777148134</v>
      </c>
      <c r="K10" s="262">
        <v>3.1066994610236738</v>
      </c>
      <c r="L10" s="262">
        <v>2.644136647356309</v>
      </c>
      <c r="M10" s="262">
        <v>2.4574005091860078</v>
      </c>
      <c r="N10" s="262">
        <v>2.503503622134327</v>
      </c>
      <c r="O10" s="262">
        <v>2.1779162178889369</v>
      </c>
      <c r="P10" s="262">
        <v>2.122821221190565</v>
      </c>
      <c r="Q10" s="262">
        <v>2.1378425345059728</v>
      </c>
      <c r="R10" s="262">
        <v>1.992117284713915</v>
      </c>
      <c r="S10" s="262">
        <v>1.948405280199319</v>
      </c>
      <c r="T10" s="262">
        <v>1.838521701307805</v>
      </c>
      <c r="U10" s="262">
        <v>1.8596474036115791</v>
      </c>
      <c r="V10" s="262">
        <v>1.6008275360628721</v>
      </c>
      <c r="W10" s="262">
        <v>1.6845827199292369</v>
      </c>
      <c r="DA10" s="68" t="s">
        <v>2703</v>
      </c>
    </row>
    <row r="11" spans="1:105" ht="12" customHeight="1" x14ac:dyDescent="0.25">
      <c r="A11" s="37" t="s">
        <v>160</v>
      </c>
      <c r="B11" s="228">
        <v>0.68317775061356745</v>
      </c>
      <c r="C11" s="228">
        <v>0.71850954873753503</v>
      </c>
      <c r="D11" s="228">
        <v>0.70971089725669789</v>
      </c>
      <c r="E11" s="228">
        <v>0.68517131921122321</v>
      </c>
      <c r="F11" s="228">
        <v>1.0421695397367829</v>
      </c>
      <c r="G11" s="228">
        <v>1.0165085267899141</v>
      </c>
      <c r="H11" s="228">
        <v>0.57175017791847782</v>
      </c>
      <c r="I11" s="228">
        <v>0.37734643299289339</v>
      </c>
      <c r="J11" s="228">
        <v>0.32124779782855523</v>
      </c>
      <c r="K11" s="228">
        <v>0.32614338700698442</v>
      </c>
      <c r="L11" s="228">
        <v>0.15059134193496301</v>
      </c>
      <c r="M11" s="228">
        <v>0.1341921304083899</v>
      </c>
      <c r="N11" s="228">
        <v>0.13761199176686029</v>
      </c>
      <c r="O11" s="228">
        <v>0.12654910542287559</v>
      </c>
      <c r="P11" s="228">
        <v>0.1165808440270478</v>
      </c>
      <c r="Q11" s="228">
        <v>0</v>
      </c>
      <c r="R11" s="228">
        <v>0.1151111639801416</v>
      </c>
      <c r="S11" s="228">
        <v>6.5651721712317646E-2</v>
      </c>
      <c r="T11" s="228">
        <v>8.5698751506918178E-2</v>
      </c>
      <c r="U11" s="228">
        <v>8.3457893203914724E-2</v>
      </c>
      <c r="V11" s="228">
        <v>8.2500323516909238E-2</v>
      </c>
      <c r="W11" s="228">
        <v>7.0049465286659007E-2</v>
      </c>
      <c r="DA11" s="69" t="s">
        <v>2704</v>
      </c>
    </row>
    <row r="12" spans="1:105" ht="12" customHeight="1" x14ac:dyDescent="0.25">
      <c r="A12" s="37" t="s">
        <v>162</v>
      </c>
      <c r="B12" s="228">
        <v>4.8706550409696767</v>
      </c>
      <c r="C12" s="228">
        <v>4.6986147861502943</v>
      </c>
      <c r="D12" s="228">
        <v>4.6410769649498897</v>
      </c>
      <c r="E12" s="228">
        <v>4.2977213141690731</v>
      </c>
      <c r="F12" s="228">
        <v>3.7377833338222231</v>
      </c>
      <c r="G12" s="228">
        <v>3.4511663169111859</v>
      </c>
      <c r="H12" s="228">
        <v>3.0200335313742932</v>
      </c>
      <c r="I12" s="228">
        <v>2.7790496108187859</v>
      </c>
      <c r="J12" s="228">
        <v>2.379437814749183</v>
      </c>
      <c r="K12" s="228">
        <v>2.364154693408687</v>
      </c>
      <c r="L12" s="228">
        <v>2.0150350246270561</v>
      </c>
      <c r="M12" s="228">
        <v>1.699457821464986</v>
      </c>
      <c r="N12" s="228">
        <v>1.786264896501728</v>
      </c>
      <c r="O12" s="228">
        <v>1.3999974786541161</v>
      </c>
      <c r="P12" s="228">
        <v>1.2283045771561849</v>
      </c>
      <c r="Q12" s="228">
        <v>1.2809443770560061</v>
      </c>
      <c r="R12" s="228">
        <v>1.1550896891297919</v>
      </c>
      <c r="S12" s="228">
        <v>1.084609238976999</v>
      </c>
      <c r="T12" s="228">
        <v>0.94702944426810565</v>
      </c>
      <c r="U12" s="228">
        <v>0.97303057343580024</v>
      </c>
      <c r="V12" s="228">
        <v>0.84794268873153289</v>
      </c>
      <c r="W12" s="228">
        <v>0.85283220765796308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0.22636050542644609</v>
      </c>
      <c r="C15" s="228">
        <v>0.28323801248185138</v>
      </c>
      <c r="D15" s="228">
        <v>0.22315317629013259</v>
      </c>
      <c r="E15" s="228">
        <v>0.18986807250000179</v>
      </c>
      <c r="F15" s="228">
        <v>0.30042578921843871</v>
      </c>
      <c r="G15" s="228">
        <v>0.31232970728442561</v>
      </c>
      <c r="H15" s="228">
        <v>0.40369237435308619</v>
      </c>
      <c r="I15" s="228">
        <v>0.47660342489572688</v>
      </c>
      <c r="J15" s="228">
        <v>0.47271016457039661</v>
      </c>
      <c r="K15" s="228">
        <v>0.41640138060800302</v>
      </c>
      <c r="L15" s="228">
        <v>0.47851028079429109</v>
      </c>
      <c r="M15" s="228">
        <v>0.62375055731263207</v>
      </c>
      <c r="N15" s="228">
        <v>0.57962673386573826</v>
      </c>
      <c r="O15" s="228">
        <v>0.6513696338119459</v>
      </c>
      <c r="P15" s="228">
        <v>0.77793580000733287</v>
      </c>
      <c r="Q15" s="228">
        <v>0.85689815744996778</v>
      </c>
      <c r="R15" s="228">
        <v>0.72191643160398056</v>
      </c>
      <c r="S15" s="228">
        <v>0.79814431951000175</v>
      </c>
      <c r="T15" s="228">
        <v>0.80579350553278128</v>
      </c>
      <c r="U15" s="228">
        <v>0.8031589369718638</v>
      </c>
      <c r="V15" s="228">
        <v>0.67038452381443003</v>
      </c>
      <c r="W15" s="228">
        <v>0.76170104698461494</v>
      </c>
      <c r="DA15" s="69" t="s">
        <v>2708</v>
      </c>
    </row>
    <row r="16" spans="1:105" ht="12" customHeight="1" x14ac:dyDescent="0.25">
      <c r="A16" s="57" t="s">
        <v>2709</v>
      </c>
      <c r="B16" s="263">
        <v>3.003540821786431</v>
      </c>
      <c r="C16" s="263">
        <v>3.0478850238156472</v>
      </c>
      <c r="D16" s="263">
        <v>2.9222130741036421</v>
      </c>
      <c r="E16" s="263">
        <v>2.6660644862727332</v>
      </c>
      <c r="F16" s="263">
        <v>2.6236800714279211</v>
      </c>
      <c r="G16" s="263">
        <v>2.458278563140579</v>
      </c>
      <c r="H16" s="263">
        <v>2.0700539672854301</v>
      </c>
      <c r="I16" s="263">
        <v>1.9039363737030099</v>
      </c>
      <c r="J16" s="263">
        <v>1.594760112349223</v>
      </c>
      <c r="K16" s="263">
        <v>1.560635081197598</v>
      </c>
      <c r="L16" s="263">
        <v>1.313642973863876</v>
      </c>
      <c r="M16" s="263">
        <v>1.193589509925429</v>
      </c>
      <c r="N16" s="263">
        <v>1.22285406462769</v>
      </c>
      <c r="O16" s="263">
        <v>1.0464090837907141</v>
      </c>
      <c r="P16" s="263">
        <v>0.99282250157045704</v>
      </c>
      <c r="Q16" s="263">
        <v>0.98594932295776139</v>
      </c>
      <c r="R16" s="263">
        <v>0.92900137869768851</v>
      </c>
      <c r="S16" s="263">
        <v>0.89048628481442538</v>
      </c>
      <c r="T16" s="263">
        <v>0.83317692621208395</v>
      </c>
      <c r="U16" s="263">
        <v>0.83479910330470775</v>
      </c>
      <c r="V16" s="263">
        <v>0.71722197074525318</v>
      </c>
      <c r="W16" s="263">
        <v>0.74572908559743367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9.0501848948721791E-3</v>
      </c>
      <c r="E19" s="231">
        <v>0</v>
      </c>
      <c r="F19" s="231">
        <v>4.5327206683696157E-2</v>
      </c>
      <c r="G19" s="231">
        <v>0</v>
      </c>
      <c r="H19" s="231">
        <v>0</v>
      </c>
      <c r="I19" s="231">
        <v>9.1291475052968446E-2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2713</v>
      </c>
    </row>
    <row r="20" spans="1:105" ht="12" customHeight="1" x14ac:dyDescent="0.25">
      <c r="A20" s="46" t="s">
        <v>160</v>
      </c>
      <c r="B20" s="231">
        <v>0.19067223348785201</v>
      </c>
      <c r="C20" s="231">
        <v>0.18868358303360419</v>
      </c>
      <c r="D20" s="231">
        <v>0.18988067395543359</v>
      </c>
      <c r="E20" s="231">
        <v>0.19211538973087849</v>
      </c>
      <c r="F20" s="231">
        <v>0.3284783138892049</v>
      </c>
      <c r="G20" s="231">
        <v>0.33220875212492013</v>
      </c>
      <c r="H20" s="231">
        <v>0.20246481765201649</v>
      </c>
      <c r="I20" s="231">
        <v>0.1355491685203698</v>
      </c>
      <c r="J20" s="231">
        <v>0.14019165697688471</v>
      </c>
      <c r="K20" s="231">
        <v>0.13967137725484011</v>
      </c>
      <c r="L20" s="231">
        <v>7.1114548048531331E-2</v>
      </c>
      <c r="M20" s="231">
        <v>7.2484815668136027E-2</v>
      </c>
      <c r="N20" s="231">
        <v>7.2128753202382254E-2</v>
      </c>
      <c r="O20" s="231">
        <v>7.26367175208147E-2</v>
      </c>
      <c r="P20" s="231">
        <v>7.3670027515587905E-2</v>
      </c>
      <c r="Q20" s="231">
        <v>0</v>
      </c>
      <c r="R20" s="231">
        <v>7.3701625740113352E-2</v>
      </c>
      <c r="S20" s="231">
        <v>4.4627628107921161E-2</v>
      </c>
      <c r="T20" s="231">
        <v>5.9563817526233437E-2</v>
      </c>
      <c r="U20" s="231">
        <v>5.9969394263893999E-2</v>
      </c>
      <c r="V20" s="231">
        <v>6.0048957248827521E-2</v>
      </c>
      <c r="W20" s="231">
        <v>5.2615755074477202E-2</v>
      </c>
      <c r="DA20" s="73" t="s">
        <v>2714</v>
      </c>
    </row>
    <row r="21" spans="1:105" ht="12" customHeight="1" x14ac:dyDescent="0.25">
      <c r="A21" s="46" t="s">
        <v>70</v>
      </c>
      <c r="B21" s="231">
        <v>0.91328262609970923</v>
      </c>
      <c r="C21" s="231">
        <v>1.166176525418243</v>
      </c>
      <c r="D21" s="231">
        <v>1.0912383722319741</v>
      </c>
      <c r="E21" s="231">
        <v>0.93658091624012307</v>
      </c>
      <c r="F21" s="231">
        <v>0.75758305093818967</v>
      </c>
      <c r="G21" s="231">
        <v>0.79276299927362925</v>
      </c>
      <c r="H21" s="231">
        <v>0.62803344103477388</v>
      </c>
      <c r="I21" s="231">
        <v>0.55059448094134289</v>
      </c>
      <c r="J21" s="231">
        <v>0.31478083785950289</v>
      </c>
      <c r="K21" s="231">
        <v>0.29877905346565059</v>
      </c>
      <c r="L21" s="231">
        <v>0.23675495089389539</v>
      </c>
      <c r="M21" s="231">
        <v>0.15789523889837889</v>
      </c>
      <c r="N21" s="231">
        <v>0.15772848403798831</v>
      </c>
      <c r="O21" s="231">
        <v>7.8436383510587598E-2</v>
      </c>
      <c r="P21" s="231">
        <v>7.8674541728111835E-2</v>
      </c>
      <c r="Q21" s="231">
        <v>7.8697976553907922E-2</v>
      </c>
      <c r="R21" s="231">
        <v>4.7146880919742423E-2</v>
      </c>
      <c r="S21" s="231">
        <v>6.3052751072828678E-2</v>
      </c>
      <c r="T21" s="231">
        <v>6.2955449306064198E-2</v>
      </c>
      <c r="U21" s="231">
        <v>4.738916676879816E-2</v>
      </c>
      <c r="V21" s="231">
        <v>1.5794353236143779E-2</v>
      </c>
      <c r="W21" s="231">
        <v>1.5685699284561611E-2</v>
      </c>
      <c r="DA21" s="73" t="s">
        <v>2715</v>
      </c>
    </row>
    <row r="22" spans="1:105" ht="12" customHeight="1" x14ac:dyDescent="0.25">
      <c r="A22" s="46" t="s">
        <v>34</v>
      </c>
      <c r="B22" s="231">
        <v>5.0451486554943168E-4</v>
      </c>
      <c r="C22" s="231">
        <v>4.068668270566895E-4</v>
      </c>
      <c r="D22" s="231">
        <v>4.0686682705606987E-4</v>
      </c>
      <c r="E22" s="231">
        <v>4.0686682705582007E-4</v>
      </c>
      <c r="F22" s="231">
        <v>4.0686682705156469E-4</v>
      </c>
      <c r="G22" s="231">
        <v>4.068668270522183E-4</v>
      </c>
      <c r="H22" s="231">
        <v>4.0686682705501879E-4</v>
      </c>
      <c r="I22" s="231">
        <v>4.0686682704994169E-4</v>
      </c>
      <c r="J22" s="231">
        <v>4.0686682705192318E-4</v>
      </c>
      <c r="K22" s="231">
        <v>4.0686682705070492E-4</v>
      </c>
      <c r="L22" s="231">
        <v>4.06866827044727E-4</v>
      </c>
      <c r="M22" s="231">
        <v>4.0686682703843999E-4</v>
      </c>
      <c r="N22" s="231">
        <v>4.0686682704972409E-4</v>
      </c>
      <c r="O22" s="231">
        <v>3.0108145201223501E-4</v>
      </c>
      <c r="P22" s="231">
        <v>3.0108145200476351E-4</v>
      </c>
      <c r="Q22" s="231">
        <v>3.0108145200799633E-4</v>
      </c>
      <c r="R22" s="231">
        <v>3.0108145200480449E-4</v>
      </c>
      <c r="S22" s="231">
        <v>0</v>
      </c>
      <c r="T22" s="231">
        <v>6.0216290402217998E-4</v>
      </c>
      <c r="U22" s="231">
        <v>9.0324435603513669E-4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1.3593807385800869</v>
      </c>
      <c r="C23" s="231">
        <v>1.2338757010303261</v>
      </c>
      <c r="D23" s="231">
        <v>1.241703946480309</v>
      </c>
      <c r="E23" s="231">
        <v>1.205039355962537</v>
      </c>
      <c r="F23" s="231">
        <v>1.1781007987310701</v>
      </c>
      <c r="G23" s="231">
        <v>1.127887888099905</v>
      </c>
      <c r="H23" s="231">
        <v>1.0694365508703949</v>
      </c>
      <c r="I23" s="231">
        <v>0.99828123731181007</v>
      </c>
      <c r="J23" s="231">
        <v>1.0383801295384141</v>
      </c>
      <c r="K23" s="231">
        <v>1.0124526672215319</v>
      </c>
      <c r="L23" s="231">
        <v>0.9515706762225512</v>
      </c>
      <c r="M23" s="231">
        <v>0.91797400152877995</v>
      </c>
      <c r="N23" s="231">
        <v>0.9362633170235054</v>
      </c>
      <c r="O23" s="231">
        <v>0.8035712385879068</v>
      </c>
      <c r="P23" s="231">
        <v>0.7761929736554698</v>
      </c>
      <c r="Q23" s="231">
        <v>0.84576563150189621</v>
      </c>
      <c r="R23" s="231">
        <v>0.73956326233652203</v>
      </c>
      <c r="S23" s="231">
        <v>0.73727750768795708</v>
      </c>
      <c r="T23" s="231">
        <v>0.65822066271061164</v>
      </c>
      <c r="U23" s="231">
        <v>0.6991795724656189</v>
      </c>
      <c r="V23" s="231">
        <v>0.61718635872572714</v>
      </c>
      <c r="W23" s="231">
        <v>0.64058177138295835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1.8309007217475849E-2</v>
      </c>
      <c r="I24" s="231">
        <v>1.220600481149825E-2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2.2621795584019189E-3</v>
      </c>
      <c r="L25" s="231">
        <v>2.2621795583686812E-3</v>
      </c>
      <c r="M25" s="231">
        <v>2.2621795583337261E-3</v>
      </c>
      <c r="N25" s="231">
        <v>4.5243591167929316E-3</v>
      </c>
      <c r="O25" s="231">
        <v>4.5243591167243996E-3</v>
      </c>
      <c r="P25" s="231">
        <v>2.2621795583060611E-3</v>
      </c>
      <c r="Q25" s="231">
        <v>9.0405808967806475E-3</v>
      </c>
      <c r="R25" s="231">
        <v>4.5243591166127381E-3</v>
      </c>
      <c r="S25" s="231">
        <v>1.4240338946382E-2</v>
      </c>
      <c r="T25" s="231">
        <v>2.1921984641023681E-2</v>
      </c>
      <c r="U25" s="231">
        <v>1.4696029792787909E-2</v>
      </c>
      <c r="V25" s="231">
        <v>1.469602979192933E-2</v>
      </c>
      <c r="W25" s="231">
        <v>1.650251850415747E-2</v>
      </c>
      <c r="DA25" s="73" t="s">
        <v>2719</v>
      </c>
    </row>
    <row r="26" spans="1:105" ht="12" customHeight="1" x14ac:dyDescent="0.25">
      <c r="A26" s="46" t="s">
        <v>79</v>
      </c>
      <c r="B26" s="231">
        <v>0.53970070875323384</v>
      </c>
      <c r="C26" s="231">
        <v>0.45874234750641718</v>
      </c>
      <c r="D26" s="231">
        <v>0.38993302971399618</v>
      </c>
      <c r="E26" s="231">
        <v>0.33192195751213799</v>
      </c>
      <c r="F26" s="231">
        <v>0.31378383435870771</v>
      </c>
      <c r="G26" s="231">
        <v>0.20501205681507159</v>
      </c>
      <c r="H26" s="231">
        <v>0.15140328368371361</v>
      </c>
      <c r="I26" s="231">
        <v>0.1156071402379705</v>
      </c>
      <c r="J26" s="231">
        <v>0.10100062114736939</v>
      </c>
      <c r="K26" s="231">
        <v>0.1070629368701225</v>
      </c>
      <c r="L26" s="231">
        <v>5.1533752313485122E-2</v>
      </c>
      <c r="M26" s="231">
        <v>4.2566407444761582E-2</v>
      </c>
      <c r="N26" s="231">
        <v>5.1802284419970868E-2</v>
      </c>
      <c r="O26" s="231">
        <v>8.6939303602668105E-2</v>
      </c>
      <c r="P26" s="231">
        <v>6.1721697660976522E-2</v>
      </c>
      <c r="Q26" s="231">
        <v>5.2144052553168632E-2</v>
      </c>
      <c r="R26" s="231">
        <v>6.3764169132693199E-2</v>
      </c>
      <c r="S26" s="231">
        <v>3.1288058999336447E-2</v>
      </c>
      <c r="T26" s="231">
        <v>2.9912849124128831E-2</v>
      </c>
      <c r="U26" s="231">
        <v>1.266169565757363E-2</v>
      </c>
      <c r="V26" s="231">
        <v>9.4962717426254322E-3</v>
      </c>
      <c r="W26" s="231">
        <v>2.0343341351278941E-2</v>
      </c>
      <c r="DA26" s="73" t="s">
        <v>2720</v>
      </c>
    </row>
    <row r="27" spans="1:105" ht="12" customHeight="1" x14ac:dyDescent="0.25">
      <c r="A27" s="57" t="s">
        <v>2721</v>
      </c>
      <c r="B27" s="263">
        <v>25.53009698518467</v>
      </c>
      <c r="C27" s="263">
        <v>25.907022702433011</v>
      </c>
      <c r="D27" s="263">
        <v>24.838811129880948</v>
      </c>
      <c r="E27" s="263">
        <v>22.661548133318242</v>
      </c>
      <c r="F27" s="263">
        <v>22.301280607137329</v>
      </c>
      <c r="G27" s="263">
        <v>20.895367786694919</v>
      </c>
      <c r="H27" s="263">
        <v>17.59545872192616</v>
      </c>
      <c r="I27" s="263">
        <v>16.183459176475591</v>
      </c>
      <c r="J27" s="263">
        <v>13.5554609549684</v>
      </c>
      <c r="K27" s="263">
        <v>13.26539819017958</v>
      </c>
      <c r="L27" s="263">
        <v>11.16596527784295</v>
      </c>
      <c r="M27" s="263">
        <v>10.14551083436614</v>
      </c>
      <c r="N27" s="263">
        <v>10.394259549335359</v>
      </c>
      <c r="O27" s="263">
        <v>8.8944772122210694</v>
      </c>
      <c r="P27" s="263">
        <v>8.4389912633488837</v>
      </c>
      <c r="Q27" s="263">
        <v>8.3805692451409719</v>
      </c>
      <c r="R27" s="263">
        <v>7.8965117189303538</v>
      </c>
      <c r="S27" s="263">
        <v>7.5691334209226158</v>
      </c>
      <c r="T27" s="263">
        <v>7.0820038728027122</v>
      </c>
      <c r="U27" s="263">
        <v>7.0957923780900147</v>
      </c>
      <c r="V27" s="263">
        <v>6.0963867513346521</v>
      </c>
      <c r="W27" s="263">
        <v>6.3386972275781837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7.6926571606413544E-2</v>
      </c>
      <c r="E30" s="231">
        <v>0</v>
      </c>
      <c r="F30" s="231">
        <v>0.38528125681141739</v>
      </c>
      <c r="G30" s="231">
        <v>0</v>
      </c>
      <c r="H30" s="231">
        <v>0</v>
      </c>
      <c r="I30" s="231">
        <v>0.77597753795023172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2725</v>
      </c>
    </row>
    <row r="31" spans="1:105" ht="12" customHeight="1" x14ac:dyDescent="0.25">
      <c r="A31" s="46" t="s">
        <v>160</v>
      </c>
      <c r="B31" s="231">
        <v>1.620713984646742</v>
      </c>
      <c r="C31" s="231">
        <v>1.6038104557856361</v>
      </c>
      <c r="D31" s="231">
        <v>1.6139857286211861</v>
      </c>
      <c r="E31" s="231">
        <v>1.6329808127124681</v>
      </c>
      <c r="F31" s="231">
        <v>2.7920656680582421</v>
      </c>
      <c r="G31" s="231">
        <v>2.8237743930618211</v>
      </c>
      <c r="H31" s="231">
        <v>1.72095095004214</v>
      </c>
      <c r="I31" s="231">
        <v>1.1521679324231431</v>
      </c>
      <c r="J31" s="231">
        <v>1.19162908430352</v>
      </c>
      <c r="K31" s="231">
        <v>1.1872067066661409</v>
      </c>
      <c r="L31" s="231">
        <v>0.60447365841251632</v>
      </c>
      <c r="M31" s="231">
        <v>0.61612093317915628</v>
      </c>
      <c r="N31" s="231">
        <v>0.61309440222024902</v>
      </c>
      <c r="O31" s="231">
        <v>0.61741209892692495</v>
      </c>
      <c r="P31" s="231">
        <v>0.62619523388249709</v>
      </c>
      <c r="Q31" s="231">
        <v>0</v>
      </c>
      <c r="R31" s="231">
        <v>0.62646381879096358</v>
      </c>
      <c r="S31" s="231">
        <v>0.37933483891732978</v>
      </c>
      <c r="T31" s="231">
        <v>0.50629244897298409</v>
      </c>
      <c r="U31" s="231">
        <v>0.50973985124309895</v>
      </c>
      <c r="V31" s="231">
        <v>0.51041613661503393</v>
      </c>
      <c r="W31" s="231">
        <v>0.44723391813305641</v>
      </c>
      <c r="DA31" s="73" t="s">
        <v>2726</v>
      </c>
    </row>
    <row r="32" spans="1:105" ht="12" customHeight="1" x14ac:dyDescent="0.25">
      <c r="A32" s="46" t="s">
        <v>70</v>
      </c>
      <c r="B32" s="231">
        <v>7.7629023218475321</v>
      </c>
      <c r="C32" s="231">
        <v>9.9125004660550697</v>
      </c>
      <c r="D32" s="231">
        <v>9.2755261639717812</v>
      </c>
      <c r="E32" s="231">
        <v>7.9609377880410488</v>
      </c>
      <c r="F32" s="231">
        <v>6.4394559329746119</v>
      </c>
      <c r="G32" s="231">
        <v>6.7384854938258476</v>
      </c>
      <c r="H32" s="231">
        <v>5.3382842487955786</v>
      </c>
      <c r="I32" s="231">
        <v>4.6800530880014142</v>
      </c>
      <c r="J32" s="231">
        <v>2.6756371218057762</v>
      </c>
      <c r="K32" s="231">
        <v>2.5396219544580299</v>
      </c>
      <c r="L32" s="231">
        <v>2.0124170825981111</v>
      </c>
      <c r="M32" s="231">
        <v>1.3421095306362201</v>
      </c>
      <c r="N32" s="231">
        <v>1.3406921143229009</v>
      </c>
      <c r="O32" s="231">
        <v>0.66670925983999452</v>
      </c>
      <c r="P32" s="231">
        <v>0.66873360468895049</v>
      </c>
      <c r="Q32" s="231">
        <v>0.66893280070821703</v>
      </c>
      <c r="R32" s="231">
        <v>0.40074848781781058</v>
      </c>
      <c r="S32" s="231">
        <v>0.53594838411904377</v>
      </c>
      <c r="T32" s="231">
        <v>0.53512131910154559</v>
      </c>
      <c r="U32" s="231">
        <v>0.40280791753478429</v>
      </c>
      <c r="V32" s="231">
        <v>0.13425200250722211</v>
      </c>
      <c r="W32" s="231">
        <v>0.13332844391877369</v>
      </c>
      <c r="DA32" s="73" t="s">
        <v>2727</v>
      </c>
    </row>
    <row r="33" spans="1:105" ht="12" customHeight="1" x14ac:dyDescent="0.25">
      <c r="A33" s="46" t="s">
        <v>34</v>
      </c>
      <c r="B33" s="231">
        <v>4.2883763571701702E-3</v>
      </c>
      <c r="C33" s="231">
        <v>3.458368029981861E-3</v>
      </c>
      <c r="D33" s="231">
        <v>3.458368029976594E-3</v>
      </c>
      <c r="E33" s="231">
        <v>3.458368029974472E-3</v>
      </c>
      <c r="F33" s="231">
        <v>3.4583680299383E-3</v>
      </c>
      <c r="G33" s="231">
        <v>3.458368029943855E-3</v>
      </c>
      <c r="H33" s="231">
        <v>3.458368029967661E-3</v>
      </c>
      <c r="I33" s="231">
        <v>3.458368029924505E-3</v>
      </c>
      <c r="J33" s="231">
        <v>3.4583680299413492E-3</v>
      </c>
      <c r="K33" s="231">
        <v>3.458368029930992E-3</v>
      </c>
      <c r="L33" s="231">
        <v>3.4583680298801789E-3</v>
      </c>
      <c r="M33" s="231">
        <v>3.458368029826739E-3</v>
      </c>
      <c r="N33" s="231">
        <v>3.4583680299226541E-3</v>
      </c>
      <c r="O33" s="231">
        <v>2.559192342103998E-3</v>
      </c>
      <c r="P33" s="231">
        <v>2.5591923420404889E-3</v>
      </c>
      <c r="Q33" s="231">
        <v>2.5591923420679691E-3</v>
      </c>
      <c r="R33" s="231">
        <v>2.5591923420408389E-3</v>
      </c>
      <c r="S33" s="231">
        <v>0</v>
      </c>
      <c r="T33" s="231">
        <v>5.1183846841885289E-3</v>
      </c>
      <c r="U33" s="231">
        <v>7.6775770262986634E-3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11.55473627793074</v>
      </c>
      <c r="C34" s="231">
        <v>10.48794345875778</v>
      </c>
      <c r="D34" s="231">
        <v>10.554483545082631</v>
      </c>
      <c r="E34" s="231">
        <v>10.24283452568157</v>
      </c>
      <c r="F34" s="231">
        <v>10.013856789214101</v>
      </c>
      <c r="G34" s="231">
        <v>9.5870470488491986</v>
      </c>
      <c r="H34" s="231">
        <v>9.0902106823983608</v>
      </c>
      <c r="I34" s="231">
        <v>8.4853905171503872</v>
      </c>
      <c r="J34" s="231">
        <v>8.8262311010765213</v>
      </c>
      <c r="K34" s="231">
        <v>8.6058476713830228</v>
      </c>
      <c r="L34" s="231">
        <v>8.0883507478916847</v>
      </c>
      <c r="M34" s="231">
        <v>7.8027790129946304</v>
      </c>
      <c r="N34" s="231">
        <v>7.9582381946997947</v>
      </c>
      <c r="O34" s="231">
        <v>6.8303555279972086</v>
      </c>
      <c r="P34" s="231">
        <v>6.5976402760714929</v>
      </c>
      <c r="Q34" s="231">
        <v>7.1890078677661178</v>
      </c>
      <c r="R34" s="231">
        <v>6.2862877298604376</v>
      </c>
      <c r="S34" s="231">
        <v>6.2668588153476357</v>
      </c>
      <c r="T34" s="231">
        <v>5.5948756330401972</v>
      </c>
      <c r="U34" s="231">
        <v>5.9430263659577598</v>
      </c>
      <c r="V34" s="231">
        <v>5.2460840491686804</v>
      </c>
      <c r="W34" s="231">
        <v>5.4449450567551443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0.15562656134854469</v>
      </c>
      <c r="I35" s="231">
        <v>0.1037510408977351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1.922852624641631E-2</v>
      </c>
      <c r="L36" s="231">
        <v>1.922852624613379E-2</v>
      </c>
      <c r="M36" s="231">
        <v>1.922852624583667E-2</v>
      </c>
      <c r="N36" s="231">
        <v>3.8457052492739917E-2</v>
      </c>
      <c r="O36" s="231">
        <v>3.845705249215739E-2</v>
      </c>
      <c r="P36" s="231">
        <v>1.9228526245601511E-2</v>
      </c>
      <c r="Q36" s="231">
        <v>7.6844937622635501E-2</v>
      </c>
      <c r="R36" s="231">
        <v>3.8457052491208288E-2</v>
      </c>
      <c r="S36" s="231">
        <v>0.121042881044247</v>
      </c>
      <c r="T36" s="231">
        <v>0.18633686944870129</v>
      </c>
      <c r="U36" s="231">
        <v>0.12491625323869721</v>
      </c>
      <c r="V36" s="231">
        <v>0.12491625323139929</v>
      </c>
      <c r="W36" s="231">
        <v>0.1402714072853386</v>
      </c>
      <c r="DA36" s="73" t="s">
        <v>2731</v>
      </c>
    </row>
    <row r="37" spans="1:105" ht="12" customHeight="1" x14ac:dyDescent="0.25">
      <c r="A37" s="46" t="s">
        <v>79</v>
      </c>
      <c r="B37" s="231">
        <v>4.5874560244024893</v>
      </c>
      <c r="C37" s="231">
        <v>3.899309953804547</v>
      </c>
      <c r="D37" s="231">
        <v>3.3144307525689678</v>
      </c>
      <c r="E37" s="231">
        <v>2.821336638853174</v>
      </c>
      <c r="F37" s="231">
        <v>2.6671625920490158</v>
      </c>
      <c r="G37" s="231">
        <v>1.742602482928109</v>
      </c>
      <c r="H37" s="231">
        <v>1.2869279113115659</v>
      </c>
      <c r="I37" s="231">
        <v>0.98266069202274897</v>
      </c>
      <c r="J37" s="231">
        <v>0.85850527975264046</v>
      </c>
      <c r="K37" s="231">
        <v>0.91003496339604095</v>
      </c>
      <c r="L37" s="231">
        <v>0.43803689466462348</v>
      </c>
      <c r="M37" s="231">
        <v>0.36181446328047351</v>
      </c>
      <c r="N37" s="231">
        <v>0.44031941756975229</v>
      </c>
      <c r="O37" s="231">
        <v>0.73898408062267873</v>
      </c>
      <c r="P37" s="231">
        <v>0.52463443011830035</v>
      </c>
      <c r="Q37" s="231">
        <v>0.44322444670193339</v>
      </c>
      <c r="R37" s="231">
        <v>0.54199543762789237</v>
      </c>
      <c r="S37" s="231">
        <v>0.26594850149435978</v>
      </c>
      <c r="T37" s="231">
        <v>0.25425921755509512</v>
      </c>
      <c r="U37" s="231">
        <v>0.1076244130893759</v>
      </c>
      <c r="V37" s="231">
        <v>8.0718309812316175E-2</v>
      </c>
      <c r="W37" s="231">
        <v>0.17291840148587101</v>
      </c>
      <c r="DA37" s="73" t="s">
        <v>2732</v>
      </c>
    </row>
    <row r="38" spans="1:105" ht="12" customHeight="1" x14ac:dyDescent="0.25">
      <c r="A38" s="57" t="s">
        <v>2733</v>
      </c>
      <c r="B38" s="263">
        <v>3.546465433269633</v>
      </c>
      <c r="C38" s="263">
        <v>3.772281566686825</v>
      </c>
      <c r="D38" s="263">
        <v>3.4162268417133692</v>
      </c>
      <c r="E38" s="263">
        <v>3.0970487579921349</v>
      </c>
      <c r="F38" s="263">
        <v>3.7023887742869941</v>
      </c>
      <c r="G38" s="263">
        <v>3.6338382142001131</v>
      </c>
      <c r="H38" s="263">
        <v>3.6106298085268942</v>
      </c>
      <c r="I38" s="263">
        <v>3.6139507979655812</v>
      </c>
      <c r="J38" s="263">
        <v>3.418359783320458</v>
      </c>
      <c r="K38" s="263">
        <v>3.214241402236707</v>
      </c>
      <c r="L38" s="263">
        <v>3.0892530748964462</v>
      </c>
      <c r="M38" s="263">
        <v>3.292622851905346</v>
      </c>
      <c r="N38" s="263">
        <v>3.238304741287251</v>
      </c>
      <c r="O38" s="263">
        <v>3.1108691367199768</v>
      </c>
      <c r="P38" s="263">
        <v>3.2752981609754781</v>
      </c>
      <c r="Q38" s="263">
        <v>3.4081353002814039</v>
      </c>
      <c r="R38" s="263">
        <v>3.071106261063278</v>
      </c>
      <c r="S38" s="263">
        <v>3.1391113573618972</v>
      </c>
      <c r="T38" s="263">
        <v>3.027957161282302</v>
      </c>
      <c r="U38" s="263">
        <v>3.0657581854924789</v>
      </c>
      <c r="V38" s="263">
        <v>2.6233257668814209</v>
      </c>
      <c r="W38" s="263">
        <v>2.831656638779144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13.527550617842559</v>
      </c>
      <c r="C39" s="263">
        <f t="shared" si="0"/>
        <v>14.027838250777558</v>
      </c>
      <c r="D39" s="263">
        <f t="shared" si="0"/>
        <v>13.141684878412525</v>
      </c>
      <c r="E39" s="263">
        <f t="shared" si="0"/>
        <v>11.963535775323162</v>
      </c>
      <c r="F39" s="263">
        <f t="shared" si="0"/>
        <v>12.818423871877663</v>
      </c>
      <c r="G39" s="263">
        <f t="shared" si="0"/>
        <v>12.293138757121726</v>
      </c>
      <c r="H39" s="263">
        <f t="shared" si="0"/>
        <v>11.229014309015739</v>
      </c>
      <c r="I39" s="263">
        <f t="shared" si="0"/>
        <v>10.800682586578178</v>
      </c>
      <c r="J39" s="263">
        <f t="shared" si="0"/>
        <v>9.6702997468162479</v>
      </c>
      <c r="K39" s="263">
        <f t="shared" si="0"/>
        <v>9.2526508547547568</v>
      </c>
      <c r="L39" s="263">
        <f t="shared" si="0"/>
        <v>8.4068608448507227</v>
      </c>
      <c r="M39" s="263">
        <f t="shared" si="0"/>
        <v>8.4122357818513418</v>
      </c>
      <c r="N39" s="263">
        <f t="shared" si="0"/>
        <v>8.401525041743902</v>
      </c>
      <c r="O39" s="263">
        <f t="shared" si="0"/>
        <v>7.7214567323189636</v>
      </c>
      <c r="P39" s="263">
        <f t="shared" si="0"/>
        <v>7.8459892256682036</v>
      </c>
      <c r="Q39" s="263">
        <f t="shared" si="0"/>
        <v>8.0396796951306868</v>
      </c>
      <c r="R39" s="263">
        <f t="shared" si="0"/>
        <v>7.3500417145560597</v>
      </c>
      <c r="S39" s="263">
        <f t="shared" si="0"/>
        <v>7.3601358298158228</v>
      </c>
      <c r="T39" s="263">
        <f t="shared" si="0"/>
        <v>7.0292915637149491</v>
      </c>
      <c r="U39" s="263">
        <f t="shared" si="0"/>
        <v>7.0981474241999427</v>
      </c>
      <c r="V39" s="263">
        <f t="shared" si="0"/>
        <v>6.0814692950589748</v>
      </c>
      <c r="W39" s="263">
        <f t="shared" si="0"/>
        <v>6.4866827274565901</v>
      </c>
      <c r="DA39" s="70"/>
    </row>
    <row r="40" spans="1:105" ht="12" customHeight="1" x14ac:dyDescent="0.25">
      <c r="A40" s="60" t="s">
        <v>2736</v>
      </c>
      <c r="B40" s="331">
        <v>4.6820973221430604</v>
      </c>
      <c r="C40" s="331">
        <v>4.7758587652534867</v>
      </c>
      <c r="D40" s="331">
        <v>4.5901632336600606</v>
      </c>
      <c r="E40" s="331">
        <v>4.1929841152605514</v>
      </c>
      <c r="F40" s="331">
        <v>4.1301143191299978</v>
      </c>
      <c r="G40" s="331">
        <v>3.8903069223852271</v>
      </c>
      <c r="H40" s="331">
        <v>3.2772083746555389</v>
      </c>
      <c r="I40" s="331">
        <v>3.020785760238812</v>
      </c>
      <c r="J40" s="331">
        <v>2.5313348689601041</v>
      </c>
      <c r="K40" s="331">
        <v>2.4747951829467119</v>
      </c>
      <c r="L40" s="331">
        <v>2.0912934143587529</v>
      </c>
      <c r="M40" s="331">
        <v>1.9012070774923739</v>
      </c>
      <c r="N40" s="331">
        <v>1.945689437963243</v>
      </c>
      <c r="O40" s="331">
        <v>1.6565522020548751</v>
      </c>
      <c r="P40" s="331">
        <v>1.576671915947226</v>
      </c>
      <c r="Q40" s="331">
        <v>1.566377982640019</v>
      </c>
      <c r="R40" s="331">
        <v>1.47362639495907</v>
      </c>
      <c r="S40" s="331">
        <v>1.4166215520433181</v>
      </c>
      <c r="T40" s="331">
        <v>1.323730085058382</v>
      </c>
      <c r="U40" s="331">
        <v>1.3307221887922449</v>
      </c>
      <c r="V40" s="331">
        <v>1.1432760702995779</v>
      </c>
      <c r="W40" s="331">
        <v>1.186671558767836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1.6407546132409301E-2</v>
      </c>
      <c r="E42" s="297">
        <v>0</v>
      </c>
      <c r="F42" s="297">
        <v>8.1059712931637745E-2</v>
      </c>
      <c r="G42" s="297">
        <v>0</v>
      </c>
      <c r="H42" s="297">
        <v>0</v>
      </c>
      <c r="I42" s="297">
        <v>0.1553018228584358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2739</v>
      </c>
    </row>
    <row r="43" spans="1:105" ht="12" customHeight="1" x14ac:dyDescent="0.25">
      <c r="A43" s="59" t="s">
        <v>160</v>
      </c>
      <c r="B43" s="297">
        <v>0.3624134504793326</v>
      </c>
      <c r="C43" s="297">
        <v>0.34809505882746899</v>
      </c>
      <c r="D43" s="297">
        <v>0.34424444956278949</v>
      </c>
      <c r="E43" s="297">
        <v>0.34517053091234118</v>
      </c>
      <c r="F43" s="297">
        <v>0.58742551717188995</v>
      </c>
      <c r="G43" s="297">
        <v>0.57366823276937717</v>
      </c>
      <c r="H43" s="297">
        <v>0.34923271716724857</v>
      </c>
      <c r="I43" s="297">
        <v>0.23059144291342279</v>
      </c>
      <c r="J43" s="297">
        <v>0.2376344500626239</v>
      </c>
      <c r="K43" s="297">
        <v>0.23823648327451821</v>
      </c>
      <c r="L43" s="297">
        <v>0.1180853119756253</v>
      </c>
      <c r="M43" s="297">
        <v>0.1200053623074889</v>
      </c>
      <c r="N43" s="297">
        <v>0.1203478943632235</v>
      </c>
      <c r="O43" s="297">
        <v>0.12604329106180739</v>
      </c>
      <c r="P43" s="297">
        <v>0.1250929101565687</v>
      </c>
      <c r="Q43" s="297">
        <v>0</v>
      </c>
      <c r="R43" s="297">
        <v>0.12622870229763561</v>
      </c>
      <c r="S43" s="297">
        <v>7.482084110551504E-2</v>
      </c>
      <c r="T43" s="297">
        <v>0.1009893490224897</v>
      </c>
      <c r="U43" s="297">
        <v>9.8944613132245993E-2</v>
      </c>
      <c r="V43" s="297">
        <v>9.9061467234463824E-2</v>
      </c>
      <c r="W43" s="297">
        <v>8.8078851103610592E-2</v>
      </c>
      <c r="DA43" s="122" t="s">
        <v>2740</v>
      </c>
    </row>
    <row r="44" spans="1:105" ht="12" customHeight="1" x14ac:dyDescent="0.25">
      <c r="A44" s="59" t="s">
        <v>70</v>
      </c>
      <c r="B44" s="297">
        <v>1.735889393715575</v>
      </c>
      <c r="C44" s="297">
        <v>2.151434055322023</v>
      </c>
      <c r="D44" s="297">
        <v>1.9783622259470119</v>
      </c>
      <c r="E44" s="297">
        <v>1.682739381544766</v>
      </c>
      <c r="F44" s="297">
        <v>1.354803640547575</v>
      </c>
      <c r="G44" s="297">
        <v>1.368967391404674</v>
      </c>
      <c r="H44" s="297">
        <v>1.083298459594304</v>
      </c>
      <c r="I44" s="297">
        <v>0.93665182314528117</v>
      </c>
      <c r="J44" s="297">
        <v>0.53357505651943871</v>
      </c>
      <c r="K44" s="297">
        <v>0.50962532462089849</v>
      </c>
      <c r="L44" s="297">
        <v>0.39313028072681228</v>
      </c>
      <c r="M44" s="297">
        <v>0.26141027159922881</v>
      </c>
      <c r="N44" s="297">
        <v>0.2631723146775295</v>
      </c>
      <c r="O44" s="297">
        <v>0.13610719556300871</v>
      </c>
      <c r="P44" s="297">
        <v>0.13359065704056519</v>
      </c>
      <c r="Q44" s="297">
        <v>0.13334302905833881</v>
      </c>
      <c r="R44" s="297">
        <v>8.0748416824150918E-2</v>
      </c>
      <c r="S44" s="297">
        <v>0.1057116425250561</v>
      </c>
      <c r="T44" s="297">
        <v>0.1067397978653337</v>
      </c>
      <c r="U44" s="297">
        <v>7.8188263032386296E-2</v>
      </c>
      <c r="V44" s="297">
        <v>2.6055603249003179E-2</v>
      </c>
      <c r="W44" s="297">
        <v>2.6257883589911431E-2</v>
      </c>
      <c r="DA44" s="122" t="s">
        <v>2741</v>
      </c>
    </row>
    <row r="45" spans="1:105" ht="12" customHeight="1" x14ac:dyDescent="0.25">
      <c r="A45" s="59" t="s">
        <v>162</v>
      </c>
      <c r="B45" s="297">
        <v>2.5837944779481519</v>
      </c>
      <c r="C45" s="297">
        <v>2.2763296511039961</v>
      </c>
      <c r="D45" s="297">
        <v>2.2511490120178488</v>
      </c>
      <c r="E45" s="297">
        <v>2.165074202803444</v>
      </c>
      <c r="F45" s="297">
        <v>2.1068254484788951</v>
      </c>
      <c r="G45" s="297">
        <v>1.9476712982111759</v>
      </c>
      <c r="H45" s="297">
        <v>1.844677197893986</v>
      </c>
      <c r="I45" s="297">
        <v>1.6982406713216729</v>
      </c>
      <c r="J45" s="297">
        <v>1.7601253623780411</v>
      </c>
      <c r="K45" s="297">
        <v>1.7269333750512961</v>
      </c>
      <c r="L45" s="297">
        <v>1.5800778216563161</v>
      </c>
      <c r="M45" s="297">
        <v>1.5197914435856561</v>
      </c>
      <c r="N45" s="297">
        <v>1.56216922892249</v>
      </c>
      <c r="O45" s="297">
        <v>1.394401715430059</v>
      </c>
      <c r="P45" s="297">
        <v>1.3179883487500921</v>
      </c>
      <c r="Q45" s="297">
        <v>1.43303495358168</v>
      </c>
      <c r="R45" s="297">
        <v>1.2666492758372829</v>
      </c>
      <c r="S45" s="297">
        <v>1.236089068412747</v>
      </c>
      <c r="T45" s="297">
        <v>1.116000938170558</v>
      </c>
      <c r="U45" s="297">
        <v>1.1535893126276131</v>
      </c>
      <c r="V45" s="297">
        <v>1.0181589998161109</v>
      </c>
      <c r="W45" s="297">
        <v>1.072334824074314</v>
      </c>
      <c r="DA45" s="122" t="s">
        <v>2742</v>
      </c>
    </row>
    <row r="46" spans="1:105" ht="12" customHeight="1" x14ac:dyDescent="0.25">
      <c r="A46" s="60" t="s">
        <v>2743</v>
      </c>
      <c r="B46" s="331">
        <v>3.2037768765721948</v>
      </c>
      <c r="C46" s="331">
        <v>3.2510773587366919</v>
      </c>
      <c r="D46" s="331">
        <v>3.1170272790438851</v>
      </c>
      <c r="E46" s="331">
        <v>2.8438021186909168</v>
      </c>
      <c r="F46" s="331">
        <v>2.7985920761897818</v>
      </c>
      <c r="G46" s="331">
        <v>2.6221638006832841</v>
      </c>
      <c r="H46" s="331">
        <v>2.2080575651044589</v>
      </c>
      <c r="I46" s="331">
        <v>2.0308654652832119</v>
      </c>
      <c r="J46" s="331">
        <v>1.7010774531725059</v>
      </c>
      <c r="K46" s="331">
        <v>1.664677419944105</v>
      </c>
      <c r="L46" s="331">
        <v>1.4012191721214691</v>
      </c>
      <c r="M46" s="331">
        <v>1.273162143920457</v>
      </c>
      <c r="N46" s="331">
        <v>1.3043776689362021</v>
      </c>
      <c r="O46" s="331">
        <v>1.116169689376761</v>
      </c>
      <c r="P46" s="331">
        <v>1.059010668341821</v>
      </c>
      <c r="Q46" s="331">
        <v>1.0516792778216131</v>
      </c>
      <c r="R46" s="331">
        <v>0.99093480394420141</v>
      </c>
      <c r="S46" s="331">
        <v>0.94985203713538724</v>
      </c>
      <c r="T46" s="331">
        <v>0.88872205462622267</v>
      </c>
      <c r="U46" s="331">
        <v>0.89045237685835477</v>
      </c>
      <c r="V46" s="331">
        <v>0.76503676879493676</v>
      </c>
      <c r="W46" s="331">
        <v>0.79544435797059609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9.6535305545303284E-3</v>
      </c>
      <c r="E49" s="231">
        <v>0</v>
      </c>
      <c r="F49" s="231">
        <v>4.8349020462609242E-2</v>
      </c>
      <c r="G49" s="231">
        <v>0</v>
      </c>
      <c r="H49" s="231">
        <v>0</v>
      </c>
      <c r="I49" s="231">
        <v>9.7377573389833064E-2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2747</v>
      </c>
    </row>
    <row r="50" spans="1:105" ht="12" customHeight="1" x14ac:dyDescent="0.25">
      <c r="A50" s="64" t="s">
        <v>160</v>
      </c>
      <c r="B50" s="231">
        <v>0.20338371572037561</v>
      </c>
      <c r="C50" s="231">
        <v>0.20126248856917789</v>
      </c>
      <c r="D50" s="231">
        <v>0.20253938555246251</v>
      </c>
      <c r="E50" s="231">
        <v>0.20492308237960391</v>
      </c>
      <c r="F50" s="231">
        <v>0.35037686814848518</v>
      </c>
      <c r="G50" s="231">
        <v>0.35435600226658148</v>
      </c>
      <c r="H50" s="231">
        <v>0.215962472162151</v>
      </c>
      <c r="I50" s="231">
        <v>0.14458577975506121</v>
      </c>
      <c r="J50" s="231">
        <v>0.14953776744201039</v>
      </c>
      <c r="K50" s="231">
        <v>0.14898280240516279</v>
      </c>
      <c r="L50" s="231">
        <v>7.5855517918433438E-2</v>
      </c>
      <c r="M50" s="231">
        <v>7.7317136712678439E-2</v>
      </c>
      <c r="N50" s="231">
        <v>7.6937336749207733E-2</v>
      </c>
      <c r="O50" s="231">
        <v>7.7479165355535659E-2</v>
      </c>
      <c r="P50" s="231">
        <v>7.8581362683293784E-2</v>
      </c>
      <c r="Q50" s="231">
        <v>0</v>
      </c>
      <c r="R50" s="231">
        <v>7.861506745612093E-2</v>
      </c>
      <c r="S50" s="231">
        <v>4.7602803315115919E-2</v>
      </c>
      <c r="T50" s="231">
        <v>6.3534738694648984E-2</v>
      </c>
      <c r="U50" s="231">
        <v>6.3967353881486944E-2</v>
      </c>
      <c r="V50" s="231">
        <v>6.405222106541604E-2</v>
      </c>
      <c r="W50" s="231">
        <v>5.6123472079442398E-2</v>
      </c>
      <c r="DA50" s="73" t="s">
        <v>2748</v>
      </c>
    </row>
    <row r="51" spans="1:105" ht="12" customHeight="1" x14ac:dyDescent="0.25">
      <c r="A51" s="64" t="s">
        <v>70</v>
      </c>
      <c r="B51" s="231">
        <v>0.97416813450635698</v>
      </c>
      <c r="C51" s="231">
        <v>1.2439216271127931</v>
      </c>
      <c r="D51" s="231">
        <v>1.16398759704744</v>
      </c>
      <c r="E51" s="231">
        <v>0.99901964398946519</v>
      </c>
      <c r="F51" s="231">
        <v>0.80808858766740232</v>
      </c>
      <c r="G51" s="231">
        <v>0.84561386589187115</v>
      </c>
      <c r="H51" s="231">
        <v>0.66990233710375902</v>
      </c>
      <c r="I51" s="231">
        <v>0.58730077967076622</v>
      </c>
      <c r="J51" s="231">
        <v>0.3357662270501367</v>
      </c>
      <c r="K51" s="231">
        <v>0.31869765703002739</v>
      </c>
      <c r="L51" s="231">
        <v>0.25253861428682178</v>
      </c>
      <c r="M51" s="231">
        <v>0.1684215881582708</v>
      </c>
      <c r="N51" s="231">
        <v>0.16824371630718751</v>
      </c>
      <c r="O51" s="231">
        <v>8.3665475744626752E-2</v>
      </c>
      <c r="P51" s="231">
        <v>8.3919511176652625E-2</v>
      </c>
      <c r="Q51" s="231">
        <v>8.3944508324168471E-2</v>
      </c>
      <c r="R51" s="231">
        <v>5.0290006314391927E-2</v>
      </c>
      <c r="S51" s="231">
        <v>6.7256267811017262E-2</v>
      </c>
      <c r="T51" s="231">
        <v>6.7152479259801806E-2</v>
      </c>
      <c r="U51" s="231">
        <v>5.0548444553384697E-2</v>
      </c>
      <c r="V51" s="231">
        <v>1.6847310118553369E-2</v>
      </c>
      <c r="W51" s="231">
        <v>1.673141257019907E-2</v>
      </c>
      <c r="DA51" s="73" t="s">
        <v>2749</v>
      </c>
    </row>
    <row r="52" spans="1:105" ht="12" customHeight="1" x14ac:dyDescent="0.25">
      <c r="A52" s="64" t="s">
        <v>34</v>
      </c>
      <c r="B52" s="231">
        <v>5.3814918991939393E-4</v>
      </c>
      <c r="C52" s="231">
        <v>4.3399128219380229E-4</v>
      </c>
      <c r="D52" s="231">
        <v>4.3399128219314141E-4</v>
      </c>
      <c r="E52" s="231">
        <v>4.3399128219287502E-4</v>
      </c>
      <c r="F52" s="231">
        <v>4.3399128218833569E-4</v>
      </c>
      <c r="G52" s="231">
        <v>4.3399128218903277E-4</v>
      </c>
      <c r="H52" s="231">
        <v>4.3399128219202018E-4</v>
      </c>
      <c r="I52" s="231">
        <v>4.339912821866047E-4</v>
      </c>
      <c r="J52" s="231">
        <v>4.3399128218871841E-4</v>
      </c>
      <c r="K52" s="231">
        <v>4.3399128218741872E-4</v>
      </c>
      <c r="L52" s="231">
        <v>4.339912821810421E-4</v>
      </c>
      <c r="M52" s="231">
        <v>4.3399128217433598E-4</v>
      </c>
      <c r="N52" s="231">
        <v>4.339912821863723E-4</v>
      </c>
      <c r="O52" s="231">
        <v>3.2115354881305069E-4</v>
      </c>
      <c r="P52" s="231">
        <v>3.2115354880508121E-4</v>
      </c>
      <c r="Q52" s="231">
        <v>3.2115354880852962E-4</v>
      </c>
      <c r="R52" s="231">
        <v>3.2115354880512501E-4</v>
      </c>
      <c r="S52" s="231">
        <v>0</v>
      </c>
      <c r="T52" s="231">
        <v>6.4230709762365845E-4</v>
      </c>
      <c r="U52" s="231">
        <v>9.6346064643747936E-4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1.4500061211520929</v>
      </c>
      <c r="C53" s="231">
        <v>1.3161340810990161</v>
      </c>
      <c r="D53" s="231">
        <v>1.324484209578997</v>
      </c>
      <c r="E53" s="231">
        <v>1.2853753130267069</v>
      </c>
      <c r="F53" s="231">
        <v>1.256640851979808</v>
      </c>
      <c r="G53" s="231">
        <v>1.203080413973233</v>
      </c>
      <c r="H53" s="231">
        <v>1.1407323209284219</v>
      </c>
      <c r="I53" s="231">
        <v>1.064833319799265</v>
      </c>
      <c r="J53" s="231">
        <v>1.107605471507642</v>
      </c>
      <c r="K53" s="231">
        <v>1.079949511702968</v>
      </c>
      <c r="L53" s="231">
        <v>1.0150087213040551</v>
      </c>
      <c r="M53" s="231">
        <v>0.97917226829736537</v>
      </c>
      <c r="N53" s="231">
        <v>0.99868087149173901</v>
      </c>
      <c r="O53" s="231">
        <v>0.85714265449376725</v>
      </c>
      <c r="P53" s="231">
        <v>0.8279391718991681</v>
      </c>
      <c r="Q53" s="231">
        <v>0.9021500069353563</v>
      </c>
      <c r="R53" s="231">
        <v>0.78886747982562366</v>
      </c>
      <c r="S53" s="231">
        <v>0.78642934153382116</v>
      </c>
      <c r="T53" s="231">
        <v>0.70210204022465228</v>
      </c>
      <c r="U53" s="231">
        <v>0.74579154396332681</v>
      </c>
      <c r="V53" s="231">
        <v>0.65833211597410901</v>
      </c>
      <c r="W53" s="231">
        <v>0.68328722280848919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1.952960769864091E-2</v>
      </c>
      <c r="I54" s="231">
        <v>1.3019738465598139E-2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2.412991528962048E-3</v>
      </c>
      <c r="L55" s="231">
        <v>2.4129915289265941E-3</v>
      </c>
      <c r="M55" s="231">
        <v>2.412991528889308E-3</v>
      </c>
      <c r="N55" s="231">
        <v>4.8259830579124611E-3</v>
      </c>
      <c r="O55" s="231">
        <v>4.8259830578393573E-3</v>
      </c>
      <c r="P55" s="231">
        <v>2.412991528859799E-3</v>
      </c>
      <c r="Q55" s="231">
        <v>9.6432862898993624E-3</v>
      </c>
      <c r="R55" s="231">
        <v>4.8259830577202546E-3</v>
      </c>
      <c r="S55" s="231">
        <v>1.5189694876140801E-2</v>
      </c>
      <c r="T55" s="231">
        <v>2.338345028375859E-2</v>
      </c>
      <c r="U55" s="231">
        <v>1.5675765112307109E-2</v>
      </c>
      <c r="V55" s="231">
        <v>1.567576511139129E-2</v>
      </c>
      <c r="W55" s="231">
        <v>1.7602686404434648E-2</v>
      </c>
      <c r="DA55" s="73" t="s">
        <v>2753</v>
      </c>
    </row>
    <row r="56" spans="1:105" ht="12" customHeight="1" x14ac:dyDescent="0.25">
      <c r="A56" s="64" t="s">
        <v>79</v>
      </c>
      <c r="B56" s="231">
        <v>0.5756807560034497</v>
      </c>
      <c r="C56" s="231">
        <v>0.48932517067351189</v>
      </c>
      <c r="D56" s="231">
        <v>0.4159285650282627</v>
      </c>
      <c r="E56" s="231">
        <v>0.35405008801294741</v>
      </c>
      <c r="F56" s="231">
        <v>0.33470275664928822</v>
      </c>
      <c r="G56" s="231">
        <v>0.2186795272694097</v>
      </c>
      <c r="H56" s="231">
        <v>0.16149683592929451</v>
      </c>
      <c r="I56" s="231">
        <v>0.12331428292050189</v>
      </c>
      <c r="J56" s="231">
        <v>0.1077339958905275</v>
      </c>
      <c r="K56" s="231">
        <v>0.1142004659947974</v>
      </c>
      <c r="L56" s="231">
        <v>5.4969335801050803E-2</v>
      </c>
      <c r="M56" s="231">
        <v>4.5404167941079043E-2</v>
      </c>
      <c r="N56" s="231">
        <v>5.525577004796893E-2</v>
      </c>
      <c r="O56" s="231">
        <v>9.2735257176179281E-2</v>
      </c>
      <c r="P56" s="231">
        <v>6.5836477505041624E-2</v>
      </c>
      <c r="Q56" s="231">
        <v>5.5620322723379911E-2</v>
      </c>
      <c r="R56" s="231">
        <v>6.8015113741539443E-2</v>
      </c>
      <c r="S56" s="231">
        <v>3.3373929599292217E-2</v>
      </c>
      <c r="T56" s="231">
        <v>3.1907039065737407E-2</v>
      </c>
      <c r="U56" s="231">
        <v>1.3505808701411871E-2</v>
      </c>
      <c r="V56" s="231">
        <v>1.0129356525467131E-2</v>
      </c>
      <c r="W56" s="231">
        <v>2.169956410803088E-2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5.6416764191273039</v>
      </c>
      <c r="C58" s="331">
        <v>6.0009021267873788</v>
      </c>
      <c r="D58" s="331">
        <v>5.4344943657085789</v>
      </c>
      <c r="E58" s="331">
        <v>4.9267495413716933</v>
      </c>
      <c r="F58" s="331">
        <v>5.889717476557883</v>
      </c>
      <c r="G58" s="331">
        <v>5.7806680340532148</v>
      </c>
      <c r="H58" s="331">
        <v>5.7437483692557416</v>
      </c>
      <c r="I58" s="331">
        <v>5.7490313610561543</v>
      </c>
      <c r="J58" s="331">
        <v>5.4378874246836384</v>
      </c>
      <c r="K58" s="331">
        <v>5.1131782518639399</v>
      </c>
      <c r="L58" s="331">
        <v>4.9143482583704996</v>
      </c>
      <c r="M58" s="331">
        <v>5.2378665604385111</v>
      </c>
      <c r="N58" s="331">
        <v>5.1514579348444567</v>
      </c>
      <c r="O58" s="331">
        <v>4.9487348408873277</v>
      </c>
      <c r="P58" s="331">
        <v>5.2103066413791561</v>
      </c>
      <c r="Q58" s="331">
        <v>5.4216224346690547</v>
      </c>
      <c r="R58" s="331">
        <v>4.8854805156527883</v>
      </c>
      <c r="S58" s="331">
        <v>4.9936622406371178</v>
      </c>
      <c r="T58" s="331">
        <v>4.816839424030344</v>
      </c>
      <c r="U58" s="331">
        <v>4.876972858549343</v>
      </c>
      <c r="V58" s="331">
        <v>4.1731564559644596</v>
      </c>
      <c r="W58" s="331">
        <v>4.504566810718158</v>
      </c>
      <c r="DA58" s="72" t="s">
        <v>2758</v>
      </c>
    </row>
    <row r="59" spans="1:105" ht="12" customHeight="1" x14ac:dyDescent="0.25">
      <c r="A59" s="132" t="s">
        <v>2759</v>
      </c>
      <c r="B59" s="318">
        <v>1.301403795301977</v>
      </c>
      <c r="C59" s="318">
        <v>1.38426882771218</v>
      </c>
      <c r="D59" s="318">
        <v>1.2536117046880151</v>
      </c>
      <c r="E59" s="318">
        <v>1.136486759486147</v>
      </c>
      <c r="F59" s="318">
        <v>1.35862110972229</v>
      </c>
      <c r="G59" s="318">
        <v>1.333465934592077</v>
      </c>
      <c r="H59" s="318">
        <v>1.324949424902544</v>
      </c>
      <c r="I59" s="318">
        <v>1.326168088482095</v>
      </c>
      <c r="J59" s="318">
        <v>1.254394404633878</v>
      </c>
      <c r="K59" s="318">
        <v>1.179491535613558</v>
      </c>
      <c r="L59" s="318">
        <v>1.1336260713563471</v>
      </c>
      <c r="M59" s="318">
        <v>1.208254234136745</v>
      </c>
      <c r="N59" s="318">
        <v>1.188321769929177</v>
      </c>
      <c r="O59" s="318">
        <v>1.141558257761641</v>
      </c>
      <c r="P59" s="318">
        <v>1.201896800530581</v>
      </c>
      <c r="Q59" s="318">
        <v>1.2506424489804551</v>
      </c>
      <c r="R59" s="318">
        <v>1.1269669531894031</v>
      </c>
      <c r="S59" s="318">
        <v>1.1519219660291331</v>
      </c>
      <c r="T59" s="318">
        <v>1.111133046649095</v>
      </c>
      <c r="U59" s="318">
        <v>1.1250044341753711</v>
      </c>
      <c r="V59" s="318">
        <v>0.9626503270850828</v>
      </c>
      <c r="W59" s="318">
        <v>1.039099003229744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1</v>
      </c>
      <c r="D63" s="234">
        <f t="shared" si="1"/>
        <v>0.99999999999999989</v>
      </c>
      <c r="E63" s="234">
        <f t="shared" si="1"/>
        <v>0.99999999999999989</v>
      </c>
      <c r="F63" s="234">
        <f t="shared" si="1"/>
        <v>1</v>
      </c>
      <c r="G63" s="234">
        <f t="shared" si="1"/>
        <v>1</v>
      </c>
      <c r="H63" s="234">
        <f t="shared" si="1"/>
        <v>1</v>
      </c>
      <c r="I63" s="234">
        <f t="shared" si="1"/>
        <v>1</v>
      </c>
      <c r="J63" s="234">
        <f t="shared" si="1"/>
        <v>1</v>
      </c>
      <c r="K63" s="234">
        <f t="shared" si="1"/>
        <v>0.99999999999999967</v>
      </c>
      <c r="L63" s="234">
        <f t="shared" si="1"/>
        <v>1</v>
      </c>
      <c r="M63" s="234">
        <f t="shared" si="1"/>
        <v>0.99999999999999989</v>
      </c>
      <c r="N63" s="234">
        <f t="shared" si="1"/>
        <v>1.0000000000000002</v>
      </c>
      <c r="O63" s="234">
        <f t="shared" si="1"/>
        <v>0.99999999999999989</v>
      </c>
      <c r="P63" s="234">
        <f t="shared" si="1"/>
        <v>1</v>
      </c>
      <c r="Q63" s="234">
        <f t="shared" si="1"/>
        <v>1.0000000000000002</v>
      </c>
      <c r="R63" s="234">
        <f t="shared" si="1"/>
        <v>0.99999999999999978</v>
      </c>
      <c r="S63" s="234">
        <f t="shared" si="1"/>
        <v>1</v>
      </c>
      <c r="T63" s="234">
        <f t="shared" si="1"/>
        <v>0.99999999999999967</v>
      </c>
      <c r="U63" s="234">
        <f t="shared" si="1"/>
        <v>1.0000000000000002</v>
      </c>
      <c r="V63" s="234">
        <f t="shared" si="1"/>
        <v>1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1.7343581177760522E-2</v>
      </c>
      <c r="C64" s="301">
        <f t="shared" si="2"/>
        <v>1.8008147903133959E-2</v>
      </c>
      <c r="D64" s="301">
        <f t="shared" si="2"/>
        <v>1.721875862087438E-2</v>
      </c>
      <c r="E64" s="301">
        <f t="shared" si="2"/>
        <v>1.7104643662360169E-2</v>
      </c>
      <c r="F64" s="301">
        <f t="shared" si="2"/>
        <v>1.9741295544439721E-2</v>
      </c>
      <c r="G64" s="301">
        <f t="shared" si="2"/>
        <v>2.0388198610182769E-2</v>
      </c>
      <c r="H64" s="301">
        <f t="shared" si="2"/>
        <v>2.2870235747458768E-2</v>
      </c>
      <c r="I64" s="301">
        <f t="shared" si="2"/>
        <v>2.4209587674432435E-2</v>
      </c>
      <c r="J64" s="301">
        <f t="shared" si="2"/>
        <v>2.6069758190006887E-2</v>
      </c>
      <c r="K64" s="301">
        <f t="shared" si="2"/>
        <v>2.5421832529351634E-2</v>
      </c>
      <c r="L64" s="301">
        <f t="shared" si="2"/>
        <v>2.7567463270286342E-2</v>
      </c>
      <c r="M64" s="301">
        <f t="shared" si="2"/>
        <v>3.021153093256829E-2</v>
      </c>
      <c r="N64" s="301">
        <f t="shared" si="2"/>
        <v>2.9529653571019637E-2</v>
      </c>
      <c r="O64" s="301">
        <f t="shared" si="2"/>
        <v>3.1483487652043833E-2</v>
      </c>
      <c r="P64" s="301">
        <f t="shared" si="2"/>
        <v>3.32135706562064E-2</v>
      </c>
      <c r="Q64" s="301">
        <f t="shared" si="2"/>
        <v>3.3989572090686301E-2</v>
      </c>
      <c r="R64" s="301">
        <f t="shared" si="2"/>
        <v>3.3244280127938168E-2</v>
      </c>
      <c r="S64" s="301">
        <f t="shared" si="2"/>
        <v>3.4304901095198584E-2</v>
      </c>
      <c r="T64" s="301">
        <f t="shared" si="2"/>
        <v>3.4816192851776527E-2</v>
      </c>
      <c r="U64" s="301">
        <f t="shared" si="2"/>
        <v>3.4966744108534398E-2</v>
      </c>
      <c r="V64" s="301">
        <f t="shared" si="2"/>
        <v>3.4890962704280458E-2</v>
      </c>
      <c r="W64" s="301">
        <f t="shared" si="2"/>
        <v>3.5514593039917851E-2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1.4230630709957353E-2</v>
      </c>
      <c r="C65" s="235">
        <f t="shared" si="3"/>
        <v>1.4775916228212478E-2</v>
      </c>
      <c r="D65" s="235">
        <f t="shared" si="3"/>
        <v>1.412821220174308E-2</v>
      </c>
      <c r="E65" s="235">
        <f t="shared" si="3"/>
        <v>1.4034579415269883E-2</v>
      </c>
      <c r="F65" s="235">
        <f t="shared" si="3"/>
        <v>1.6197986087745416E-2</v>
      </c>
      <c r="G65" s="235">
        <f t="shared" si="3"/>
        <v>1.6728778346816634E-2</v>
      </c>
      <c r="H65" s="235">
        <f t="shared" si="3"/>
        <v>1.8765321638940523E-2</v>
      </c>
      <c r="I65" s="235">
        <f t="shared" si="3"/>
        <v>1.9864277066200968E-2</v>
      </c>
      <c r="J65" s="235">
        <f t="shared" si="3"/>
        <v>2.1390570822569756E-2</v>
      </c>
      <c r="K65" s="235">
        <f t="shared" si="3"/>
        <v>2.0858939511262876E-2</v>
      </c>
      <c r="L65" s="235">
        <f t="shared" si="3"/>
        <v>2.2619457042286233E-2</v>
      </c>
      <c r="M65" s="235">
        <f t="shared" si="3"/>
        <v>2.4788948457491931E-2</v>
      </c>
      <c r="N65" s="235">
        <f t="shared" si="3"/>
        <v>2.4229459340323806E-2</v>
      </c>
      <c r="O65" s="235">
        <f t="shared" si="3"/>
        <v>2.5832605252959041E-2</v>
      </c>
      <c r="P65" s="235">
        <f t="shared" si="3"/>
        <v>2.725216053842576E-2</v>
      </c>
      <c r="Q65" s="235">
        <f t="shared" si="3"/>
        <v>2.7888879664152863E-2</v>
      </c>
      <c r="R65" s="235">
        <f t="shared" si="3"/>
        <v>2.7277358053692861E-2</v>
      </c>
      <c r="S65" s="235">
        <f t="shared" si="3"/>
        <v>2.8147611155034728E-2</v>
      </c>
      <c r="T65" s="235">
        <f t="shared" si="3"/>
        <v>2.8567132596329467E-2</v>
      </c>
      <c r="U65" s="235">
        <f t="shared" si="3"/>
        <v>2.8690661832643596E-2</v>
      </c>
      <c r="V65" s="235">
        <f t="shared" si="3"/>
        <v>2.8628482218896776E-2</v>
      </c>
      <c r="W65" s="235">
        <f t="shared" si="3"/>
        <v>2.9140178904547981E-2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1.0228265822781846E-2</v>
      </c>
      <c r="C66" s="235">
        <f t="shared" si="4"/>
        <v>1.0620189789027719E-2</v>
      </c>
      <c r="D66" s="235">
        <f t="shared" si="4"/>
        <v>1.0154652520002843E-2</v>
      </c>
      <c r="E66" s="235">
        <f t="shared" si="4"/>
        <v>1.0087353954725225E-2</v>
      </c>
      <c r="F66" s="235">
        <f t="shared" si="4"/>
        <v>1.1642302500567022E-2</v>
      </c>
      <c r="G66" s="235">
        <f t="shared" si="4"/>
        <v>1.2023809436774455E-2</v>
      </c>
      <c r="H66" s="235">
        <f t="shared" si="4"/>
        <v>1.3487574927988504E-2</v>
      </c>
      <c r="I66" s="235">
        <f t="shared" si="4"/>
        <v>1.4277449141331949E-2</v>
      </c>
      <c r="J66" s="235">
        <f t="shared" si="4"/>
        <v>1.5374472778722012E-2</v>
      </c>
      <c r="K66" s="235">
        <f t="shared" si="4"/>
        <v>1.4992362773720192E-2</v>
      </c>
      <c r="L66" s="235">
        <f t="shared" si="4"/>
        <v>1.6257734749143233E-2</v>
      </c>
      <c r="M66" s="235">
        <f t="shared" si="4"/>
        <v>1.7817056703822325E-2</v>
      </c>
      <c r="N66" s="235">
        <f t="shared" si="4"/>
        <v>1.7414923900857734E-2</v>
      </c>
      <c r="O66" s="235">
        <f t="shared" si="4"/>
        <v>1.8567185025564308E-2</v>
      </c>
      <c r="P66" s="235">
        <f t="shared" si="4"/>
        <v>1.9587490386993509E-2</v>
      </c>
      <c r="Q66" s="235">
        <f t="shared" si="4"/>
        <v>2.0045132258609873E-2</v>
      </c>
      <c r="R66" s="235">
        <f t="shared" si="4"/>
        <v>1.9605601101091743E-2</v>
      </c>
      <c r="S66" s="235">
        <f t="shared" si="4"/>
        <v>2.0231095517681215E-2</v>
      </c>
      <c r="T66" s="235">
        <f t="shared" si="4"/>
        <v>2.0532626553611801E-2</v>
      </c>
      <c r="U66" s="235">
        <f t="shared" si="4"/>
        <v>2.0621413192212584E-2</v>
      </c>
      <c r="V66" s="235">
        <f t="shared" si="4"/>
        <v>2.0576721594832065E-2</v>
      </c>
      <c r="W66" s="235">
        <f t="shared" si="4"/>
        <v>2.0944503587643857E-2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2.0011824435877509E-2</v>
      </c>
      <c r="C67" s="235">
        <f t="shared" si="5"/>
        <v>2.0778632195923793E-2</v>
      </c>
      <c r="D67" s="235">
        <f t="shared" si="5"/>
        <v>1.9867798408701214E-2</v>
      </c>
      <c r="E67" s="235">
        <f t="shared" si="5"/>
        <v>1.9736127302723269E-2</v>
      </c>
      <c r="F67" s="235">
        <f t="shared" si="5"/>
        <v>2.2778417935891995E-2</v>
      </c>
      <c r="G67" s="235">
        <f t="shared" si="5"/>
        <v>2.352484455021089E-2</v>
      </c>
      <c r="H67" s="235">
        <f t="shared" si="5"/>
        <v>2.638873355476011E-2</v>
      </c>
      <c r="I67" s="235">
        <f t="shared" si="5"/>
        <v>2.7934139624345117E-2</v>
      </c>
      <c r="J67" s="235">
        <f t="shared" si="5"/>
        <v>3.0080490219238708E-2</v>
      </c>
      <c r="K67" s="235">
        <f t="shared" si="5"/>
        <v>2.9332883687713415E-2</v>
      </c>
      <c r="L67" s="235">
        <f t="shared" si="5"/>
        <v>3.1808611465715016E-2</v>
      </c>
      <c r="M67" s="235">
        <f t="shared" si="5"/>
        <v>3.4859458768348027E-2</v>
      </c>
      <c r="N67" s="235">
        <f t="shared" si="5"/>
        <v>3.4072677197330335E-2</v>
      </c>
      <c r="O67" s="235">
        <f t="shared" si="5"/>
        <v>3.6327101136973648E-2</v>
      </c>
      <c r="P67" s="235">
        <f t="shared" si="5"/>
        <v>3.8323350757161208E-2</v>
      </c>
      <c r="Q67" s="235">
        <f t="shared" si="5"/>
        <v>3.9218737027714931E-2</v>
      </c>
      <c r="R67" s="235">
        <f t="shared" si="5"/>
        <v>3.8358784763005596E-2</v>
      </c>
      <c r="S67" s="235">
        <f t="shared" si="5"/>
        <v>3.9582578186767602E-2</v>
      </c>
      <c r="T67" s="235">
        <f t="shared" si="5"/>
        <v>4.0172530213588319E-2</v>
      </c>
      <c r="U67" s="235">
        <f t="shared" si="5"/>
        <v>4.0346243202155067E-2</v>
      </c>
      <c r="V67" s="235">
        <f t="shared" si="5"/>
        <v>4.0258803120323587E-2</v>
      </c>
      <c r="W67" s="235">
        <f t="shared" si="5"/>
        <v>4.0978376584520596E-2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0.10292222007842414</v>
      </c>
      <c r="C68" s="302">
        <f t="shared" si="6"/>
        <v>9.9081174861619201E-2</v>
      </c>
      <c r="D68" s="302">
        <f t="shared" si="6"/>
        <v>0.10229189992144366</v>
      </c>
      <c r="E68" s="302">
        <f t="shared" si="6"/>
        <v>0.10401886578759167</v>
      </c>
      <c r="F68" s="302">
        <f t="shared" si="6"/>
        <v>9.8631003220273641E-2</v>
      </c>
      <c r="G68" s="302">
        <f t="shared" si="6"/>
        <v>9.7648441298224295E-2</v>
      </c>
      <c r="H68" s="302">
        <f t="shared" si="6"/>
        <v>9.2146734829342103E-2</v>
      </c>
      <c r="I68" s="302">
        <f t="shared" si="6"/>
        <v>8.8612344848048599E-2</v>
      </c>
      <c r="J68" s="302">
        <f t="shared" si="6"/>
        <v>8.8118523044566632E-2</v>
      </c>
      <c r="K68" s="302">
        <f t="shared" si="6"/>
        <v>8.9464624190506339E-2</v>
      </c>
      <c r="L68" s="302">
        <f t="shared" si="6"/>
        <v>8.5911430367919664E-2</v>
      </c>
      <c r="M68" s="302">
        <f t="shared" si="6"/>
        <v>8.2097593400590238E-2</v>
      </c>
      <c r="N68" s="302">
        <f t="shared" si="6"/>
        <v>8.3121351848299205E-2</v>
      </c>
      <c r="O68" s="302">
        <f t="shared" si="6"/>
        <v>8.0253872983838875E-2</v>
      </c>
      <c r="P68" s="302">
        <f t="shared" si="6"/>
        <v>7.837939083783492E-2</v>
      </c>
      <c r="Q68" s="302">
        <f t="shared" si="6"/>
        <v>7.7629773747508346E-2</v>
      </c>
      <c r="R68" s="302">
        <f t="shared" si="6"/>
        <v>7.8516463627075164E-2</v>
      </c>
      <c r="S68" s="302">
        <f t="shared" si="6"/>
        <v>7.7526911776923529E-2</v>
      </c>
      <c r="T68" s="302">
        <f t="shared" si="6"/>
        <v>7.6970454422181048E-2</v>
      </c>
      <c r="U68" s="302">
        <f t="shared" si="6"/>
        <v>7.7227440989540055E-2</v>
      </c>
      <c r="V68" s="302">
        <f t="shared" si="6"/>
        <v>7.7522721571352107E-2</v>
      </c>
      <c r="W68" s="302">
        <f t="shared" si="6"/>
        <v>7.6927626101992039E-2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5.3481098916598344E-2</v>
      </c>
      <c r="C69" s="303">
        <f t="shared" si="7"/>
        <v>5.2976988233412035E-2</v>
      </c>
      <c r="D69" s="303">
        <f t="shared" si="7"/>
        <v>5.3627895462267344E-2</v>
      </c>
      <c r="E69" s="303">
        <f t="shared" si="7"/>
        <v>5.3611798369759232E-2</v>
      </c>
      <c r="F69" s="303">
        <f t="shared" si="7"/>
        <v>5.0936399577842101E-2</v>
      </c>
      <c r="G69" s="303">
        <f t="shared" si="7"/>
        <v>5.0219004481496542E-2</v>
      </c>
      <c r="H69" s="303">
        <f t="shared" si="7"/>
        <v>4.7741172769534053E-2</v>
      </c>
      <c r="I69" s="303">
        <f t="shared" si="7"/>
        <v>4.6438835999979049E-2</v>
      </c>
      <c r="J69" s="303">
        <f t="shared" si="7"/>
        <v>4.4283132511410292E-2</v>
      </c>
      <c r="K69" s="303">
        <f t="shared" si="7"/>
        <v>4.4942110683553985E-2</v>
      </c>
      <c r="L69" s="303">
        <f t="shared" si="7"/>
        <v>4.2681964636831916E-2</v>
      </c>
      <c r="M69" s="303">
        <f t="shared" si="7"/>
        <v>3.9875806123897253E-2</v>
      </c>
      <c r="N69" s="303">
        <f t="shared" si="7"/>
        <v>4.0601212663069673E-2</v>
      </c>
      <c r="O69" s="303">
        <f t="shared" si="7"/>
        <v>3.8559050623662543E-2</v>
      </c>
      <c r="P69" s="303">
        <f t="shared" si="7"/>
        <v>3.6657266333311365E-2</v>
      </c>
      <c r="Q69" s="303">
        <f t="shared" si="7"/>
        <v>3.5801992725066255E-2</v>
      </c>
      <c r="R69" s="303">
        <f t="shared" si="7"/>
        <v>3.6615265335893522E-2</v>
      </c>
      <c r="S69" s="303">
        <f t="shared" si="7"/>
        <v>3.5432387883031193E-2</v>
      </c>
      <c r="T69" s="303">
        <f t="shared" si="7"/>
        <v>3.4881288906735336E-2</v>
      </c>
      <c r="U69" s="303">
        <f t="shared" si="7"/>
        <v>3.4667538783632164E-2</v>
      </c>
      <c r="V69" s="303">
        <f t="shared" si="7"/>
        <v>3.4732660383696067E-2</v>
      </c>
      <c r="W69" s="303">
        <f t="shared" si="7"/>
        <v>3.4054230517471758E-2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0.45458934079108604</v>
      </c>
      <c r="C70" s="303">
        <f t="shared" si="8"/>
        <v>0.45030439998400246</v>
      </c>
      <c r="D70" s="303">
        <f t="shared" si="8"/>
        <v>0.4558371114292723</v>
      </c>
      <c r="E70" s="303">
        <f t="shared" si="8"/>
        <v>0.45570028614295371</v>
      </c>
      <c r="F70" s="303">
        <f t="shared" si="8"/>
        <v>0.43295939641165782</v>
      </c>
      <c r="G70" s="303">
        <f t="shared" si="8"/>
        <v>0.42686153809272059</v>
      </c>
      <c r="H70" s="303">
        <f t="shared" si="8"/>
        <v>0.40579996854103956</v>
      </c>
      <c r="I70" s="303">
        <f t="shared" si="8"/>
        <v>0.39473010599982211</v>
      </c>
      <c r="J70" s="303">
        <f t="shared" si="8"/>
        <v>0.37640662634698763</v>
      </c>
      <c r="K70" s="303">
        <f t="shared" si="8"/>
        <v>0.38200794081020878</v>
      </c>
      <c r="L70" s="303">
        <f t="shared" si="8"/>
        <v>0.36279669941307141</v>
      </c>
      <c r="M70" s="303">
        <f t="shared" si="8"/>
        <v>0.33894435205312645</v>
      </c>
      <c r="N70" s="303">
        <f t="shared" si="8"/>
        <v>0.34511030763609202</v>
      </c>
      <c r="O70" s="303">
        <f t="shared" si="8"/>
        <v>0.32775193030113159</v>
      </c>
      <c r="P70" s="303">
        <f t="shared" si="8"/>
        <v>0.3115867638331466</v>
      </c>
      <c r="Q70" s="303">
        <f t="shared" si="8"/>
        <v>0.30431693816306321</v>
      </c>
      <c r="R70" s="303">
        <f t="shared" si="8"/>
        <v>0.31122975535509501</v>
      </c>
      <c r="S70" s="303">
        <f t="shared" si="8"/>
        <v>0.30117529700576517</v>
      </c>
      <c r="T70" s="303">
        <f t="shared" si="8"/>
        <v>0.29649095570725026</v>
      </c>
      <c r="U70" s="303">
        <f t="shared" si="8"/>
        <v>0.29467407966087333</v>
      </c>
      <c r="V70" s="303">
        <f t="shared" si="8"/>
        <v>0.29522761326141661</v>
      </c>
      <c r="W70" s="303">
        <f t="shared" si="8"/>
        <v>0.2894609593985098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6.3148423775435739E-2</v>
      </c>
      <c r="C71" s="303">
        <f t="shared" si="9"/>
        <v>6.5568128262692857E-2</v>
      </c>
      <c r="D71" s="303">
        <f t="shared" si="9"/>
        <v>6.2693941645234924E-2</v>
      </c>
      <c r="E71" s="303">
        <f t="shared" si="9"/>
        <v>6.2278446155260105E-2</v>
      </c>
      <c r="F71" s="303">
        <f t="shared" si="9"/>
        <v>7.1878563264370282E-2</v>
      </c>
      <c r="G71" s="303">
        <f t="shared" si="9"/>
        <v>7.4233953913998785E-2</v>
      </c>
      <c r="H71" s="303">
        <f t="shared" si="9"/>
        <v>8.3271114772798596E-2</v>
      </c>
      <c r="I71" s="303">
        <f t="shared" si="9"/>
        <v>8.8147729481266826E-2</v>
      </c>
      <c r="J71" s="303">
        <f t="shared" si="9"/>
        <v>9.4920658025153273E-2</v>
      </c>
      <c r="K71" s="303">
        <f t="shared" si="9"/>
        <v>9.2561544081228991E-2</v>
      </c>
      <c r="L71" s="303">
        <f t="shared" si="9"/>
        <v>0.10037384062514512</v>
      </c>
      <c r="M71" s="303">
        <f t="shared" si="9"/>
        <v>0.11000095878012041</v>
      </c>
      <c r="N71" s="303">
        <f t="shared" si="9"/>
        <v>0.10751822582268687</v>
      </c>
      <c r="O71" s="303">
        <f t="shared" si="9"/>
        <v>0.11463218581000573</v>
      </c>
      <c r="P71" s="303">
        <f t="shared" si="9"/>
        <v>0.1209314623892643</v>
      </c>
      <c r="Q71" s="303">
        <f t="shared" si="9"/>
        <v>0.1237569035096783</v>
      </c>
      <c r="R71" s="303">
        <f t="shared" si="9"/>
        <v>0.12104327636326208</v>
      </c>
      <c r="S71" s="303">
        <f t="shared" si="9"/>
        <v>0.12490502450046662</v>
      </c>
      <c r="T71" s="303">
        <f t="shared" si="9"/>
        <v>0.12676665089621192</v>
      </c>
      <c r="U71" s="303">
        <f t="shared" si="9"/>
        <v>0.12731481188235594</v>
      </c>
      <c r="V71" s="303">
        <f t="shared" si="9"/>
        <v>0.12703888984635442</v>
      </c>
      <c r="W71" s="303">
        <f t="shared" si="9"/>
        <v>0.12930954388893165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0.24087179619614027</v>
      </c>
      <c r="C72" s="303">
        <f t="shared" si="10"/>
        <v>0.24382567457262452</v>
      </c>
      <c r="D72" s="303">
        <f t="shared" si="10"/>
        <v>0.24117368753944968</v>
      </c>
      <c r="E72" s="303">
        <f t="shared" si="10"/>
        <v>0.24057432634448814</v>
      </c>
      <c r="F72" s="303">
        <f t="shared" si="10"/>
        <v>0.24885822300001711</v>
      </c>
      <c r="G72" s="303">
        <f t="shared" si="10"/>
        <v>0.2511306894149779</v>
      </c>
      <c r="H72" s="303">
        <f t="shared" si="10"/>
        <v>0.25897214306025479</v>
      </c>
      <c r="I72" s="303">
        <f t="shared" si="10"/>
        <v>0.26343901731884889</v>
      </c>
      <c r="J72" s="303">
        <f t="shared" si="10"/>
        <v>0.26852387503127279</v>
      </c>
      <c r="K72" s="303">
        <f t="shared" si="10"/>
        <v>0.26645156439234136</v>
      </c>
      <c r="L72" s="303">
        <f t="shared" si="10"/>
        <v>0.27314981652226894</v>
      </c>
      <c r="M72" s="303">
        <f t="shared" si="10"/>
        <v>0.28103856503109909</v>
      </c>
      <c r="N72" s="303">
        <f t="shared" si="10"/>
        <v>0.278947516944963</v>
      </c>
      <c r="O72" s="303">
        <f t="shared" si="10"/>
        <v>0.28452738574415365</v>
      </c>
      <c r="P72" s="303">
        <f t="shared" si="10"/>
        <v>0.2896917789823078</v>
      </c>
      <c r="Q72" s="303">
        <f t="shared" si="10"/>
        <v>0.2919384873590129</v>
      </c>
      <c r="R72" s="303">
        <f t="shared" si="10"/>
        <v>0.28969141895744477</v>
      </c>
      <c r="S72" s="303">
        <f t="shared" si="10"/>
        <v>0.29285929726382831</v>
      </c>
      <c r="T72" s="303">
        <f t="shared" si="10"/>
        <v>0.2942841335733361</v>
      </c>
      <c r="U72" s="303">
        <f t="shared" si="10"/>
        <v>0.29477188002030108</v>
      </c>
      <c r="V72" s="303">
        <f t="shared" si="10"/>
        <v>0.29450521076435787</v>
      </c>
      <c r="W72" s="303">
        <f t="shared" si="10"/>
        <v>0.29621881881881817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8.3369504488285714E-2</v>
      </c>
      <c r="C73" s="304">
        <f t="shared" si="11"/>
        <v>8.3011862860406627E-2</v>
      </c>
      <c r="D73" s="304">
        <f t="shared" si="11"/>
        <v>8.4237797794731992E-2</v>
      </c>
      <c r="E73" s="304">
        <f t="shared" si="11"/>
        <v>8.4316572278123086E-2</v>
      </c>
      <c r="F73" s="304">
        <f t="shared" si="11"/>
        <v>8.0182471770225625E-2</v>
      </c>
      <c r="G73" s="304">
        <f t="shared" si="11"/>
        <v>7.9473231268009259E-2</v>
      </c>
      <c r="H73" s="304">
        <f t="shared" si="11"/>
        <v>7.558149385900563E-2</v>
      </c>
      <c r="I73" s="304">
        <f t="shared" si="11"/>
        <v>7.3679864751974328E-2</v>
      </c>
      <c r="J73" s="304">
        <f t="shared" si="11"/>
        <v>7.0289842694765667E-2</v>
      </c>
      <c r="K73" s="304">
        <f t="shared" si="11"/>
        <v>7.1267473332566361E-2</v>
      </c>
      <c r="L73" s="304">
        <f t="shared" si="11"/>
        <v>6.7948836428785436E-2</v>
      </c>
      <c r="M73" s="304">
        <f t="shared" si="11"/>
        <v>6.3516111856750199E-2</v>
      </c>
      <c r="N73" s="304">
        <f t="shared" si="11"/>
        <v>6.4600799827316813E-2</v>
      </c>
      <c r="O73" s="304">
        <f t="shared" si="11"/>
        <v>6.1042169080165264E-2</v>
      </c>
      <c r="P73" s="304">
        <f t="shared" si="11"/>
        <v>5.8214315501216682E-2</v>
      </c>
      <c r="Q73" s="304">
        <f t="shared" si="11"/>
        <v>5.6878636491121556E-2</v>
      </c>
      <c r="R73" s="304">
        <f t="shared" si="11"/>
        <v>5.8080884156535888E-2</v>
      </c>
      <c r="S73" s="304">
        <f t="shared" si="11"/>
        <v>5.6367273894533755E-2</v>
      </c>
      <c r="T73" s="304">
        <f t="shared" si="11"/>
        <v>5.5418495254518592E-2</v>
      </c>
      <c r="U73" s="304">
        <f t="shared" si="11"/>
        <v>5.526223364108742E-2</v>
      </c>
      <c r="V73" s="304">
        <f t="shared" si="11"/>
        <v>5.5365034946239733E-2</v>
      </c>
      <c r="W73" s="304">
        <f t="shared" si="11"/>
        <v>5.4190171191234128E-2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5.7046505511038265E-2</v>
      </c>
      <c r="C74" s="304">
        <f t="shared" si="12"/>
        <v>5.6508787448972864E-2</v>
      </c>
      <c r="D74" s="304">
        <f t="shared" si="12"/>
        <v>5.7203088493085176E-2</v>
      </c>
      <c r="E74" s="304">
        <f t="shared" si="12"/>
        <v>5.7185918261076545E-2</v>
      </c>
      <c r="F74" s="304">
        <f t="shared" si="12"/>
        <v>5.4332159549698222E-2</v>
      </c>
      <c r="G74" s="304">
        <f t="shared" si="12"/>
        <v>5.3566938113596314E-2</v>
      </c>
      <c r="H74" s="304">
        <f t="shared" si="12"/>
        <v>5.0923917620836326E-2</v>
      </c>
      <c r="I74" s="304">
        <f t="shared" si="12"/>
        <v>4.9534758399977688E-2</v>
      </c>
      <c r="J74" s="304">
        <f t="shared" si="12"/>
        <v>4.7235341345504354E-2</v>
      </c>
      <c r="K74" s="304">
        <f t="shared" si="12"/>
        <v>4.7938251395790929E-2</v>
      </c>
      <c r="L74" s="304">
        <f t="shared" si="12"/>
        <v>4.5527428945954088E-2</v>
      </c>
      <c r="M74" s="304">
        <f t="shared" si="12"/>
        <v>4.2534193198823719E-2</v>
      </c>
      <c r="N74" s="304">
        <f t="shared" si="12"/>
        <v>4.3307960173940965E-2</v>
      </c>
      <c r="O74" s="304">
        <f t="shared" si="12"/>
        <v>4.1129653998573351E-2</v>
      </c>
      <c r="P74" s="304">
        <f t="shared" si="12"/>
        <v>3.9101084088865465E-2</v>
      </c>
      <c r="Q74" s="304">
        <f t="shared" si="12"/>
        <v>3.8188792240070706E-2</v>
      </c>
      <c r="R74" s="304">
        <f t="shared" si="12"/>
        <v>3.9056283024953099E-2</v>
      </c>
      <c r="S74" s="304">
        <f t="shared" si="12"/>
        <v>3.7794547075233283E-2</v>
      </c>
      <c r="T74" s="304">
        <f t="shared" si="12"/>
        <v>3.7206708167184348E-2</v>
      </c>
      <c r="U74" s="304">
        <f t="shared" si="12"/>
        <v>3.6978708035874303E-2</v>
      </c>
      <c r="V74" s="304">
        <f t="shared" si="12"/>
        <v>3.7048171075942479E-2</v>
      </c>
      <c r="W74" s="304">
        <f t="shared" si="12"/>
        <v>3.6324512551969883E-2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0.1004557861968163</v>
      </c>
      <c r="C76" s="304">
        <f t="shared" si="14"/>
        <v>0.10430502426324502</v>
      </c>
      <c r="D76" s="304">
        <f t="shared" si="14"/>
        <v>9.9732801251632502E-2</v>
      </c>
      <c r="E76" s="304">
        <f t="shared" si="14"/>
        <v>9.9071835805288486E-2</v>
      </c>
      <c r="F76" s="304">
        <f t="shared" si="14"/>
        <v>0.11434359168009328</v>
      </c>
      <c r="G76" s="304">
        <f t="shared" si="14"/>
        <v>0.1180905200333723</v>
      </c>
      <c r="H76" s="304">
        <f t="shared" si="14"/>
        <v>0.13246673158041286</v>
      </c>
      <c r="I76" s="304">
        <f t="shared" si="14"/>
        <v>0.14022439416689686</v>
      </c>
      <c r="J76" s="304">
        <f t="shared" si="14"/>
        <v>0.1509986909910028</v>
      </c>
      <c r="K76" s="304">
        <f t="shared" si="14"/>
        <v>0.14724583966398405</v>
      </c>
      <c r="L76" s="304">
        <f t="shared" si="14"/>
        <v>0.15967355114752937</v>
      </c>
      <c r="M76" s="304">
        <f t="shared" si="14"/>
        <v>0.17498825997552514</v>
      </c>
      <c r="N76" s="304">
        <f t="shared" si="14"/>
        <v>0.17103875694370524</v>
      </c>
      <c r="O76" s="304">
        <f t="shared" si="14"/>
        <v>0.18235556266541503</v>
      </c>
      <c r="P76" s="304">
        <f t="shared" si="14"/>
        <v>0.19237637939222563</v>
      </c>
      <c r="Q76" s="304">
        <f t="shared" si="14"/>
        <v>0.19687105862782064</v>
      </c>
      <c r="R76" s="304">
        <f t="shared" si="14"/>
        <v>0.19255425177595575</v>
      </c>
      <c r="S76" s="304">
        <f t="shared" si="14"/>
        <v>0.19869747629406131</v>
      </c>
      <c r="T76" s="304">
        <f t="shared" si="14"/>
        <v>0.20165893015163316</v>
      </c>
      <c r="U76" s="304">
        <f t="shared" si="14"/>
        <v>0.20253093834333938</v>
      </c>
      <c r="V76" s="304">
        <f t="shared" si="14"/>
        <v>0.20209200474217567</v>
      </c>
      <c r="W76" s="304">
        <f t="shared" si="14"/>
        <v>0.20570413507561414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2.3172818095938144E-2</v>
      </c>
      <c r="C77" s="237">
        <f t="shared" si="15"/>
        <v>2.406074796935086E-2</v>
      </c>
      <c r="D77" s="237">
        <f t="shared" si="15"/>
        <v>2.3006042251010491E-2</v>
      </c>
      <c r="E77" s="237">
        <f t="shared" si="15"/>
        <v>2.2853572864868596E-2</v>
      </c>
      <c r="F77" s="237">
        <f t="shared" si="15"/>
        <v>2.6376412457195051E-2</v>
      </c>
      <c r="G77" s="237">
        <f t="shared" si="15"/>
        <v>2.7240741854597142E-2</v>
      </c>
      <c r="H77" s="237">
        <f t="shared" si="15"/>
        <v>3.0557000157882961E-2</v>
      </c>
      <c r="I77" s="237">
        <f t="shared" si="15"/>
        <v>3.2346512845724075E-2</v>
      </c>
      <c r="J77" s="237">
        <f t="shared" si="15"/>
        <v>3.4831893030071934E-2</v>
      </c>
      <c r="K77" s="237">
        <f t="shared" si="15"/>
        <v>3.3966197340112157E-2</v>
      </c>
      <c r="L77" s="237">
        <f t="shared" si="15"/>
        <v>3.6832981907332266E-2</v>
      </c>
      <c r="M77" s="237">
        <f t="shared" si="15"/>
        <v>4.0365729748935979E-2</v>
      </c>
      <c r="N77" s="237">
        <f t="shared" si="15"/>
        <v>3.9454671075357828E-2</v>
      </c>
      <c r="O77" s="237">
        <f t="shared" si="15"/>
        <v>4.2065195469666604E-2</v>
      </c>
      <c r="P77" s="237">
        <f t="shared" si="15"/>
        <v>4.4376765285348098E-2</v>
      </c>
      <c r="Q77" s="237">
        <f t="shared" si="15"/>
        <v>4.5413583454507335E-2</v>
      </c>
      <c r="R77" s="237">
        <f t="shared" si="15"/>
        <v>4.4417796315500947E-2</v>
      </c>
      <c r="S77" s="237">
        <f t="shared" si="15"/>
        <v>4.5834895615302962E-2</v>
      </c>
      <c r="T77" s="237">
        <f t="shared" si="15"/>
        <v>4.6518034278979041E-2</v>
      </c>
      <c r="U77" s="237">
        <f t="shared" si="15"/>
        <v>4.6719186327751884E-2</v>
      </c>
      <c r="V77" s="237">
        <f t="shared" si="15"/>
        <v>4.6617934534490008E-2</v>
      </c>
      <c r="W77" s="237">
        <f t="shared" si="15"/>
        <v>4.7451169157646446E-2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</v>
      </c>
      <c r="C81" s="324">
        <f t="shared" si="16"/>
        <v>101.96020815151098</v>
      </c>
      <c r="D81" s="324">
        <f t="shared" si="16"/>
        <v>105.91575251106607</v>
      </c>
      <c r="E81" s="324">
        <f t="shared" si="16"/>
        <v>110.51549896555092</v>
      </c>
      <c r="F81" s="324">
        <f t="shared" si="16"/>
        <v>108.23895091441845</v>
      </c>
      <c r="G81" s="324">
        <f t="shared" si="16"/>
        <v>93.792151207448072</v>
      </c>
      <c r="H81" s="324">
        <f t="shared" si="16"/>
        <v>87.072392026222332</v>
      </c>
      <c r="I81" s="324">
        <f t="shared" si="16"/>
        <v>78.761382371411031</v>
      </c>
      <c r="J81" s="324">
        <f t="shared" si="16"/>
        <v>73.776272626744387</v>
      </c>
      <c r="K81" s="324">
        <f t="shared" si="16"/>
        <v>73.572826684531677</v>
      </c>
      <c r="L81" s="324">
        <f t="shared" si="16"/>
        <v>69.265196416860078</v>
      </c>
      <c r="M81" s="324">
        <f t="shared" si="16"/>
        <v>61.803524648485691</v>
      </c>
      <c r="N81" s="324">
        <f t="shared" si="16"/>
        <v>62.692661169633631</v>
      </c>
      <c r="O81" s="324">
        <f t="shared" si="16"/>
        <v>61.096521775308645</v>
      </c>
      <c r="P81" s="324">
        <f t="shared" si="16"/>
        <v>57.728719467414038</v>
      </c>
      <c r="Q81" s="324">
        <f t="shared" si="16"/>
        <v>57.269464265562753</v>
      </c>
      <c r="R81" s="324">
        <f t="shared" si="16"/>
        <v>56.553604333322603</v>
      </c>
      <c r="S81" s="324">
        <f t="shared" si="16"/>
        <v>56.254919671339671</v>
      </c>
      <c r="T81" s="324">
        <f t="shared" si="16"/>
        <v>56.061305827116065</v>
      </c>
      <c r="U81" s="324">
        <f t="shared" si="16"/>
        <v>55.610520508608715</v>
      </c>
      <c r="V81" s="324">
        <f t="shared" si="16"/>
        <v>58.373479610767859</v>
      </c>
      <c r="W81" s="324">
        <f t="shared" si="16"/>
        <v>55.716544641725648</v>
      </c>
      <c r="DA81" s="95"/>
    </row>
    <row r="82" spans="1:105" ht="12" customHeight="1" x14ac:dyDescent="0.25">
      <c r="A82" s="55" t="s">
        <v>92</v>
      </c>
      <c r="B82" s="336">
        <f>IF(B$6=0,0,B$6/TEL!B$5*1000)</f>
        <v>1.790375902629999</v>
      </c>
      <c r="C82" s="336">
        <f>IF(C$6=0,0,C$6/TEL!C$5*1000)</f>
        <v>1.8361145086267348</v>
      </c>
      <c r="D82" s="336">
        <f>IF(D$6=0,0,D$6/TEL!D$5*1000)</f>
        <v>1.8237377766363165</v>
      </c>
      <c r="E82" s="336">
        <f>IF(E$6=0,0,E$6/TEL!E$5*1000)</f>
        <v>1.8903282289736827</v>
      </c>
      <c r="F82" s="336">
        <f>IF(F$6=0,0,F$6/TEL!F$5*1000)</f>
        <v>2.1367771194216383</v>
      </c>
      <c r="G82" s="336">
        <f>IF(G$6=0,0,G$6/TEL!G$5*1000)</f>
        <v>1.9122530068937447</v>
      </c>
      <c r="H82" s="336">
        <f>IF(H$6=0,0,H$6/TEL!H$5*1000)</f>
        <v>1.9913661327348535</v>
      </c>
      <c r="I82" s="336">
        <f>IF(I$6=0,0,I$6/TEL!I$5*1000)</f>
        <v>1.9067805918801726</v>
      </c>
      <c r="J82" s="336">
        <f>IF(J$6=0,0,J$6/TEL!J$5*1000)</f>
        <v>1.9233295875392507</v>
      </c>
      <c r="K82" s="336">
        <f>IF(K$6=0,0,K$6/TEL!K$5*1000)</f>
        <v>1.8703560786851776</v>
      </c>
      <c r="L82" s="336">
        <f>IF(L$6=0,0,L$6/TEL!L$5*1000)</f>
        <v>1.9094657581309593</v>
      </c>
      <c r="M82" s="336">
        <f>IF(M$6=0,0,M$6/TEL!M$5*1000)</f>
        <v>1.8671790966594721</v>
      </c>
      <c r="N82" s="336">
        <f>IF(N$6=0,0,N$6/TEL!N$5*1000)</f>
        <v>1.8512925657845956</v>
      </c>
      <c r="O82" s="336">
        <f>IF(O$6=0,0,O$6/TEL!O$5*1000)</f>
        <v>1.9235315888957574</v>
      </c>
      <c r="P82" s="336">
        <f>IF(P$6=0,0,P$6/TEL!P$5*1000)</f>
        <v>1.9173769029232746</v>
      </c>
      <c r="Q82" s="336">
        <f>IF(Q$6=0,0,Q$6/TEL!Q$5*1000)</f>
        <v>1.946564584249328</v>
      </c>
      <c r="R82" s="336">
        <f>IF(R$6=0,0,R$6/TEL!R$5*1000)</f>
        <v>1.880083864701555</v>
      </c>
      <c r="S82" s="336">
        <f>IF(S$6=0,0,S$6/TEL!S$5*1000)</f>
        <v>1.9298194554436487</v>
      </c>
      <c r="T82" s="336">
        <f>IF(T$6=0,0,T$6/TEL!T$5*1000)</f>
        <v>1.9518412351992962</v>
      </c>
      <c r="U82" s="336">
        <f>IF(U$6=0,0,U$6/TEL!U$5*1000)</f>
        <v>1.9445188403669247</v>
      </c>
      <c r="V82" s="336">
        <f>IF(V$6=0,0,V$6/TEL!V$5*1000)</f>
        <v>2.0367069000183773</v>
      </c>
      <c r="W82" s="336">
        <f>IF(W$6=0,0,W$6/TEL!W$5*1000)</f>
        <v>1.9787504085413019</v>
      </c>
      <c r="DA82" s="67"/>
    </row>
    <row r="83" spans="1:105" ht="12" customHeight="1" x14ac:dyDescent="0.25">
      <c r="A83" s="202" t="s">
        <v>93</v>
      </c>
      <c r="B83" s="337">
        <f>IF(B$7=0,0,B$7/TEL!B$5*1000)</f>
        <v>1.4690263816451277</v>
      </c>
      <c r="C83" s="337">
        <f>IF(C$7=0,0,C$7/TEL!C$5*1000)</f>
        <v>1.5065554942578336</v>
      </c>
      <c r="D83" s="337">
        <f>IF(D$7=0,0,D$7/TEL!D$5*1000)</f>
        <v>1.4964002269836443</v>
      </c>
      <c r="E83" s="337">
        <f>IF(E$7=0,0,E$7/TEL!E$5*1000)</f>
        <v>1.5510385468502013</v>
      </c>
      <c r="F83" s="337">
        <f>IF(F$7=0,0,F$7/TEL!F$5*1000)</f>
        <v>1.7532530210639088</v>
      </c>
      <c r="G83" s="337">
        <f>IF(G$7=0,0,G$7/TEL!G$5*1000)</f>
        <v>1.5690281082205086</v>
      </c>
      <c r="H83" s="337">
        <f>IF(H$7=0,0,H$7/TEL!H$5*1000)</f>
        <v>1.633941442243982</v>
      </c>
      <c r="I83" s="337">
        <f>IF(I$7=0,0,I$7/TEL!I$5*1000)</f>
        <v>1.5645379215427053</v>
      </c>
      <c r="J83" s="337">
        <f>IF(J$7=0,0,J$7/TEL!J$5*1000)</f>
        <v>1.5781165846475904</v>
      </c>
      <c r="K83" s="337">
        <f>IF(K$7=0,0,K$7/TEL!K$5*1000)</f>
        <v>1.5346511414852737</v>
      </c>
      <c r="L83" s="337">
        <f>IF(L$7=0,0,L$7/TEL!L$5*1000)</f>
        <v>1.5667411348766849</v>
      </c>
      <c r="M83" s="337">
        <f>IF(M$7=0,0,M$7/TEL!M$5*1000)</f>
        <v>1.5320443870026439</v>
      </c>
      <c r="N83" s="337">
        <f>IF(N$7=0,0,N$7/TEL!N$5*1000)</f>
        <v>1.519009284746335</v>
      </c>
      <c r="O83" s="337">
        <f>IF(O$7=0,0,O$7/TEL!O$5*1000)</f>
        <v>1.5782823293503647</v>
      </c>
      <c r="P83" s="337">
        <f>IF(P$7=0,0,P$7/TEL!P$5*1000)</f>
        <v>1.5732323306037121</v>
      </c>
      <c r="Q83" s="337">
        <f>IF(Q$7=0,0,Q$7/TEL!Q$5*1000)</f>
        <v>1.5971811973327816</v>
      </c>
      <c r="R83" s="337">
        <f>IF(R$7=0,0,R$7/TEL!R$5*1000)</f>
        <v>1.5426329146269169</v>
      </c>
      <c r="S83" s="337">
        <f>IF(S$7=0,0,S$7/TEL!S$5*1000)</f>
        <v>1.5834416044665833</v>
      </c>
      <c r="T83" s="337">
        <f>IF(T$7=0,0,T$7/TEL!T$5*1000)</f>
        <v>1.6015107570866027</v>
      </c>
      <c r="U83" s="337">
        <f>IF(U$7=0,0,U$7/TEL!U$5*1000)</f>
        <v>1.5955026382497834</v>
      </c>
      <c r="V83" s="337">
        <f>IF(V$7=0,0,V$7/TEL!V$5*1000)</f>
        <v>1.671144123092001</v>
      </c>
      <c r="W83" s="337">
        <f>IF(W$7=0,0,W$7/TEL!W$5*1000)</f>
        <v>1.6235900788031197</v>
      </c>
      <c r="DA83" s="174"/>
    </row>
    <row r="84" spans="1:105" ht="12" customHeight="1" x14ac:dyDescent="0.25">
      <c r="A84" s="202" t="s">
        <v>94</v>
      </c>
      <c r="B84" s="337">
        <f>IF(B$8=0,0,B$8/TEL!B$5*1000)</f>
        <v>1.0558627118074353</v>
      </c>
      <c r="C84" s="337">
        <f>IF(C$8=0,0,C$8/TEL!C$5*1000)</f>
        <v>1.0828367614978178</v>
      </c>
      <c r="D84" s="337">
        <f>IF(D$8=0,0,D$8/TEL!D$5*1000)</f>
        <v>1.0755376631444946</v>
      </c>
      <c r="E84" s="337">
        <f>IF(E$8=0,0,E$8/TEL!E$5*1000)</f>
        <v>1.1148089555485816</v>
      </c>
      <c r="F84" s="337">
        <f>IF(F$8=0,0,F$8/TEL!F$5*1000)</f>
        <v>1.2601506088896848</v>
      </c>
      <c r="G84" s="337">
        <f>IF(G$8=0,0,G$8/TEL!G$5*1000)</f>
        <v>1.1277389527834907</v>
      </c>
      <c r="H84" s="337">
        <f>IF(H$8=0,0,H$8/TEL!H$5*1000)</f>
        <v>1.1743954116128623</v>
      </c>
      <c r="I84" s="337">
        <f>IF(I$8=0,0,I$8/TEL!I$5*1000)</f>
        <v>1.1245116311088197</v>
      </c>
      <c r="J84" s="337">
        <f>IF(J$8=0,0,J$8/TEL!J$5*1000)</f>
        <v>1.1342712952154557</v>
      </c>
      <c r="K84" s="337">
        <f>IF(K$8=0,0,K$8/TEL!K$5*1000)</f>
        <v>1.1030305079425404</v>
      </c>
      <c r="L84" s="337">
        <f>IF(L$8=0,0,L$8/TEL!L$5*1000)</f>
        <v>1.1260951906926173</v>
      </c>
      <c r="M84" s="337">
        <f>IF(M$8=0,0,M$8/TEL!M$5*1000)</f>
        <v>1.1011569031581503</v>
      </c>
      <c r="N84" s="337">
        <f>IF(N$8=0,0,N$8/TEL!N$5*1000)</f>
        <v>1.0917879234114283</v>
      </c>
      <c r="O84" s="337">
        <f>IF(O$8=0,0,O$8/TEL!O$5*1000)</f>
        <v>1.1343904242205745</v>
      </c>
      <c r="P84" s="337">
        <f>IF(P$8=0,0,P$8/TEL!P$5*1000)</f>
        <v>1.1307607376214179</v>
      </c>
      <c r="Q84" s="337">
        <f>IF(Q$8=0,0,Q$8/TEL!Q$5*1000)</f>
        <v>1.147973985582937</v>
      </c>
      <c r="R84" s="337">
        <f>IF(R$8=0,0,R$8/TEL!R$5*1000)</f>
        <v>1.1087674073880966</v>
      </c>
      <c r="S84" s="337">
        <f>IF(S$8=0,0,S$8/TEL!S$5*1000)</f>
        <v>1.1380986532103567</v>
      </c>
      <c r="T84" s="337">
        <f>IF(T$8=0,0,T$8/TEL!T$5*1000)</f>
        <v>1.1510858566559956</v>
      </c>
      <c r="U84" s="337">
        <f>IF(U$8=0,0,U$8/TEL!U$5*1000)</f>
        <v>1.1467675212420321</v>
      </c>
      <c r="V84" s="337">
        <f>IF(V$8=0,0,V$8/TEL!V$5*1000)</f>
        <v>1.2011348384723761</v>
      </c>
      <c r="W84" s="337">
        <f>IF(W$8=0,0,W$8/TEL!W$5*1000)</f>
        <v>1.1669553691397418</v>
      </c>
      <c r="DA84" s="174"/>
    </row>
    <row r="85" spans="1:105" ht="12" customHeight="1" x14ac:dyDescent="0.25">
      <c r="A85" s="202" t="s">
        <v>95</v>
      </c>
      <c r="B85" s="337">
        <f>IF(B$9=0,0,B$9/TEL!B$5*1000)</f>
        <v>2.0658183491884587</v>
      </c>
      <c r="C85" s="337">
        <f>IF(C$9=0,0,C$9/TEL!C$5*1000)</f>
        <v>2.1185936638000782</v>
      </c>
      <c r="D85" s="337">
        <f>IF(D$9=0,0,D$9/TEL!D$5*1000)</f>
        <v>2.1043128191957505</v>
      </c>
      <c r="E85" s="337">
        <f>IF(E$9=0,0,E$9/TEL!E$5*1000)</f>
        <v>2.1811479565080951</v>
      </c>
      <c r="F85" s="337">
        <f>IF(F$9=0,0,F$9/TEL!F$5*1000)</f>
        <v>2.4655120608711218</v>
      </c>
      <c r="G85" s="337">
        <f>IF(G$9=0,0,G$9/TEL!G$5*1000)</f>
        <v>2.2064457771850901</v>
      </c>
      <c r="H85" s="337">
        <f>IF(H$9=0,0,H$9/TEL!H$5*1000)</f>
        <v>2.2977301531555998</v>
      </c>
      <c r="I85" s="337">
        <f>IF(I$9=0,0,I$9/TEL!I$5*1000)</f>
        <v>2.2001314521694297</v>
      </c>
      <c r="J85" s="337">
        <f>IF(J$9=0,0,J$9/TEL!J$5*1000)</f>
        <v>2.2192264471606729</v>
      </c>
      <c r="K85" s="337">
        <f>IF(K$9=0,0,K$9/TEL!K$5*1000)</f>
        <v>2.1581031677136662</v>
      </c>
      <c r="L85" s="337">
        <f>IF(L$9=0,0,L$9/TEL!L$5*1000)</f>
        <v>2.203229720920338</v>
      </c>
      <c r="M85" s="337">
        <f>IF(M$9=0,0,M$9/TEL!M$5*1000)</f>
        <v>2.154437419222468</v>
      </c>
      <c r="N85" s="337">
        <f>IF(N$9=0,0,N$9/TEL!N$5*1000)</f>
        <v>2.1361068066745328</v>
      </c>
      <c r="O85" s="337">
        <f>IF(O$9=0,0,O$9/TEL!O$5*1000)</f>
        <v>2.2194595256489507</v>
      </c>
      <c r="P85" s="337">
        <f>IF(P$9=0,0,P$9/TEL!P$5*1000)</f>
        <v>2.2123579649114697</v>
      </c>
      <c r="Q85" s="337">
        <f>IF(Q$9=0,0,Q$9/TEL!Q$5*1000)</f>
        <v>2.246036058749223</v>
      </c>
      <c r="R85" s="337">
        <f>IF(R$9=0,0,R$9/TEL!R$5*1000)</f>
        <v>2.1693275361941025</v>
      </c>
      <c r="S85" s="337">
        <f>IF(S$9=0,0,S$9/TEL!S$5*1000)</f>
        <v>2.2267147562811336</v>
      </c>
      <c r="T85" s="337">
        <f>IF(T$9=0,0,T$9/TEL!T$5*1000)</f>
        <v>2.2521245021530354</v>
      </c>
      <c r="U85" s="337">
        <f>IF(U$9=0,0,U$9/TEL!U$5*1000)</f>
        <v>2.2436755850387589</v>
      </c>
      <c r="V85" s="337">
        <f>IF(V$9=0,0,V$9/TEL!V$5*1000)</f>
        <v>2.3500464230981262</v>
      </c>
      <c r="W85" s="337">
        <f>IF(W$9=0,0,W$9/TEL!W$5*1000)</f>
        <v>2.2831735483168871</v>
      </c>
      <c r="DA85" s="174"/>
    </row>
    <row r="86" spans="1:105" ht="12" customHeight="1" x14ac:dyDescent="0.25">
      <c r="A86" s="56" t="s">
        <v>96</v>
      </c>
      <c r="B86" s="338">
        <f>IF(B$10=0,0,B$10/TEL!B$5*1000)</f>
        <v>10.624649014811235</v>
      </c>
      <c r="C86" s="338">
        <f>IF(C$10=0,0,C$10/TEL!C$5*1000)</f>
        <v>10.102337212786953</v>
      </c>
      <c r="D86" s="338">
        <f>IF(D$10=0,0,D$10/TEL!D$5*1000)</f>
        <v>10.834323555966368</v>
      </c>
      <c r="E86" s="338">
        <f>IF(E$10=0,0,E$10/TEL!E$5*1000)</f>
        <v>11.495696854346368</v>
      </c>
      <c r="F86" s="338">
        <f>IF(F$10=0,0,F$10/TEL!F$5*1000)</f>
        <v>10.675716316199045</v>
      </c>
      <c r="G86" s="338">
        <f>IF(G$10=0,0,G$10/TEL!G$5*1000)</f>
        <v>9.1586573714146695</v>
      </c>
      <c r="H86" s="338">
        <f>IF(H$10=0,0,H$10/TEL!H$5*1000)</f>
        <v>8.0234366189968291</v>
      </c>
      <c r="I86" s="338">
        <f>IF(I$10=0,0,I$10/TEL!I$5*1000)</f>
        <v>6.9792307754044902</v>
      </c>
      <c r="J86" s="338">
        <f>IF(J$10=0,0,J$10/TEL!J$5*1000)</f>
        <v>6.5010561796020054</v>
      </c>
      <c r="K86" s="338">
        <f>IF(K$10=0,0,K$10/TEL!K$5*1000)</f>
        <v>6.5821652899648848</v>
      </c>
      <c r="L86" s="338">
        <f>IF(L$10=0,0,L$10/TEL!L$5*1000)</f>
        <v>5.9506720988873525</v>
      </c>
      <c r="M86" s="338">
        <f>IF(M$10=0,0,M$10/TEL!M$5*1000)</f>
        <v>5.0739206373147345</v>
      </c>
      <c r="N86" s="338">
        <f>IF(N$10=0,0,N$10/TEL!N$5*1000)</f>
        <v>5.2110987473873216</v>
      </c>
      <c r="O86" s="338">
        <f>IF(O$10=0,0,O$10/TEL!O$5*1000)</f>
        <v>4.9032324983099675</v>
      </c>
      <c r="P86" s="338">
        <f>IF(P$10=0,0,P$10/TEL!P$5*1000)</f>
        <v>4.5247418657041756</v>
      </c>
      <c r="Q86" s="338">
        <f>IF(Q$10=0,0,Q$10/TEL!Q$5*1000)</f>
        <v>4.445815553576649</v>
      </c>
      <c r="R86" s="338">
        <f>IF(R$10=0,0,R$10/TEL!R$5*1000)</f>
        <v>4.4403890176173251</v>
      </c>
      <c r="S86" s="338">
        <f>IF(S$10=0,0,S$10/TEL!S$5*1000)</f>
        <v>4.3612701943778713</v>
      </c>
      <c r="T86" s="338">
        <f>IF(T$10=0,0,T$10/TEL!T$5*1000)</f>
        <v>4.3150641850139904</v>
      </c>
      <c r="U86" s="338">
        <f>IF(U$10=0,0,U$10/TEL!U$5*1000)</f>
        <v>4.2946581909761861</v>
      </c>
      <c r="V86" s="338">
        <f>IF(V$10=0,0,V$10/TEL!V$5*1000)</f>
        <v>4.5252710070165554</v>
      </c>
      <c r="W86" s="338">
        <f>IF(W$10=0,0,W$10/TEL!W$5*1000)</f>
        <v>4.286141513893619</v>
      </c>
      <c r="DA86" s="68"/>
    </row>
    <row r="87" spans="1:105" ht="12" customHeight="1" x14ac:dyDescent="0.25">
      <c r="A87" s="203" t="s">
        <v>2709</v>
      </c>
      <c r="B87" s="351">
        <f>IF(B$16=0,0,B$16/TEL!B$5*1000)</f>
        <v>5.5208477283359327</v>
      </c>
      <c r="C87" s="351">
        <f>IF(C$16=0,0,C$16/TEL!C$5*1000)</f>
        <v>5.4015447475188401</v>
      </c>
      <c r="D87" s="351">
        <f>IF(D$16=0,0,D$16/TEL!D$5*1000)</f>
        <v>5.680038903470833</v>
      </c>
      <c r="E87" s="351">
        <f>IF(E$16=0,0,E$16/TEL!E$5*1000)</f>
        <v>5.9249346472744513</v>
      </c>
      <c r="F87" s="351">
        <f>IF(F$16=0,0,F$16/TEL!F$5*1000)</f>
        <v>5.5133024536632549</v>
      </c>
      <c r="G87" s="351">
        <f>IF(G$16=0,0,G$16/TEL!G$5*1000)</f>
        <v>4.7101484618160363</v>
      </c>
      <c r="H87" s="351">
        <f>IF(H$16=0,0,H$16/TEL!H$5*1000)</f>
        <v>4.1569381111804793</v>
      </c>
      <c r="I87" s="351">
        <f>IF(I$16=0,0,I$16/TEL!I$5*1000)</f>
        <v>3.6575869190775978</v>
      </c>
      <c r="J87" s="351">
        <f>IF(J$16=0,0,J$16/TEL!J$5*1000)</f>
        <v>3.2670444569280539</v>
      </c>
      <c r="K87" s="351">
        <f>IF(K$16=0,0,K$16/TEL!K$5*1000)</f>
        <v>3.3065181201581573</v>
      </c>
      <c r="L87" s="351">
        <f>IF(L$16=0,0,L$16/TEL!L$5*1000)</f>
        <v>2.9563746640276385</v>
      </c>
      <c r="M87" s="351">
        <f>IF(M$16=0,0,M$16/TEL!M$5*1000)</f>
        <v>2.4644653666565204</v>
      </c>
      <c r="N87" s="351">
        <f>IF(N$16=0,0,N$16/TEL!N$5*1000)</f>
        <v>2.545398068562065</v>
      </c>
      <c r="O87" s="351">
        <f>IF(O$16=0,0,O$16/TEL!O$5*1000)</f>
        <v>2.3558238760638277</v>
      </c>
      <c r="P87" s="351">
        <f>IF(P$16=0,0,P$16/TEL!P$5*1000)</f>
        <v>2.1161770445980137</v>
      </c>
      <c r="Q87" s="351">
        <f>IF(Q$16=0,0,Q$16/TEL!Q$5*1000)</f>
        <v>2.0503609430041196</v>
      </c>
      <c r="R87" s="351">
        <f>IF(R$16=0,0,R$16/TEL!R$5*1000)</f>
        <v>2.0707252283657449</v>
      </c>
      <c r="S87" s="351">
        <f>IF(S$16=0,0,S$16/TEL!S$5*1000)</f>
        <v>1.9932461341236689</v>
      </c>
      <c r="T87" s="351">
        <f>IF(T$16=0,0,T$16/TEL!T$5*1000)</f>
        <v>1.9554906050444809</v>
      </c>
      <c r="U87" s="351">
        <f>IF(U$16=0,0,U$16/TEL!U$5*1000)</f>
        <v>1.9278798765101639</v>
      </c>
      <c r="V87" s="351">
        <f>IF(V$16=0,0,V$16/TEL!V$5*1000)</f>
        <v>2.0274662427354073</v>
      </c>
      <c r="W87" s="351">
        <f>IF(W$16=0,0,W$16/TEL!W$5*1000)</f>
        <v>1.897384054866331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46.927205690855445</v>
      </c>
      <c r="C88" s="351">
        <f>IF(C$27=0,0,C$27/TEL!C$5*1000)</f>
        <v>45.913130353910155</v>
      </c>
      <c r="D88" s="351">
        <f>IF(D$27=0,0,D$27/TEL!D$5*1000)</f>
        <v>48.280330679502065</v>
      </c>
      <c r="E88" s="351">
        <f>IF(E$27=0,0,E$27/TEL!E$5*1000)</f>
        <v>50.361944501832859</v>
      </c>
      <c r="F88" s="351">
        <f>IF(F$27=0,0,F$27/TEL!F$5*1000)</f>
        <v>46.863070856137668</v>
      </c>
      <c r="G88" s="351">
        <f>IF(G$27=0,0,G$27/TEL!G$5*1000)</f>
        <v>40.0362619254363</v>
      </c>
      <c r="H88" s="351">
        <f>IF(H$27=0,0,H$27/TEL!H$5*1000)</f>
        <v>35.333973945034082</v>
      </c>
      <c r="I88" s="351">
        <f>IF(I$27=0,0,I$27/TEL!I$5*1000)</f>
        <v>31.089488812159594</v>
      </c>
      <c r="J88" s="351">
        <f>IF(J$27=0,0,J$27/TEL!J$5*1000)</f>
        <v>27.769877883888469</v>
      </c>
      <c r="K88" s="351">
        <f>IF(K$27=0,0,K$27/TEL!K$5*1000)</f>
        <v>28.105404021344334</v>
      </c>
      <c r="L88" s="351">
        <f>IF(L$27=0,0,L$27/TEL!L$5*1000)</f>
        <v>25.12918464423494</v>
      </c>
      <c r="M88" s="351">
        <f>IF(M$27=0,0,M$27/TEL!M$5*1000)</f>
        <v>20.947955616580412</v>
      </c>
      <c r="N88" s="351">
        <f>IF(N$27=0,0,N$27/TEL!N$5*1000)</f>
        <v>21.635883582777538</v>
      </c>
      <c r="O88" s="351">
        <f>IF(O$27=0,0,O$27/TEL!O$5*1000)</f>
        <v>20.024502946542533</v>
      </c>
      <c r="P88" s="351">
        <f>IF(P$27=0,0,P$27/TEL!P$5*1000)</f>
        <v>17.987504879083112</v>
      </c>
      <c r="Q88" s="351">
        <f>IF(Q$27=0,0,Q$27/TEL!Q$5*1000)</f>
        <v>17.428068015535011</v>
      </c>
      <c r="R88" s="351">
        <f>IF(R$27=0,0,R$27/TEL!R$5*1000)</f>
        <v>17.601164441108835</v>
      </c>
      <c r="S88" s="351">
        <f>IF(S$27=0,0,S$27/TEL!S$5*1000)</f>
        <v>16.94259214005119</v>
      </c>
      <c r="T88" s="351">
        <f>IF(T$27=0,0,T$27/TEL!T$5*1000)</f>
        <v>16.621670142878081</v>
      </c>
      <c r="U88" s="351">
        <f>IF(U$27=0,0,U$27/TEL!U$5*1000)</f>
        <v>16.386978950336392</v>
      </c>
      <c r="V88" s="351">
        <f>IF(V$27=0,0,V$27/TEL!V$5*1000)</f>
        <v>17.233463063250962</v>
      </c>
      <c r="W88" s="351">
        <f>IF(W$27=0,0,W$27/TEL!W$5*1000)</f>
        <v>16.127764466363807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6.5188045685502516</v>
      </c>
      <c r="C89" s="351">
        <f>IF(C$38=0,0,C$38/TEL!C$5*1000)</f>
        <v>6.6853400057691346</v>
      </c>
      <c r="D89" s="351">
        <f>IF(D$38=0,0,D$38/TEL!D$5*1000)</f>
        <v>6.6402760072399225</v>
      </c>
      <c r="E89" s="351">
        <f>IF(E$38=0,0,E$38/TEL!E$5*1000)</f>
        <v>6.8827335516477666</v>
      </c>
      <c r="F89" s="351">
        <f>IF(F$38=0,0,F$38/TEL!F$5*1000)</f>
        <v>7.780060280971095</v>
      </c>
      <c r="G89" s="351">
        <f>IF(G$38=0,0,G$38/TEL!G$5*1000)</f>
        <v>6.962562230228504</v>
      </c>
      <c r="H89" s="351">
        <f>IF(H$38=0,0,H$38/TEL!H$5*1000)</f>
        <v>7.2506151499576728</v>
      </c>
      <c r="I89" s="351">
        <f>IF(I$38=0,0,I$38/TEL!I$5*1000)</f>
        <v>6.9426370268457562</v>
      </c>
      <c r="J89" s="351">
        <f>IF(J$38=0,0,J$38/TEL!J$5*1000)</f>
        <v>7.0028923443736817</v>
      </c>
      <c r="K89" s="351">
        <f>IF(K$38=0,0,K$38/TEL!K$5*1000)</f>
        <v>6.8100144403409004</v>
      </c>
      <c r="L89" s="351">
        <f>IF(L$38=0,0,L$38/TEL!L$5*1000)</f>
        <v>6.9524137860152866</v>
      </c>
      <c r="M89" s="351">
        <f>IF(M$38=0,0,M$38/TEL!M$5*1000)</f>
        <v>6.7984469673242298</v>
      </c>
      <c r="N89" s="351">
        <f>IF(N$38=0,0,N$38/TEL!N$5*1000)</f>
        <v>6.7406037010618602</v>
      </c>
      <c r="O89" s="351">
        <f>IF(O$38=0,0,O$38/TEL!O$5*1000)</f>
        <v>7.0036278364922424</v>
      </c>
      <c r="P89" s="351">
        <f>IF(P$38=0,0,P$38/TEL!P$5*1000)</f>
        <v>6.9812184670539725</v>
      </c>
      <c r="Q89" s="351">
        <f>IF(Q$38=0,0,Q$38/TEL!Q$5*1000)</f>
        <v>7.0874915631642184</v>
      </c>
      <c r="R89" s="351">
        <f>IF(R$38=0,0,R$38/TEL!R$5*1000)</f>
        <v>6.8454335586569455</v>
      </c>
      <c r="S89" s="351">
        <f>IF(S$38=0,0,S$38/TEL!S$5*1000)</f>
        <v>7.0265221198204637</v>
      </c>
      <c r="T89" s="351">
        <f>IF(T$38=0,0,T$38/TEL!T$5*1000)</f>
        <v>7.1067039845717943</v>
      </c>
      <c r="U89" s="351">
        <f>IF(U$38=0,0,U$38/TEL!U$5*1000)</f>
        <v>7.0800429572334131</v>
      </c>
      <c r="V89" s="351">
        <f>IF(V$38=0,0,V$38/TEL!V$5*1000)</f>
        <v>7.415702046220753</v>
      </c>
      <c r="W89" s="351">
        <f>IF(W$38=0,0,W$38/TEL!W$5*1000)</f>
        <v>7.2046809746888432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24.865167989974424</v>
      </c>
      <c r="C90" s="351">
        <f>IF(C$39=0,0,C$39/TEL!C$5*1000)</f>
        <v>24.860516532107379</v>
      </c>
      <c r="D90" s="351">
        <f>IF(D$39=0,0,D$39/TEL!D$5*1000)</f>
        <v>25.544092601609535</v>
      </c>
      <c r="E90" s="351">
        <f>IF(E$39=0,0,E$39/TEL!E$5*1000)</f>
        <v>26.587191714262389</v>
      </c>
      <c r="F90" s="351">
        <f>IF(F$39=0,0,F$39/TEL!F$5*1000)</f>
        <v>26.936152983948251</v>
      </c>
      <c r="G90" s="351">
        <f>IF(G$39=0,0,G$39/TEL!G$5*1000)</f>
        <v>23.554087594440283</v>
      </c>
      <c r="H90" s="351">
        <f>IF(H$39=0,0,H$39/TEL!H$5*1000)</f>
        <v>22.549323964413439</v>
      </c>
      <c r="I90" s="351">
        <f>IF(I$39=0,0,I$39/TEL!I$5*1000)</f>
        <v>20.748821174598628</v>
      </c>
      <c r="J90" s="351">
        <f>IF(J$39=0,0,J$39/TEL!J$5*1000)</f>
        <v>19.810690611097023</v>
      </c>
      <c r="K90" s="351">
        <f>IF(K$39=0,0,K$39/TEL!K$5*1000)</f>
        <v>19.603594766860066</v>
      </c>
      <c r="L90" s="351">
        <f>IF(L$39=0,0,L$39/TEL!L$5*1000)</f>
        <v>18.919775692644247</v>
      </c>
      <c r="M90" s="351">
        <f>IF(M$39=0,0,M$39/TEL!M$5*1000)</f>
        <v>17.36917388107458</v>
      </c>
      <c r="N90" s="351">
        <f>IF(N$39=0,0,N$39/TEL!N$5*1000)</f>
        <v>17.487962163941202</v>
      </c>
      <c r="O90" s="351">
        <f>IF(O$39=0,0,O$39/TEL!O$5*1000)</f>
        <v>17.383633618789329</v>
      </c>
      <c r="P90" s="351">
        <f>IF(P$39=0,0,P$39/TEL!P$5*1000)</f>
        <v>16.723535440885758</v>
      </c>
      <c r="Q90" s="351">
        <f>IF(Q$39=0,0,Q$39/TEL!Q$5*1000)</f>
        <v>16.719160769549429</v>
      </c>
      <c r="R90" s="351">
        <f>IF(R$39=0,0,R$39/TEL!R$5*1000)</f>
        <v>16.383093886478125</v>
      </c>
      <c r="S90" s="351">
        <f>IF(S$39=0,0,S$39/TEL!S$5*1000)</f>
        <v>16.474776242581648</v>
      </c>
      <c r="T90" s="351">
        <f>IF(T$39=0,0,T$39/TEL!T$5*1000)</f>
        <v>16.497952812322673</v>
      </c>
      <c r="U90" s="351">
        <f>IF(U$39=0,0,U$39/TEL!U$5*1000)</f>
        <v>16.3924176792301</v>
      </c>
      <c r="V90" s="351">
        <f>IF(V$39=0,0,V$39/TEL!V$5*1000)</f>
        <v>17.191293915818136</v>
      </c>
      <c r="W90" s="351">
        <f>IF(W$39=0,0,W$39/TEL!W$5*1000)</f>
        <v>16.504289042437922</v>
      </c>
      <c r="DA90" s="175"/>
    </row>
    <row r="91" spans="1:105" ht="12" customHeight="1" x14ac:dyDescent="0.25">
      <c r="A91" s="41" t="s">
        <v>2759</v>
      </c>
      <c r="B91" s="339">
        <f>IF(B$59=0,0,B$59/TEL!B$5*1000)</f>
        <v>2.3921273634187901</v>
      </c>
      <c r="C91" s="339">
        <f>IF(C$59=0,0,C$59/TEL!C$5*1000)</f>
        <v>2.4532388712360591</v>
      </c>
      <c r="D91" s="339">
        <f>IF(D$59=0,0,D$59/TEL!D$5*1000)</f>
        <v>2.4367022773171567</v>
      </c>
      <c r="E91" s="339">
        <f>IF(E$59=0,0,E$59/TEL!E$5*1000)</f>
        <v>2.5256740083065279</v>
      </c>
      <c r="F91" s="339">
        <f>IF(F$59=0,0,F$59/TEL!F$5*1000)</f>
        <v>2.8549552132527896</v>
      </c>
      <c r="G91" s="339">
        <f>IF(G$59=0,0,G$59/TEL!G$5*1000)</f>
        <v>2.5549677790294343</v>
      </c>
      <c r="H91" s="339">
        <f>IF(H$59=0,0,H$59/TEL!H$5*1000)</f>
        <v>2.6606710968925227</v>
      </c>
      <c r="I91" s="339">
        <f>IF(I$59=0,0,I$59/TEL!I$5*1000)</f>
        <v>2.5476560666238321</v>
      </c>
      <c r="J91" s="339">
        <f>IF(J$59=0,0,J$59/TEL!J$5*1000)</f>
        <v>2.5697672362921851</v>
      </c>
      <c r="K91" s="339">
        <f>IF(K$59=0,0,K$59/TEL!K$5*1000)</f>
        <v>2.4989891500366737</v>
      </c>
      <c r="L91" s="339">
        <f>IF(L$59=0,0,L$59/TEL!L$5*1000)</f>
        <v>2.5512437264300232</v>
      </c>
      <c r="M91" s="339">
        <f>IF(M$59=0,0,M$59/TEL!M$5*1000)</f>
        <v>2.4947443734924768</v>
      </c>
      <c r="N91" s="339">
        <f>IF(N$59=0,0,N$59/TEL!N$5*1000)</f>
        <v>2.4735183252867525</v>
      </c>
      <c r="O91" s="339">
        <f>IF(O$59=0,0,O$59/TEL!O$5*1000)</f>
        <v>2.5700371309951011</v>
      </c>
      <c r="P91" s="339">
        <f>IF(P$59=0,0,P$59/TEL!P$5*1000)</f>
        <v>2.5618138340291385</v>
      </c>
      <c r="Q91" s="339">
        <f>IF(Q$59=0,0,Q$59/TEL!Q$5*1000)</f>
        <v>2.6008115948190591</v>
      </c>
      <c r="R91" s="339">
        <f>IF(R$59=0,0,R$59/TEL!R$5*1000)</f>
        <v>2.5119864781849555</v>
      </c>
      <c r="S91" s="339">
        <f>IF(S$59=0,0,S$59/TEL!S$5*1000)</f>
        <v>2.5784383709831071</v>
      </c>
      <c r="T91" s="339">
        <f>IF(T$59=0,0,T$59/TEL!T$5*1000)</f>
        <v>2.6078617461901126</v>
      </c>
      <c r="U91" s="339">
        <f>IF(U$59=0,0,U$59/TEL!U$5*1000)</f>
        <v>2.5980782694249576</v>
      </c>
      <c r="V91" s="339">
        <f>IF(V$59=0,0,V$59/TEL!V$5*1000)</f>
        <v>2.7212510510451633</v>
      </c>
      <c r="W91" s="339">
        <f>IF(W$59=0,0,W$59/TEL!W$5*1000)</f>
        <v>2.6438151846740836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HR: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26.894177507617041</v>
      </c>
      <c r="C5" s="225">
        <v>27.302157012348239</v>
      </c>
      <c r="D5" s="225">
        <v>25.878274620964</v>
      </c>
      <c r="E5" s="225">
        <v>23.669695632041321</v>
      </c>
      <c r="F5" s="225">
        <v>24.587183536177331</v>
      </c>
      <c r="G5" s="225">
        <v>23.281474905986158</v>
      </c>
      <c r="H5" s="225">
        <v>20.70880759149307</v>
      </c>
      <c r="I5" s="225">
        <v>19.616291701001671</v>
      </c>
      <c r="J5" s="225">
        <v>17.39392038549655</v>
      </c>
      <c r="K5" s="225">
        <v>16.775017070950149</v>
      </c>
      <c r="L5" s="225">
        <v>14.909731208120039</v>
      </c>
      <c r="M5" s="225">
        <v>14.568734543219421</v>
      </c>
      <c r="N5" s="225">
        <v>14.6572119365626</v>
      </c>
      <c r="O5" s="225">
        <v>13.276472708084359</v>
      </c>
      <c r="P5" s="225">
        <v>13.260676041783309</v>
      </c>
      <c r="Q5" s="225">
        <v>13.518449004852149</v>
      </c>
      <c r="R5" s="225">
        <v>12.441979904832429</v>
      </c>
      <c r="S5" s="225">
        <v>12.31919261903065</v>
      </c>
      <c r="T5" s="225">
        <v>11.69764552379559</v>
      </c>
      <c r="U5" s="225">
        <v>11.808081374946189</v>
      </c>
      <c r="V5" s="225">
        <v>10.139774714887711</v>
      </c>
      <c r="W5" s="225">
        <v>10.767248382099931</v>
      </c>
      <c r="DA5" s="89" t="s">
        <v>2761</v>
      </c>
    </row>
    <row r="6" spans="1:105" ht="12" customHeight="1" x14ac:dyDescent="0.25">
      <c r="A6" s="55" t="s">
        <v>92</v>
      </c>
      <c r="B6" s="261">
        <v>0.47211895760780348</v>
      </c>
      <c r="C6" s="261">
        <v>0.50218045955275814</v>
      </c>
      <c r="D6" s="261">
        <v>0.454781101299089</v>
      </c>
      <c r="E6" s="261">
        <v>0.41229090168679561</v>
      </c>
      <c r="F6" s="261">
        <v>0.4928760653853842</v>
      </c>
      <c r="G6" s="261">
        <v>0.48375035428496299</v>
      </c>
      <c r="H6" s="261">
        <v>0.48066076311303452</v>
      </c>
      <c r="I6" s="261">
        <v>0.4811028658492717</v>
      </c>
      <c r="J6" s="261">
        <v>0.45506504659254382</v>
      </c>
      <c r="K6" s="261">
        <v>0.42789203190535241</v>
      </c>
      <c r="L6" s="261">
        <v>0.41125311072386939</v>
      </c>
      <c r="M6" s="261">
        <v>0.43832646839138051</v>
      </c>
      <c r="N6" s="261">
        <v>0.43109543505783471</v>
      </c>
      <c r="O6" s="261">
        <v>0.41413072303047033</v>
      </c>
      <c r="P6" s="261">
        <v>0.43602013968845388</v>
      </c>
      <c r="Q6" s="261">
        <v>0.45370392454996228</v>
      </c>
      <c r="R6" s="261">
        <v>0.40883733789539439</v>
      </c>
      <c r="S6" s="261">
        <v>0.41789043478316601</v>
      </c>
      <c r="T6" s="261">
        <v>0.40309316573479692</v>
      </c>
      <c r="U6" s="261">
        <v>0.40812538174885882</v>
      </c>
      <c r="V6" s="261">
        <v>0.34922709662050883</v>
      </c>
      <c r="W6" s="261">
        <v>0.37696089409536471</v>
      </c>
      <c r="DA6" s="67" t="s">
        <v>2762</v>
      </c>
    </row>
    <row r="7" spans="1:105" ht="12" customHeight="1" x14ac:dyDescent="0.25">
      <c r="A7" s="202" t="s">
        <v>93</v>
      </c>
      <c r="B7" s="226">
        <v>9.9508817488536169E-2</v>
      </c>
      <c r="C7" s="226">
        <v>0.1058448996607686</v>
      </c>
      <c r="D7" s="226">
        <v>9.5854506321265562E-2</v>
      </c>
      <c r="E7" s="226">
        <v>8.6898819517890982E-2</v>
      </c>
      <c r="F7" s="226">
        <v>0.1038838064953216</v>
      </c>
      <c r="G7" s="226">
        <v>0.10196037447525159</v>
      </c>
      <c r="H7" s="226">
        <v>0.1013091793493464</v>
      </c>
      <c r="I7" s="226">
        <v>0.1014023616284786</v>
      </c>
      <c r="J7" s="226">
        <v>9.5914353654078258E-2</v>
      </c>
      <c r="K7" s="226">
        <v>9.018707980593238E-2</v>
      </c>
      <c r="L7" s="226">
        <v>8.668008364665139E-2</v>
      </c>
      <c r="M7" s="226">
        <v>9.2386352720421977E-2</v>
      </c>
      <c r="N7" s="226">
        <v>9.0862263156454348E-2</v>
      </c>
      <c r="O7" s="226">
        <v>8.7286599850260785E-2</v>
      </c>
      <c r="P7" s="226">
        <v>9.1900246330771859E-2</v>
      </c>
      <c r="Q7" s="226">
        <v>9.5627469082441546E-2</v>
      </c>
      <c r="R7" s="226">
        <v>8.6170909648003835E-2</v>
      </c>
      <c r="S7" s="226">
        <v>8.8079036723594892E-2</v>
      </c>
      <c r="T7" s="226">
        <v>8.4960206773355751E-2</v>
      </c>
      <c r="U7" s="226">
        <v>8.6020850191369347E-2</v>
      </c>
      <c r="V7" s="226">
        <v>7.3606820610939983E-2</v>
      </c>
      <c r="W7" s="226">
        <v>7.9452291009275602E-2</v>
      </c>
      <c r="DA7" s="174" t="s">
        <v>2763</v>
      </c>
    </row>
    <row r="8" spans="1:105" ht="12" customHeight="1" x14ac:dyDescent="0.25">
      <c r="A8" s="202" t="s">
        <v>94</v>
      </c>
      <c r="B8" s="226">
        <v>0.38558925115961268</v>
      </c>
      <c r="C8" s="226">
        <v>0.41014109733503668</v>
      </c>
      <c r="D8" s="226">
        <v>0.37142906775019391</v>
      </c>
      <c r="E8" s="226">
        <v>0.33672644887392111</v>
      </c>
      <c r="F8" s="226">
        <v>0.40254200748346619</v>
      </c>
      <c r="G8" s="226">
        <v>0.39508885176326408</v>
      </c>
      <c r="H8" s="226">
        <v>0.3925655191853698</v>
      </c>
      <c r="I8" s="226">
        <v>0.39292659357192927</v>
      </c>
      <c r="J8" s="226">
        <v>0.37166097170429108</v>
      </c>
      <c r="K8" s="226">
        <v>0.34946821240889492</v>
      </c>
      <c r="L8" s="226">
        <v>0.33587886367572778</v>
      </c>
      <c r="M8" s="226">
        <v>0.35799023103595129</v>
      </c>
      <c r="N8" s="226">
        <v>0.35208449756928478</v>
      </c>
      <c r="O8" s="226">
        <v>0.33822906875974312</v>
      </c>
      <c r="P8" s="226">
        <v>0.35610660500662289</v>
      </c>
      <c r="Q8" s="226">
        <v>0.37054931537132968</v>
      </c>
      <c r="R8" s="226">
        <v>0.33390585238081327</v>
      </c>
      <c r="S8" s="226">
        <v>0.34129970258187031</v>
      </c>
      <c r="T8" s="226">
        <v>0.32921446897786888</v>
      </c>
      <c r="U8" s="226">
        <v>0.33332438317061208</v>
      </c>
      <c r="V8" s="226">
        <v>0.28522094379105689</v>
      </c>
      <c r="W8" s="226">
        <v>0.30787170590899238</v>
      </c>
      <c r="DA8" s="174" t="s">
        <v>2764</v>
      </c>
    </row>
    <row r="9" spans="1:105" ht="12" customHeight="1" x14ac:dyDescent="0.25">
      <c r="A9" s="202" t="s">
        <v>95</v>
      </c>
      <c r="B9" s="226">
        <v>0.5423217545299418</v>
      </c>
      <c r="C9" s="226">
        <v>0.57685331954313135</v>
      </c>
      <c r="D9" s="226">
        <v>0.52240580643759482</v>
      </c>
      <c r="E9" s="226">
        <v>0.47359743042823971</v>
      </c>
      <c r="F9" s="226">
        <v>0.56616538742692057</v>
      </c>
      <c r="G9" s="226">
        <v>0.55568270806070652</v>
      </c>
      <c r="H9" s="226">
        <v>0.55213370313696775</v>
      </c>
      <c r="I9" s="226">
        <v>0.55264154534015641</v>
      </c>
      <c r="J9" s="226">
        <v>0.52273197361909751</v>
      </c>
      <c r="K9" s="226">
        <v>0.49151840601381719</v>
      </c>
      <c r="L9" s="226">
        <v>0.47240532278930669</v>
      </c>
      <c r="M9" s="226">
        <v>0.50350441464881679</v>
      </c>
      <c r="N9" s="226">
        <v>0.49519814644814281</v>
      </c>
      <c r="O9" s="226">
        <v>0.47571082817057769</v>
      </c>
      <c r="P9" s="226">
        <v>0.50085514117962271</v>
      </c>
      <c r="Q9" s="226">
        <v>0.52116845645384202</v>
      </c>
      <c r="R9" s="226">
        <v>0.46963033115261699</v>
      </c>
      <c r="S9" s="226">
        <v>0.48002959877148771</v>
      </c>
      <c r="T9" s="226">
        <v>0.46303201631213331</v>
      </c>
      <c r="U9" s="226">
        <v>0.46881250907554117</v>
      </c>
      <c r="V9" s="226">
        <v>0.40115621013880981</v>
      </c>
      <c r="W9" s="226">
        <v>0.43301394739755478</v>
      </c>
      <c r="DA9" s="174" t="s">
        <v>2765</v>
      </c>
    </row>
    <row r="10" spans="1:105" ht="12" customHeight="1" x14ac:dyDescent="0.25">
      <c r="A10" s="56" t="s">
        <v>96</v>
      </c>
      <c r="B10" s="262">
        <v>3.8875421001607591</v>
      </c>
      <c r="C10" s="262">
        <v>3.8408235094936831</v>
      </c>
      <c r="D10" s="262">
        <v>3.746248044084497</v>
      </c>
      <c r="E10" s="262">
        <v>3.4719948556828708</v>
      </c>
      <c r="F10" s="262">
        <v>3.4043374515447429</v>
      </c>
      <c r="G10" s="262">
        <v>3.2055867811288228</v>
      </c>
      <c r="H10" s="262">
        <v>2.7215818409111479</v>
      </c>
      <c r="I10" s="262">
        <v>2.5023090980189231</v>
      </c>
      <c r="J10" s="262">
        <v>2.1956535178271031</v>
      </c>
      <c r="K10" s="262">
        <v>2.141044101183001</v>
      </c>
      <c r="L10" s="262">
        <v>1.8512767395124079</v>
      </c>
      <c r="M10" s="262">
        <v>1.750600384436215</v>
      </c>
      <c r="N10" s="262">
        <v>1.7741276960842729</v>
      </c>
      <c r="O10" s="262">
        <v>1.5673357816964399</v>
      </c>
      <c r="P10" s="262">
        <v>1.5518522945873121</v>
      </c>
      <c r="Q10" s="262">
        <v>1.582815783937243</v>
      </c>
      <c r="R10" s="262">
        <v>1.4545775517367809</v>
      </c>
      <c r="S10" s="262">
        <v>1.4410444336146579</v>
      </c>
      <c r="T10" s="262">
        <v>1.3669267760097299</v>
      </c>
      <c r="U10" s="262">
        <v>1.380876080056977</v>
      </c>
      <c r="V10" s="262">
        <v>1.184501146478365</v>
      </c>
      <c r="W10" s="262">
        <v>1.256913218671335</v>
      </c>
      <c r="DA10" s="68" t="s">
        <v>2766</v>
      </c>
    </row>
    <row r="11" spans="1:105" ht="12" customHeight="1" x14ac:dyDescent="0.25">
      <c r="A11" s="37" t="s">
        <v>160</v>
      </c>
      <c r="B11" s="228">
        <v>0.41500245539066771</v>
      </c>
      <c r="C11" s="228">
        <v>0.43646507322569689</v>
      </c>
      <c r="D11" s="228">
        <v>0.43112025342529398</v>
      </c>
      <c r="E11" s="228">
        <v>0.41621346652543278</v>
      </c>
      <c r="F11" s="228">
        <v>0.63307523925609777</v>
      </c>
      <c r="G11" s="228">
        <v>0.61748722666172084</v>
      </c>
      <c r="H11" s="228">
        <v>0.34731477641524239</v>
      </c>
      <c r="I11" s="228">
        <v>0.22922247699711731</v>
      </c>
      <c r="J11" s="228">
        <v>0.1951448576420422</v>
      </c>
      <c r="K11" s="228">
        <v>0.19811872722109011</v>
      </c>
      <c r="L11" s="228">
        <v>9.1478062052602435E-2</v>
      </c>
      <c r="M11" s="228">
        <v>8.1516213845621882E-2</v>
      </c>
      <c r="N11" s="228">
        <v>8.3593639317376831E-2</v>
      </c>
      <c r="O11" s="228">
        <v>7.6873389730299085E-2</v>
      </c>
      <c r="P11" s="228">
        <v>7.0818079891052682E-2</v>
      </c>
      <c r="Q11" s="228">
        <v>0</v>
      </c>
      <c r="R11" s="228">
        <v>6.992530955777268E-2</v>
      </c>
      <c r="S11" s="228">
        <v>3.9880727507251391E-2</v>
      </c>
      <c r="T11" s="228">
        <v>5.205847565636372E-2</v>
      </c>
      <c r="U11" s="228">
        <v>5.0697246170927773E-2</v>
      </c>
      <c r="V11" s="228">
        <v>5.0115561871405347E-2</v>
      </c>
      <c r="W11" s="228">
        <v>4.255217630647104E-2</v>
      </c>
      <c r="DA11" s="69" t="s">
        <v>2767</v>
      </c>
    </row>
    <row r="12" spans="1:105" ht="12" customHeight="1" x14ac:dyDescent="0.25">
      <c r="A12" s="37" t="s">
        <v>162</v>
      </c>
      <c r="B12" s="228">
        <v>3.2824602661104212</v>
      </c>
      <c r="C12" s="228">
        <v>3.1665178937054752</v>
      </c>
      <c r="D12" s="228">
        <v>3.1277416695014928</v>
      </c>
      <c r="E12" s="228">
        <v>2.8963454258027941</v>
      </c>
      <c r="F12" s="228">
        <v>2.518988754777137</v>
      </c>
      <c r="G12" s="228">
        <v>2.3258301422932042</v>
      </c>
      <c r="H12" s="228">
        <v>2.0352786197487909</v>
      </c>
      <c r="I12" s="228">
        <v>1.872873329835778</v>
      </c>
      <c r="J12" s="228">
        <v>1.6035646164421979</v>
      </c>
      <c r="K12" s="228">
        <v>1.593264926129428</v>
      </c>
      <c r="L12" s="228">
        <v>1.3579841617858319</v>
      </c>
      <c r="M12" s="228">
        <v>1.145308531597182</v>
      </c>
      <c r="N12" s="228">
        <v>1.2038100621364181</v>
      </c>
      <c r="O12" s="228">
        <v>0.94349446998037101</v>
      </c>
      <c r="P12" s="228">
        <v>0.82778618795266889</v>
      </c>
      <c r="Q12" s="228">
        <v>0.86326150906117527</v>
      </c>
      <c r="R12" s="228">
        <v>0.77844478339561107</v>
      </c>
      <c r="S12" s="228">
        <v>0.73094618716612714</v>
      </c>
      <c r="T12" s="228">
        <v>0.63822760912006926</v>
      </c>
      <c r="U12" s="228">
        <v>0.65575044180870312</v>
      </c>
      <c r="V12" s="228">
        <v>0.57145048464486836</v>
      </c>
      <c r="W12" s="228">
        <v>0.5747456577707416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0.1900793786596707</v>
      </c>
      <c r="C15" s="228">
        <v>0.23784054256251189</v>
      </c>
      <c r="D15" s="228">
        <v>0.18738612115770939</v>
      </c>
      <c r="E15" s="228">
        <v>0.15943596335464441</v>
      </c>
      <c r="F15" s="228">
        <v>0.25227345751150798</v>
      </c>
      <c r="G15" s="228">
        <v>0.26226941217389782</v>
      </c>
      <c r="H15" s="228">
        <v>0.33898844474711481</v>
      </c>
      <c r="I15" s="228">
        <v>0.40021329118602822</v>
      </c>
      <c r="J15" s="228">
        <v>0.39694404374286241</v>
      </c>
      <c r="K15" s="228">
        <v>0.34966044783248251</v>
      </c>
      <c r="L15" s="228">
        <v>0.40181451567397392</v>
      </c>
      <c r="M15" s="228">
        <v>0.52377563899341151</v>
      </c>
      <c r="N15" s="228">
        <v>0.48672399463047789</v>
      </c>
      <c r="O15" s="228">
        <v>0.54696792198577016</v>
      </c>
      <c r="P15" s="228">
        <v>0.65324802674359017</v>
      </c>
      <c r="Q15" s="228">
        <v>0.71955427487606727</v>
      </c>
      <c r="R15" s="228">
        <v>0.6062074587833971</v>
      </c>
      <c r="S15" s="228">
        <v>0.67021751894127968</v>
      </c>
      <c r="T15" s="228">
        <v>0.67664069123329695</v>
      </c>
      <c r="U15" s="228">
        <v>0.67442839207734628</v>
      </c>
      <c r="V15" s="228">
        <v>0.56293509996209179</v>
      </c>
      <c r="W15" s="228">
        <v>0.63961538459412226</v>
      </c>
      <c r="DA15" s="69" t="s">
        <v>2771</v>
      </c>
    </row>
    <row r="16" spans="1:105" ht="12" customHeight="1" x14ac:dyDescent="0.25">
      <c r="A16" s="57" t="s">
        <v>2709</v>
      </c>
      <c r="B16" s="263">
        <v>1.5764975547332749</v>
      </c>
      <c r="C16" s="263">
        <v>1.5784196921332281</v>
      </c>
      <c r="D16" s="263">
        <v>1.5138355897224069</v>
      </c>
      <c r="E16" s="263">
        <v>1.384865473313946</v>
      </c>
      <c r="F16" s="263">
        <v>1.370664036936337</v>
      </c>
      <c r="G16" s="263">
        <v>1.2753407314676</v>
      </c>
      <c r="H16" s="263">
        <v>1.0786280336617391</v>
      </c>
      <c r="I16" s="263">
        <v>0.99374950261245931</v>
      </c>
      <c r="J16" s="263">
        <v>0.84498163906052659</v>
      </c>
      <c r="K16" s="263">
        <v>0.82757802977027106</v>
      </c>
      <c r="L16" s="263">
        <v>0.69824289419720009</v>
      </c>
      <c r="M16" s="263">
        <v>0.63867718867892853</v>
      </c>
      <c r="N16" s="263">
        <v>0.65474049441009086</v>
      </c>
      <c r="O16" s="263">
        <v>0.56548994451899059</v>
      </c>
      <c r="P16" s="263">
        <v>0.53570219126072738</v>
      </c>
      <c r="Q16" s="263">
        <v>0.53340245262824082</v>
      </c>
      <c r="R16" s="263">
        <v>0.50319235032024423</v>
      </c>
      <c r="S16" s="263">
        <v>0.48012456190857222</v>
      </c>
      <c r="T16" s="263">
        <v>0.44758168267009962</v>
      </c>
      <c r="U16" s="263">
        <v>0.44988883085469261</v>
      </c>
      <c r="V16" s="263">
        <v>0.38811397133901088</v>
      </c>
      <c r="W16" s="263">
        <v>0.40405692064876692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4.7935911994494117E-3</v>
      </c>
      <c r="E19" s="231">
        <v>0</v>
      </c>
      <c r="F19" s="231">
        <v>2.400836022451884E-2</v>
      </c>
      <c r="G19" s="231">
        <v>0</v>
      </c>
      <c r="H19" s="231">
        <v>0</v>
      </c>
      <c r="I19" s="231">
        <v>4.8354151487735517E-2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2775</v>
      </c>
    </row>
    <row r="20" spans="1:105" ht="12" customHeight="1" x14ac:dyDescent="0.25">
      <c r="A20" s="46" t="s">
        <v>160</v>
      </c>
      <c r="B20" s="231">
        <v>9.8376932964554673E-2</v>
      </c>
      <c r="C20" s="231">
        <v>9.7350892996129298E-2</v>
      </c>
      <c r="D20" s="231">
        <v>9.7968529508877175E-2</v>
      </c>
      <c r="E20" s="231">
        <v>9.9121526355949757E-2</v>
      </c>
      <c r="F20" s="231">
        <v>0.16947768678572209</v>
      </c>
      <c r="G20" s="231">
        <v>0.17140239845207361</v>
      </c>
      <c r="H20" s="231">
        <v>0.1044612916599742</v>
      </c>
      <c r="I20" s="231">
        <v>6.9936304940693583E-2</v>
      </c>
      <c r="J20" s="231">
        <v>7.2331586976891987E-2</v>
      </c>
      <c r="K20" s="231">
        <v>7.2063149761875833E-2</v>
      </c>
      <c r="L20" s="231">
        <v>3.66913996768213E-2</v>
      </c>
      <c r="M20" s="231">
        <v>3.7398386338127393E-2</v>
      </c>
      <c r="N20" s="231">
        <v>3.721467666690835E-2</v>
      </c>
      <c r="O20" s="231">
        <v>3.7476759775647919E-2</v>
      </c>
      <c r="P20" s="231">
        <v>3.8009893867738391E-2</v>
      </c>
      <c r="Q20" s="231">
        <v>0</v>
      </c>
      <c r="R20" s="231">
        <v>3.8026196904415922E-2</v>
      </c>
      <c r="S20" s="231">
        <v>2.302552971888143E-2</v>
      </c>
      <c r="T20" s="231">
        <v>3.0731824853064221E-2</v>
      </c>
      <c r="U20" s="231">
        <v>3.094108130746746E-2</v>
      </c>
      <c r="V20" s="231">
        <v>3.098213166017004E-2</v>
      </c>
      <c r="W20" s="231">
        <v>2.7146986822132398E-2</v>
      </c>
      <c r="DA20" s="73" t="s">
        <v>2776</v>
      </c>
    </row>
    <row r="21" spans="1:105" ht="12" customHeight="1" x14ac:dyDescent="0.25">
      <c r="A21" s="46" t="s">
        <v>70</v>
      </c>
      <c r="B21" s="231">
        <v>0.42584585720999341</v>
      </c>
      <c r="C21" s="231">
        <v>0.54376534484811823</v>
      </c>
      <c r="D21" s="231">
        <v>0.50882314714353116</v>
      </c>
      <c r="E21" s="231">
        <v>0.4367093950161845</v>
      </c>
      <c r="F21" s="231">
        <v>0.35324618526063323</v>
      </c>
      <c r="G21" s="231">
        <v>0.36964990830033212</v>
      </c>
      <c r="H21" s="231">
        <v>0.29283973154745668</v>
      </c>
      <c r="I21" s="231">
        <v>0.25673145640893758</v>
      </c>
      <c r="J21" s="231">
        <v>0.14677615877138681</v>
      </c>
      <c r="K21" s="231">
        <v>0.139314839134561</v>
      </c>
      <c r="L21" s="231">
        <v>0.1103942110917956</v>
      </c>
      <c r="M21" s="231">
        <v>7.3623467080732488E-2</v>
      </c>
      <c r="N21" s="231">
        <v>7.3545712545129177E-2</v>
      </c>
      <c r="O21" s="231">
        <v>3.657335420379635E-2</v>
      </c>
      <c r="P21" s="231">
        <v>3.6684402730719858E-2</v>
      </c>
      <c r="Q21" s="231">
        <v>3.6695329932436509E-2</v>
      </c>
      <c r="R21" s="231">
        <v>2.1983670055991208E-2</v>
      </c>
      <c r="S21" s="231">
        <v>2.9400266755020461E-2</v>
      </c>
      <c r="T21" s="231">
        <v>2.9354896840941589E-2</v>
      </c>
      <c r="U21" s="231">
        <v>2.2096643216908129E-2</v>
      </c>
      <c r="V21" s="231">
        <v>7.3645985379653571E-3</v>
      </c>
      <c r="W21" s="231">
        <v>7.3139353217511601E-3</v>
      </c>
      <c r="DA21" s="73" t="s">
        <v>2777</v>
      </c>
    </row>
    <row r="22" spans="1:105" ht="12" customHeight="1" x14ac:dyDescent="0.25">
      <c r="A22" s="46" t="s">
        <v>34</v>
      </c>
      <c r="B22" s="231">
        <v>2.3906022221076141E-4</v>
      </c>
      <c r="C22" s="231">
        <v>1.9279050178320199E-4</v>
      </c>
      <c r="D22" s="231">
        <v>1.927905017829083E-4</v>
      </c>
      <c r="E22" s="231">
        <v>1.9279050178278999E-4</v>
      </c>
      <c r="F22" s="231">
        <v>1.9279050178077359E-4</v>
      </c>
      <c r="G22" s="231">
        <v>1.9279050178108329E-4</v>
      </c>
      <c r="H22" s="231">
        <v>1.927905017824103E-4</v>
      </c>
      <c r="I22" s="231">
        <v>1.9279050178000459E-4</v>
      </c>
      <c r="J22" s="231">
        <v>1.9279050178094351E-4</v>
      </c>
      <c r="K22" s="231">
        <v>1.927905017803662E-4</v>
      </c>
      <c r="L22" s="231">
        <v>1.9279050177753359E-4</v>
      </c>
      <c r="M22" s="231">
        <v>1.9279050177455461E-4</v>
      </c>
      <c r="N22" s="231">
        <v>1.927905017799014E-4</v>
      </c>
      <c r="O22" s="231">
        <v>1.4266497131496599E-4</v>
      </c>
      <c r="P22" s="231">
        <v>1.4266497131142569E-4</v>
      </c>
      <c r="Q22" s="231">
        <v>1.426649713129575E-4</v>
      </c>
      <c r="R22" s="231">
        <v>1.4266497131144509E-4</v>
      </c>
      <c r="S22" s="231">
        <v>0</v>
      </c>
      <c r="T22" s="231">
        <v>2.853299426288469E-4</v>
      </c>
      <c r="U22" s="231">
        <v>4.2799491394415479E-4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0.74351610078439312</v>
      </c>
      <c r="C23" s="231">
        <v>0.67487086144896824</v>
      </c>
      <c r="D23" s="231">
        <v>0.67915253645565832</v>
      </c>
      <c r="E23" s="231">
        <v>0.65909876299473336</v>
      </c>
      <c r="F23" s="231">
        <v>0.64436466351468724</v>
      </c>
      <c r="G23" s="231">
        <v>0.61690060840344929</v>
      </c>
      <c r="H23" s="231">
        <v>0.58493052885979324</v>
      </c>
      <c r="I23" s="231">
        <v>0.54601198324141786</v>
      </c>
      <c r="J23" s="231">
        <v>0.56794415511052943</v>
      </c>
      <c r="K23" s="231">
        <v>0.55376307608095721</v>
      </c>
      <c r="L23" s="231">
        <v>0.5204635454411195</v>
      </c>
      <c r="M23" s="231">
        <v>0.5020877748724365</v>
      </c>
      <c r="N23" s="231">
        <v>0.5120911537321795</v>
      </c>
      <c r="O23" s="231">
        <v>0.43951494754989601</v>
      </c>
      <c r="P23" s="231">
        <v>0.42454034903522953</v>
      </c>
      <c r="Q23" s="231">
        <v>0.46259325784517302</v>
      </c>
      <c r="R23" s="231">
        <v>0.40450565282409329</v>
      </c>
      <c r="S23" s="231">
        <v>0.40325545460116868</v>
      </c>
      <c r="T23" s="231">
        <v>0.36001515006421492</v>
      </c>
      <c r="U23" s="231">
        <v>0.38241771029559818</v>
      </c>
      <c r="V23" s="231">
        <v>0.33757135280318329</v>
      </c>
      <c r="W23" s="231">
        <v>0.35036752204515442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9.654089987897907E-3</v>
      </c>
      <c r="I24" s="231">
        <v>6.4360599918516261E-3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1.0417072522792539E-3</v>
      </c>
      <c r="L25" s="231">
        <v>1.041707252263948E-3</v>
      </c>
      <c r="M25" s="231">
        <v>1.041707252247852E-3</v>
      </c>
      <c r="N25" s="231">
        <v>2.0834145045534858E-3</v>
      </c>
      <c r="O25" s="231">
        <v>2.0834145045219282E-3</v>
      </c>
      <c r="P25" s="231">
        <v>1.0417072522351119E-3</v>
      </c>
      <c r="Q25" s="231">
        <v>4.1630818605958159E-3</v>
      </c>
      <c r="R25" s="231">
        <v>2.0834145044705092E-3</v>
      </c>
      <c r="S25" s="231">
        <v>6.5575096814331872E-3</v>
      </c>
      <c r="T25" s="231">
        <v>1.009481776108043E-2</v>
      </c>
      <c r="U25" s="231">
        <v>6.767349991295084E-3</v>
      </c>
      <c r="V25" s="231">
        <v>6.7673499908997214E-3</v>
      </c>
      <c r="W25" s="231">
        <v>7.5992169334239716E-3</v>
      </c>
      <c r="DA25" s="73" t="s">
        <v>2781</v>
      </c>
    </row>
    <row r="26" spans="1:105" ht="12" customHeight="1" x14ac:dyDescent="0.25">
      <c r="A26" s="46" t="s">
        <v>79</v>
      </c>
      <c r="B26" s="231">
        <v>0.30851960355212332</v>
      </c>
      <c r="C26" s="231">
        <v>0.26223980233822908</v>
      </c>
      <c r="D26" s="231">
        <v>0.22290499491310811</v>
      </c>
      <c r="E26" s="231">
        <v>0.1897429984452951</v>
      </c>
      <c r="F26" s="231">
        <v>0.17937435064899479</v>
      </c>
      <c r="G26" s="231">
        <v>0.1171950258099643</v>
      </c>
      <c r="H26" s="231">
        <v>8.6549601104834728E-2</v>
      </c>
      <c r="I26" s="231">
        <v>6.6086756040043187E-2</v>
      </c>
      <c r="J26" s="231">
        <v>5.773694769993741E-2</v>
      </c>
      <c r="K26" s="231">
        <v>6.1202467038817397E-2</v>
      </c>
      <c r="L26" s="231">
        <v>2.9459240233422199E-2</v>
      </c>
      <c r="M26" s="231">
        <v>2.4333062633609709E-2</v>
      </c>
      <c r="N26" s="231">
        <v>2.9612746459540349E-2</v>
      </c>
      <c r="O26" s="231">
        <v>4.9698803513813478E-2</v>
      </c>
      <c r="P26" s="231">
        <v>3.5283173403493129E-2</v>
      </c>
      <c r="Q26" s="231">
        <v>2.9808118018722671E-2</v>
      </c>
      <c r="R26" s="231">
        <v>3.645075105996174E-2</v>
      </c>
      <c r="S26" s="231">
        <v>1.7885801152068399E-2</v>
      </c>
      <c r="T26" s="231">
        <v>1.7099663208169549E-2</v>
      </c>
      <c r="U26" s="231">
        <v>7.23805112947955E-3</v>
      </c>
      <c r="V26" s="231">
        <v>5.4285383467925158E-3</v>
      </c>
      <c r="W26" s="231">
        <v>1.162925952630498E-2</v>
      </c>
      <c r="DA26" s="73" t="s">
        <v>2782</v>
      </c>
    </row>
    <row r="27" spans="1:105" ht="12" customHeight="1" x14ac:dyDescent="0.25">
      <c r="A27" s="57" t="s">
        <v>2721</v>
      </c>
      <c r="B27" s="263">
        <v>11.854048921167511</v>
      </c>
      <c r="C27" s="263">
        <v>11.868501915847929</v>
      </c>
      <c r="D27" s="263">
        <v>11.382879145797331</v>
      </c>
      <c r="E27" s="263">
        <v>10.413123078187549</v>
      </c>
      <c r="F27" s="263">
        <v>10.306339200809759</v>
      </c>
      <c r="G27" s="263">
        <v>9.5895812693044551</v>
      </c>
      <c r="H27" s="263">
        <v>8.1104530992642321</v>
      </c>
      <c r="I27" s="263">
        <v>7.4722318369513756</v>
      </c>
      <c r="J27" s="263">
        <v>6.3536119398589586</v>
      </c>
      <c r="K27" s="263">
        <v>6.2227501853879987</v>
      </c>
      <c r="L27" s="263">
        <v>5.2502494544443303</v>
      </c>
      <c r="M27" s="263">
        <v>4.8023611687204033</v>
      </c>
      <c r="N27" s="263">
        <v>4.9231448714297192</v>
      </c>
      <c r="O27" s="263">
        <v>4.2520493905177954</v>
      </c>
      <c r="P27" s="263">
        <v>4.0280683996720077</v>
      </c>
      <c r="Q27" s="263">
        <v>4.0107761341854271</v>
      </c>
      <c r="R27" s="263">
        <v>3.7836194033695278</v>
      </c>
      <c r="S27" s="263">
        <v>3.610167378966378</v>
      </c>
      <c r="T27" s="263">
        <v>3.365469960077093</v>
      </c>
      <c r="U27" s="263">
        <v>3.3828179396958609</v>
      </c>
      <c r="V27" s="263">
        <v>2.9183185152606401</v>
      </c>
      <c r="W27" s="263">
        <v>3.0381972302628419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3.6044118442013849E-2</v>
      </c>
      <c r="E30" s="231">
        <v>0</v>
      </c>
      <c r="F30" s="231">
        <v>0.1805244009189782</v>
      </c>
      <c r="G30" s="231">
        <v>0</v>
      </c>
      <c r="H30" s="231">
        <v>0</v>
      </c>
      <c r="I30" s="231">
        <v>0.36358602368662662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2786</v>
      </c>
    </row>
    <row r="31" spans="1:105" ht="12" customHeight="1" x14ac:dyDescent="0.25">
      <c r="A31" s="46" t="s">
        <v>160</v>
      </c>
      <c r="B31" s="231">
        <v>0.73971886132963216</v>
      </c>
      <c r="C31" s="231">
        <v>0.73200383002858793</v>
      </c>
      <c r="D31" s="231">
        <v>0.736647981499442</v>
      </c>
      <c r="E31" s="231">
        <v>0.74531763086877623</v>
      </c>
      <c r="F31" s="231">
        <v>1.2743418371772559</v>
      </c>
      <c r="G31" s="231">
        <v>1.288814188360784</v>
      </c>
      <c r="H31" s="231">
        <v>0.78546855844326768</v>
      </c>
      <c r="I31" s="231">
        <v>0.52586721599636899</v>
      </c>
      <c r="J31" s="231">
        <v>0.54387789438393797</v>
      </c>
      <c r="K31" s="231">
        <v>0.54185945301718152</v>
      </c>
      <c r="L31" s="231">
        <v>0.27589110141609863</v>
      </c>
      <c r="M31" s="231">
        <v>0.28120709727322712</v>
      </c>
      <c r="N31" s="231">
        <v>0.27982574186079151</v>
      </c>
      <c r="O31" s="231">
        <v>0.28179640523612193</v>
      </c>
      <c r="P31" s="231">
        <v>0.2858051635054944</v>
      </c>
      <c r="Q31" s="231">
        <v>0</v>
      </c>
      <c r="R31" s="231">
        <v>0.28592774980051211</v>
      </c>
      <c r="S31" s="231">
        <v>0.1731342715400507</v>
      </c>
      <c r="T31" s="231">
        <v>0.23107968302977119</v>
      </c>
      <c r="U31" s="231">
        <v>0.23265313060038029</v>
      </c>
      <c r="V31" s="231">
        <v>0.23296179767550931</v>
      </c>
      <c r="W31" s="231">
        <v>0.20412445860488021</v>
      </c>
      <c r="DA31" s="73" t="s">
        <v>2787</v>
      </c>
    </row>
    <row r="32" spans="1:105" ht="12" customHeight="1" x14ac:dyDescent="0.25">
      <c r="A32" s="46" t="s">
        <v>70</v>
      </c>
      <c r="B32" s="231">
        <v>3.202033272482836</v>
      </c>
      <c r="C32" s="231">
        <v>4.0886971122233513</v>
      </c>
      <c r="D32" s="231">
        <v>3.8259586640984762</v>
      </c>
      <c r="E32" s="231">
        <v>3.2837187202178502</v>
      </c>
      <c r="F32" s="231">
        <v>2.6561395853251448</v>
      </c>
      <c r="G32" s="231">
        <v>2.7794829643351888</v>
      </c>
      <c r="H32" s="231">
        <v>2.2019295199049149</v>
      </c>
      <c r="I32" s="231">
        <v>1.930423066459511</v>
      </c>
      <c r="J32" s="231">
        <v>1.103643809223313</v>
      </c>
      <c r="K32" s="231">
        <v>1.0475404250310261</v>
      </c>
      <c r="L32" s="231">
        <v>0.83007954878638635</v>
      </c>
      <c r="M32" s="231">
        <v>0.55359183901089204</v>
      </c>
      <c r="N32" s="231">
        <v>0.55300718471433652</v>
      </c>
      <c r="O32" s="231">
        <v>0.2750034902631609</v>
      </c>
      <c r="P32" s="231">
        <v>0.27583848976368203</v>
      </c>
      <c r="Q32" s="231">
        <v>0.27592065391505138</v>
      </c>
      <c r="R32" s="231">
        <v>0.16530028830562621</v>
      </c>
      <c r="S32" s="231">
        <v>0.22106739040794229</v>
      </c>
      <c r="T32" s="231">
        <v>0.22072624355400311</v>
      </c>
      <c r="U32" s="231">
        <v>0.16614975957329001</v>
      </c>
      <c r="V32" s="231">
        <v>5.5376115929701042E-2</v>
      </c>
      <c r="W32" s="231">
        <v>5.4995167515475063E-2</v>
      </c>
      <c r="DA32" s="73" t="s">
        <v>2788</v>
      </c>
    </row>
    <row r="33" spans="1:105" ht="12" customHeight="1" x14ac:dyDescent="0.25">
      <c r="A33" s="46" t="s">
        <v>34</v>
      </c>
      <c r="B33" s="231">
        <v>1.7975489785463021E-3</v>
      </c>
      <c r="C33" s="231">
        <v>1.449636273023692E-3</v>
      </c>
      <c r="D33" s="231">
        <v>1.4496362730214839E-3</v>
      </c>
      <c r="E33" s="231">
        <v>1.449636273020594E-3</v>
      </c>
      <c r="F33" s="231">
        <v>1.4496362730054321E-3</v>
      </c>
      <c r="G33" s="231">
        <v>1.449636273007761E-3</v>
      </c>
      <c r="H33" s="231">
        <v>1.4496362730177399E-3</v>
      </c>
      <c r="I33" s="231">
        <v>1.44963627299965E-3</v>
      </c>
      <c r="J33" s="231">
        <v>1.4496362730067099E-3</v>
      </c>
      <c r="K33" s="231">
        <v>1.449636273002369E-3</v>
      </c>
      <c r="L33" s="231">
        <v>1.449636272981069E-3</v>
      </c>
      <c r="M33" s="231">
        <v>1.4496362729586689E-3</v>
      </c>
      <c r="N33" s="231">
        <v>1.449636272998874E-3</v>
      </c>
      <c r="O33" s="231">
        <v>1.0727308420029171E-3</v>
      </c>
      <c r="P33" s="231">
        <v>1.072730841976296E-3</v>
      </c>
      <c r="Q33" s="231">
        <v>1.072730841987815E-3</v>
      </c>
      <c r="R33" s="231">
        <v>1.072730841976443E-3</v>
      </c>
      <c r="S33" s="231">
        <v>0</v>
      </c>
      <c r="T33" s="231">
        <v>2.1454616839976749E-3</v>
      </c>
      <c r="U33" s="231">
        <v>3.2181925260031641E-3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5.5906691424364956</v>
      </c>
      <c r="C34" s="231">
        <v>5.0745097466643578</v>
      </c>
      <c r="D34" s="231">
        <v>5.1067046491185071</v>
      </c>
      <c r="E34" s="231">
        <v>4.955915698671939</v>
      </c>
      <c r="F34" s="231">
        <v>4.8451266045046664</v>
      </c>
      <c r="G34" s="231">
        <v>4.6386180362643969</v>
      </c>
      <c r="H34" s="231">
        <v>4.3982276304649854</v>
      </c>
      <c r="I34" s="231">
        <v>4.1055901047575842</v>
      </c>
      <c r="J34" s="231">
        <v>4.2705031663118644</v>
      </c>
      <c r="K34" s="231">
        <v>4.163872360531812</v>
      </c>
      <c r="L34" s="231">
        <v>3.9134855051438011</v>
      </c>
      <c r="M34" s="231">
        <v>3.7753138456754352</v>
      </c>
      <c r="N34" s="231">
        <v>3.8505315597938869</v>
      </c>
      <c r="O34" s="231">
        <v>3.3048143171540261</v>
      </c>
      <c r="P34" s="231">
        <v>3.1922168552456669</v>
      </c>
      <c r="Q34" s="231">
        <v>3.478345458028127</v>
      </c>
      <c r="R34" s="231">
        <v>3.0415713510427018</v>
      </c>
      <c r="S34" s="231">
        <v>3.0321708220972492</v>
      </c>
      <c r="T34" s="231">
        <v>2.7070369937520762</v>
      </c>
      <c r="U34" s="231">
        <v>2.8754870139534399</v>
      </c>
      <c r="V34" s="231">
        <v>2.5382769028085508</v>
      </c>
      <c r="W34" s="231">
        <v>2.6344942523010628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7.2591330485924657E-2</v>
      </c>
      <c r="I35" s="231">
        <v>4.8394220323345873E-2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7.8328372238690054E-3</v>
      </c>
      <c r="L36" s="231">
        <v>7.8328372237539204E-3</v>
      </c>
      <c r="M36" s="231">
        <v>7.8328372236328853E-3</v>
      </c>
      <c r="N36" s="231">
        <v>1.5665674447700239E-2</v>
      </c>
      <c r="O36" s="231">
        <v>1.566567444746295E-2</v>
      </c>
      <c r="P36" s="231">
        <v>7.8328372235370921E-3</v>
      </c>
      <c r="Q36" s="231">
        <v>3.1303173221018533E-2</v>
      </c>
      <c r="R36" s="231">
        <v>1.5665674447076328E-2</v>
      </c>
      <c r="S36" s="231">
        <v>4.9307428566161077E-2</v>
      </c>
      <c r="T36" s="231">
        <v>7.5905264318893245E-2</v>
      </c>
      <c r="U36" s="231">
        <v>5.0885266280699573E-2</v>
      </c>
      <c r="V36" s="231">
        <v>5.088526627772675E-2</v>
      </c>
      <c r="W36" s="231">
        <v>5.7140265787861029E-2</v>
      </c>
      <c r="DA36" s="73" t="s">
        <v>2792</v>
      </c>
    </row>
    <row r="37" spans="1:105" ht="12" customHeight="1" x14ac:dyDescent="0.25">
      <c r="A37" s="46" t="s">
        <v>79</v>
      </c>
      <c r="B37" s="231">
        <v>2.319830095940004</v>
      </c>
      <c r="C37" s="231">
        <v>1.9718415906586071</v>
      </c>
      <c r="D37" s="231">
        <v>1.67607409636587</v>
      </c>
      <c r="E37" s="231">
        <v>1.4267213921559689</v>
      </c>
      <c r="F37" s="231">
        <v>1.3487571366107109</v>
      </c>
      <c r="G37" s="231">
        <v>0.88121644407107769</v>
      </c>
      <c r="H37" s="231">
        <v>0.65078642369212258</v>
      </c>
      <c r="I37" s="231">
        <v>0.49692156945493993</v>
      </c>
      <c r="J37" s="231">
        <v>0.4341374336668371</v>
      </c>
      <c r="K37" s="231">
        <v>0.46019547331110772</v>
      </c>
      <c r="L37" s="231">
        <v>0.22151082560130919</v>
      </c>
      <c r="M37" s="231">
        <v>0.1829659132642576</v>
      </c>
      <c r="N37" s="231">
        <v>0.22266507434000529</v>
      </c>
      <c r="O37" s="231">
        <v>0.37369677257502038</v>
      </c>
      <c r="P37" s="231">
        <v>0.26530232309165008</v>
      </c>
      <c r="Q37" s="231">
        <v>0.22413411817924159</v>
      </c>
      <c r="R37" s="231">
        <v>0.27408160893163541</v>
      </c>
      <c r="S37" s="231">
        <v>0.13448746635497591</v>
      </c>
      <c r="T37" s="231">
        <v>0.12857631373835179</v>
      </c>
      <c r="U37" s="231">
        <v>5.4424576762048142E-2</v>
      </c>
      <c r="V37" s="231">
        <v>4.0818432569151408E-2</v>
      </c>
      <c r="W37" s="231">
        <v>8.7443086053562435E-2</v>
      </c>
      <c r="DA37" s="73" t="s">
        <v>2793</v>
      </c>
    </row>
    <row r="38" spans="1:105" ht="12" customHeight="1" x14ac:dyDescent="0.25">
      <c r="A38" s="57" t="s">
        <v>2733</v>
      </c>
      <c r="B38" s="263">
        <v>2.100747131089308</v>
      </c>
      <c r="C38" s="263">
        <v>2.2345092114918499</v>
      </c>
      <c r="D38" s="263">
        <v>2.023600362647048</v>
      </c>
      <c r="E38" s="263">
        <v>1.834535374900701</v>
      </c>
      <c r="F38" s="263">
        <v>2.193108248792377</v>
      </c>
      <c r="G38" s="263">
        <v>2.1525023567720751</v>
      </c>
      <c r="H38" s="263">
        <v>2.1387548685891091</v>
      </c>
      <c r="I38" s="263">
        <v>2.1407220551208739</v>
      </c>
      <c r="J38" s="263">
        <v>2.024863809604641</v>
      </c>
      <c r="K38" s="263">
        <v>1.903954382589881</v>
      </c>
      <c r="L38" s="263">
        <v>1.8299176056861699</v>
      </c>
      <c r="M38" s="263">
        <v>1.950383597429346</v>
      </c>
      <c r="N38" s="263">
        <v>1.918208290156733</v>
      </c>
      <c r="O38" s="263">
        <v>1.842721869738835</v>
      </c>
      <c r="P38" s="263">
        <v>1.940121324906821</v>
      </c>
      <c r="Q38" s="263">
        <v>2.0188073418862</v>
      </c>
      <c r="R38" s="263">
        <v>1.8191683490486139</v>
      </c>
      <c r="S38" s="263">
        <v>1.859451135850533</v>
      </c>
      <c r="T38" s="263">
        <v>1.793609000091305</v>
      </c>
      <c r="U38" s="263">
        <v>1.816000419000062</v>
      </c>
      <c r="V38" s="263">
        <v>1.5539257839623259</v>
      </c>
      <c r="W38" s="263">
        <v>1.677330477929126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5.3659354417501586</v>
      </c>
      <c r="C39" s="263">
        <f t="shared" si="0"/>
        <v>5.5361828802816202</v>
      </c>
      <c r="D39" s="263">
        <f t="shared" si="0"/>
        <v>5.1797698855070973</v>
      </c>
      <c r="E39" s="263">
        <f t="shared" si="0"/>
        <v>4.7230795656922337</v>
      </c>
      <c r="F39" s="263">
        <f t="shared" si="0"/>
        <v>5.1105864114361541</v>
      </c>
      <c r="G39" s="263">
        <f t="shared" si="0"/>
        <v>4.8970888491564226</v>
      </c>
      <c r="H39" s="263">
        <f t="shared" si="0"/>
        <v>4.5118189858987101</v>
      </c>
      <c r="I39" s="263">
        <f t="shared" si="0"/>
        <v>4.3577331499039929</v>
      </c>
      <c r="J39" s="263">
        <f t="shared" si="0"/>
        <v>3.9415992310850481</v>
      </c>
      <c r="K39" s="263">
        <f t="shared" si="0"/>
        <v>3.7678879366360229</v>
      </c>
      <c r="L39" s="263">
        <f t="shared" si="0"/>
        <v>3.4425840335607396</v>
      </c>
      <c r="M39" s="263">
        <f t="shared" si="0"/>
        <v>3.4682891736588357</v>
      </c>
      <c r="N39" s="263">
        <f t="shared" si="0"/>
        <v>3.4608754872781184</v>
      </c>
      <c r="O39" s="263">
        <f t="shared" si="0"/>
        <v>3.1985581979812565</v>
      </c>
      <c r="P39" s="263">
        <f t="shared" si="0"/>
        <v>3.2568133744163563</v>
      </c>
      <c r="Q39" s="263">
        <f t="shared" si="0"/>
        <v>3.3455184764830967</v>
      </c>
      <c r="R39" s="263">
        <f t="shared" si="0"/>
        <v>3.0547553344451694</v>
      </c>
      <c r="S39" s="263">
        <f t="shared" si="0"/>
        <v>3.0612893613273293</v>
      </c>
      <c r="T39" s="263">
        <f t="shared" si="0"/>
        <v>2.9230558929957229</v>
      </c>
      <c r="U39" s="263">
        <f t="shared" si="0"/>
        <v>2.9550121776042291</v>
      </c>
      <c r="V39" s="263">
        <f t="shared" si="0"/>
        <v>2.5345842703032564</v>
      </c>
      <c r="W39" s="263">
        <f t="shared" si="0"/>
        <v>2.7065061419858658</v>
      </c>
      <c r="DA39" s="70"/>
    </row>
    <row r="40" spans="1:105" ht="12" customHeight="1" x14ac:dyDescent="0.25">
      <c r="A40" s="60" t="s">
        <v>2736</v>
      </c>
      <c r="B40" s="331">
        <v>1.727229312639964</v>
      </c>
      <c r="C40" s="331">
        <v>1.7417270580878661</v>
      </c>
      <c r="D40" s="331">
        <v>1.6783668132773439</v>
      </c>
      <c r="E40" s="331">
        <v>1.5391965973256829</v>
      </c>
      <c r="F40" s="331">
        <v>1.524116334194481</v>
      </c>
      <c r="G40" s="331">
        <v>1.430970512234663</v>
      </c>
      <c r="H40" s="331">
        <v>1.213276536010244</v>
      </c>
      <c r="I40" s="331">
        <v>1.1223872405075881</v>
      </c>
      <c r="J40" s="331">
        <v>0.95461407845071611</v>
      </c>
      <c r="K40" s="331">
        <v>0.93377015331803681</v>
      </c>
      <c r="L40" s="331">
        <v>0.79360638815405671</v>
      </c>
      <c r="M40" s="331">
        <v>0.72632062177612999</v>
      </c>
      <c r="N40" s="331">
        <v>0.74362522770312911</v>
      </c>
      <c r="O40" s="331">
        <v>0.63720342194683499</v>
      </c>
      <c r="P40" s="331">
        <v>0.60610302077520484</v>
      </c>
      <c r="Q40" s="331">
        <v>0.60583365384875953</v>
      </c>
      <c r="R40" s="331">
        <v>0.56861374013258137</v>
      </c>
      <c r="S40" s="331">
        <v>0.54648158817673353</v>
      </c>
      <c r="T40" s="331">
        <v>0.50928328635821452</v>
      </c>
      <c r="U40" s="331">
        <v>0.51363619006457595</v>
      </c>
      <c r="V40" s="331">
        <v>0.44310357650991888</v>
      </c>
      <c r="W40" s="331">
        <v>0.46040687997279162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6.2041859200079484E-3</v>
      </c>
      <c r="E42" s="297">
        <v>0</v>
      </c>
      <c r="F42" s="297">
        <v>3.065111172577915E-2</v>
      </c>
      <c r="G42" s="297">
        <v>0</v>
      </c>
      <c r="H42" s="297">
        <v>0</v>
      </c>
      <c r="I42" s="297">
        <v>5.8724283019181228E-2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2797</v>
      </c>
    </row>
    <row r="43" spans="1:105" ht="12" customHeight="1" x14ac:dyDescent="0.25">
      <c r="A43" s="59" t="s">
        <v>160</v>
      </c>
      <c r="B43" s="297">
        <v>0.13099852228688061</v>
      </c>
      <c r="C43" s="297">
        <v>0.12582297445487231</v>
      </c>
      <c r="D43" s="297">
        <v>0.12443112731754891</v>
      </c>
      <c r="E43" s="297">
        <v>0.12476587010413211</v>
      </c>
      <c r="F43" s="297">
        <v>0.2123317294138688</v>
      </c>
      <c r="G43" s="297">
        <v>0.20735900026977669</v>
      </c>
      <c r="H43" s="297">
        <v>0.1262341941852145</v>
      </c>
      <c r="I43" s="297">
        <v>8.3349937022772241E-2</v>
      </c>
      <c r="J43" s="297">
        <v>8.5895713201280546E-2</v>
      </c>
      <c r="K43" s="297">
        <v>8.6113325050458545E-2</v>
      </c>
      <c r="L43" s="297">
        <v>4.2683298183697947E-2</v>
      </c>
      <c r="M43" s="297">
        <v>4.3377322524841729E-2</v>
      </c>
      <c r="N43" s="297">
        <v>4.3501134687656803E-2</v>
      </c>
      <c r="O43" s="297">
        <v>4.5559801523463492E-2</v>
      </c>
      <c r="P43" s="297">
        <v>4.5216275382170219E-2</v>
      </c>
      <c r="Q43" s="297">
        <v>0</v>
      </c>
      <c r="R43" s="297">
        <v>4.5626820553460172E-2</v>
      </c>
      <c r="S43" s="297">
        <v>2.7044856111494979E-2</v>
      </c>
      <c r="T43" s="297">
        <v>3.6503765164241947E-2</v>
      </c>
      <c r="U43" s="297">
        <v>3.5764671789714569E-2</v>
      </c>
      <c r="V43" s="297">
        <v>3.5806910052928721E-2</v>
      </c>
      <c r="W43" s="297">
        <v>3.1837116762743208E-2</v>
      </c>
      <c r="DA43" s="122" t="s">
        <v>2798</v>
      </c>
    </row>
    <row r="44" spans="1:105" ht="12" customHeight="1" x14ac:dyDescent="0.25">
      <c r="A44" s="59" t="s">
        <v>70</v>
      </c>
      <c r="B44" s="297">
        <v>0.58490879919136207</v>
      </c>
      <c r="C44" s="297">
        <v>0.72492678070017302</v>
      </c>
      <c r="D44" s="297">
        <v>0.66661014125293849</v>
      </c>
      <c r="E44" s="297">
        <v>0.56699987601435486</v>
      </c>
      <c r="F44" s="297">
        <v>0.4565017641110195</v>
      </c>
      <c r="G44" s="297">
        <v>0.4612742470444734</v>
      </c>
      <c r="H44" s="297">
        <v>0.3650179576308748</v>
      </c>
      <c r="I44" s="297">
        <v>0.31560530015316901</v>
      </c>
      <c r="J44" s="297">
        <v>0.17978838209226619</v>
      </c>
      <c r="K44" s="297">
        <v>0.17171850795371521</v>
      </c>
      <c r="L44" s="297">
        <v>0.1324654446637856</v>
      </c>
      <c r="M44" s="297">
        <v>8.8082321725646534E-2</v>
      </c>
      <c r="N44" s="297">
        <v>8.8676043021936199E-2</v>
      </c>
      <c r="O44" s="297">
        <v>4.5861387601235287E-2</v>
      </c>
      <c r="P44" s="297">
        <v>4.50134386877791E-2</v>
      </c>
      <c r="Q44" s="297">
        <v>4.4930000315349043E-2</v>
      </c>
      <c r="R44" s="297">
        <v>2.7208219424697051E-2</v>
      </c>
      <c r="S44" s="297">
        <v>3.5619590806721751E-2</v>
      </c>
      <c r="T44" s="297">
        <v>3.5966028262726213E-2</v>
      </c>
      <c r="U44" s="297">
        <v>2.6345574324434629E-2</v>
      </c>
      <c r="V44" s="297">
        <v>8.7794485430666216E-3</v>
      </c>
      <c r="W44" s="297">
        <v>8.8476070050798137E-3</v>
      </c>
      <c r="DA44" s="122" t="s">
        <v>2799</v>
      </c>
    </row>
    <row r="45" spans="1:105" ht="12" customHeight="1" x14ac:dyDescent="0.25">
      <c r="A45" s="59" t="s">
        <v>162</v>
      </c>
      <c r="B45" s="297">
        <v>1.0113219911617219</v>
      </c>
      <c r="C45" s="297">
        <v>0.89097730293282063</v>
      </c>
      <c r="D45" s="297">
        <v>0.88112135878684905</v>
      </c>
      <c r="E45" s="297">
        <v>0.8474308512071963</v>
      </c>
      <c r="F45" s="297">
        <v>0.82463172894381354</v>
      </c>
      <c r="G45" s="297">
        <v>0.76233726492041332</v>
      </c>
      <c r="H45" s="297">
        <v>0.72202438419415449</v>
      </c>
      <c r="I45" s="297">
        <v>0.66470772031246539</v>
      </c>
      <c r="J45" s="297">
        <v>0.68892998315716936</v>
      </c>
      <c r="K45" s="297">
        <v>0.67593832031386303</v>
      </c>
      <c r="L45" s="297">
        <v>0.6184576453065731</v>
      </c>
      <c r="M45" s="297">
        <v>0.59486097752564171</v>
      </c>
      <c r="N45" s="297">
        <v>0.61144804999353608</v>
      </c>
      <c r="O45" s="297">
        <v>0.54578223282213623</v>
      </c>
      <c r="P45" s="297">
        <v>0.51587330670525555</v>
      </c>
      <c r="Q45" s="297">
        <v>0.56090365353341054</v>
      </c>
      <c r="R45" s="297">
        <v>0.49577870015442421</v>
      </c>
      <c r="S45" s="297">
        <v>0.48381714125851683</v>
      </c>
      <c r="T45" s="297">
        <v>0.43681349293124633</v>
      </c>
      <c r="U45" s="297">
        <v>0.45152594395042672</v>
      </c>
      <c r="V45" s="297">
        <v>0.39851721791392358</v>
      </c>
      <c r="W45" s="297">
        <v>0.41972215620496861</v>
      </c>
      <c r="DA45" s="122" t="s">
        <v>2800</v>
      </c>
    </row>
    <row r="46" spans="1:105" ht="12" customHeight="1" x14ac:dyDescent="0.25">
      <c r="A46" s="60" t="s">
        <v>2743</v>
      </c>
      <c r="B46" s="331">
        <v>1.2159242678558191</v>
      </c>
      <c r="C46" s="331">
        <v>1.2174067779325011</v>
      </c>
      <c r="D46" s="331">
        <v>1.167594218944872</v>
      </c>
      <c r="E46" s="331">
        <v>1.068121883007269</v>
      </c>
      <c r="F46" s="331">
        <v>1.057168570026795</v>
      </c>
      <c r="G46" s="331">
        <v>0.98364741544988243</v>
      </c>
      <c r="H46" s="331">
        <v>0.83192644237295177</v>
      </c>
      <c r="I46" s="331">
        <v>0.76646115483545607</v>
      </c>
      <c r="J46" s="331">
        <v>0.65171917187027295</v>
      </c>
      <c r="K46" s="331">
        <v>0.63829608039717323</v>
      </c>
      <c r="L46" s="331">
        <v>0.53854221172953276</v>
      </c>
      <c r="M46" s="331">
        <v>0.49260025219133757</v>
      </c>
      <c r="N46" s="331">
        <v>0.50498959158603918</v>
      </c>
      <c r="O46" s="331">
        <v>0.43615224438798039</v>
      </c>
      <c r="P46" s="331">
        <v>0.41317748495186368</v>
      </c>
      <c r="Q46" s="331">
        <v>0.41140373782198703</v>
      </c>
      <c r="R46" s="331">
        <v>0.38810322814443449</v>
      </c>
      <c r="S46" s="331">
        <v>0.37031145697973977</v>
      </c>
      <c r="T46" s="331">
        <v>0.3452117183260664</v>
      </c>
      <c r="U46" s="331">
        <v>0.34699118031049109</v>
      </c>
      <c r="V46" s="331">
        <v>0.29934533994557561</v>
      </c>
      <c r="W46" s="331">
        <v>0.31164185059269001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3.6972108533189318E-3</v>
      </c>
      <c r="E49" s="231">
        <v>0</v>
      </c>
      <c r="F49" s="231">
        <v>1.8517217321885299E-2</v>
      </c>
      <c r="G49" s="231">
        <v>0</v>
      </c>
      <c r="H49" s="231">
        <v>0</v>
      </c>
      <c r="I49" s="231">
        <v>3.7294689147463707E-2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2804</v>
      </c>
    </row>
    <row r="50" spans="1:105" ht="12" customHeight="1" x14ac:dyDescent="0.25">
      <c r="A50" s="64" t="s">
        <v>160</v>
      </c>
      <c r="B50" s="231">
        <v>7.5876362655738591E-2</v>
      </c>
      <c r="C50" s="231">
        <v>7.5084996444194127E-2</v>
      </c>
      <c r="D50" s="231">
        <v>7.5561368400692969E-2</v>
      </c>
      <c r="E50" s="231">
        <v>7.6450654174024871E-2</v>
      </c>
      <c r="F50" s="231">
        <v>0.13071509791062871</v>
      </c>
      <c r="G50" s="231">
        <v>0.13219959347277879</v>
      </c>
      <c r="H50" s="231">
        <v>8.0569119311077547E-2</v>
      </c>
      <c r="I50" s="231">
        <v>5.3940616733745221E-2</v>
      </c>
      <c r="J50" s="231">
        <v>5.5788054776023381E-2</v>
      </c>
      <c r="K50" s="231">
        <v>5.5581013970185257E-2</v>
      </c>
      <c r="L50" s="231">
        <v>2.829941800714833E-2</v>
      </c>
      <c r="M50" s="231">
        <v>2.884470412950953E-2</v>
      </c>
      <c r="N50" s="231">
        <v>2.8703012157451351E-2</v>
      </c>
      <c r="O50" s="231">
        <v>2.890515215516639E-2</v>
      </c>
      <c r="P50" s="231">
        <v>2.9316348911322329E-2</v>
      </c>
      <c r="Q50" s="231">
        <v>0</v>
      </c>
      <c r="R50" s="231">
        <v>2.93289231508931E-2</v>
      </c>
      <c r="S50" s="231">
        <v>1.7759177793434701E-2</v>
      </c>
      <c r="T50" s="231">
        <v>2.370290491231208E-2</v>
      </c>
      <c r="U50" s="231">
        <v>2.3864300659708241E-2</v>
      </c>
      <c r="V50" s="231">
        <v>2.3895962059946541E-2</v>
      </c>
      <c r="W50" s="231">
        <v>2.0937983682301112E-2</v>
      </c>
      <c r="DA50" s="73" t="s">
        <v>2805</v>
      </c>
    </row>
    <row r="51" spans="1:105" ht="12" customHeight="1" x14ac:dyDescent="0.25">
      <c r="A51" s="64" t="s">
        <v>70</v>
      </c>
      <c r="B51" s="231">
        <v>0.32844726627888737</v>
      </c>
      <c r="C51" s="231">
        <v>0.41939645059054881</v>
      </c>
      <c r="D51" s="231">
        <v>0.3924461606686519</v>
      </c>
      <c r="E51" s="231">
        <v>0.33682611800222662</v>
      </c>
      <c r="F51" s="231">
        <v>0.27245244237538058</v>
      </c>
      <c r="G51" s="231">
        <v>0.28510433953010228</v>
      </c>
      <c r="H51" s="231">
        <v>0.22586202884480769</v>
      </c>
      <c r="I51" s="231">
        <v>0.19801236432771399</v>
      </c>
      <c r="J51" s="231">
        <v>0.1132058168164953</v>
      </c>
      <c r="K51" s="231">
        <v>0.1074510349017332</v>
      </c>
      <c r="L51" s="231">
        <v>8.514507358054392E-2</v>
      </c>
      <c r="M51" s="231">
        <v>5.6784458712523918E-2</v>
      </c>
      <c r="N51" s="231">
        <v>5.6724488034807313E-2</v>
      </c>
      <c r="O51" s="231">
        <v>2.8208371652569061E-2</v>
      </c>
      <c r="P51" s="231">
        <v>2.829402138820649E-2</v>
      </c>
      <c r="Q51" s="231">
        <v>2.8302449342761288E-2</v>
      </c>
      <c r="R51" s="231">
        <v>1.695561013549271E-2</v>
      </c>
      <c r="S51" s="231">
        <v>2.267589805105168E-2</v>
      </c>
      <c r="T51" s="231">
        <v>2.2640905050654431E-2</v>
      </c>
      <c r="U51" s="231">
        <v>1.704274430678452E-2</v>
      </c>
      <c r="V51" s="231">
        <v>5.6801826672307166E-3</v>
      </c>
      <c r="W51" s="231">
        <v>5.6411070379044871E-3</v>
      </c>
      <c r="DA51" s="73" t="s">
        <v>2806</v>
      </c>
    </row>
    <row r="52" spans="1:105" ht="12" customHeight="1" x14ac:dyDescent="0.25">
      <c r="A52" s="64" t="s">
        <v>34</v>
      </c>
      <c r="B52" s="231">
        <v>1.8438285856665901E-4</v>
      </c>
      <c r="C52" s="231">
        <v>1.48695853683044E-4</v>
      </c>
      <c r="D52" s="231">
        <v>1.4869585368281759E-4</v>
      </c>
      <c r="E52" s="231">
        <v>1.486958536827263E-4</v>
      </c>
      <c r="F52" s="231">
        <v>1.4869585368117101E-4</v>
      </c>
      <c r="G52" s="231">
        <v>1.4869585368140989E-4</v>
      </c>
      <c r="H52" s="231">
        <v>1.486958536824334E-4</v>
      </c>
      <c r="I52" s="231">
        <v>1.486958536805779E-4</v>
      </c>
      <c r="J52" s="231">
        <v>1.4869585368130209E-4</v>
      </c>
      <c r="K52" s="231">
        <v>1.4869585368085681E-4</v>
      </c>
      <c r="L52" s="231">
        <v>1.4869585367867209E-4</v>
      </c>
      <c r="M52" s="231">
        <v>1.4869585367637439E-4</v>
      </c>
      <c r="N52" s="231">
        <v>1.4869585368049829E-4</v>
      </c>
      <c r="O52" s="231">
        <v>1.1003493172190199E-4</v>
      </c>
      <c r="P52" s="231">
        <v>1.100349317191714E-4</v>
      </c>
      <c r="Q52" s="231">
        <v>1.100349317203529E-4</v>
      </c>
      <c r="R52" s="231">
        <v>1.1003493171918641E-4</v>
      </c>
      <c r="S52" s="231">
        <v>0</v>
      </c>
      <c r="T52" s="231">
        <v>2.200698634429669E-4</v>
      </c>
      <c r="U52" s="231">
        <v>3.301047951651327E-4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0.57346062337421921</v>
      </c>
      <c r="C53" s="231">
        <v>0.52051578236884555</v>
      </c>
      <c r="D53" s="231">
        <v>0.52381816145092841</v>
      </c>
      <c r="E53" s="231">
        <v>0.50835104592004077</v>
      </c>
      <c r="F53" s="231">
        <v>0.49698689944927649</v>
      </c>
      <c r="G53" s="231">
        <v>0.47580436668655768</v>
      </c>
      <c r="H53" s="231">
        <v>0.45114641815647649</v>
      </c>
      <c r="I53" s="231">
        <v>0.42112924245902189</v>
      </c>
      <c r="J53" s="231">
        <v>0.4380451329673008</v>
      </c>
      <c r="K53" s="231">
        <v>0.42710752124397938</v>
      </c>
      <c r="L53" s="231">
        <v>0.40142419094535581</v>
      </c>
      <c r="M53" s="231">
        <v>0.38725128892725358</v>
      </c>
      <c r="N53" s="231">
        <v>0.39496671549394757</v>
      </c>
      <c r="O53" s="231">
        <v>0.33898999031540689</v>
      </c>
      <c r="P53" s="231">
        <v>0.32744035125588988</v>
      </c>
      <c r="Q53" s="231">
        <v>0.35678987682007202</v>
      </c>
      <c r="R53" s="231">
        <v>0.31198794966535198</v>
      </c>
      <c r="S53" s="231">
        <v>0.31102369421546561</v>
      </c>
      <c r="T53" s="231">
        <v>0.27767322343414308</v>
      </c>
      <c r="U53" s="231">
        <v>0.29495191604337417</v>
      </c>
      <c r="V53" s="231">
        <v>0.26036272544409622</v>
      </c>
      <c r="W53" s="231">
        <v>0.27023218110559599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7.4460263291274134E-3</v>
      </c>
      <c r="I54" s="231">
        <v>4.964017552689666E-3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8.0345010637333249E-4</v>
      </c>
      <c r="L55" s="231">
        <v>8.0345010636152737E-4</v>
      </c>
      <c r="M55" s="231">
        <v>8.0345010634911261E-4</v>
      </c>
      <c r="N55" s="231">
        <v>1.6069002127427909E-3</v>
      </c>
      <c r="O55" s="231">
        <v>1.6069002127184491E-3</v>
      </c>
      <c r="P55" s="231">
        <v>8.0345010633928659E-4</v>
      </c>
      <c r="Q55" s="231">
        <v>3.210910317095441E-3</v>
      </c>
      <c r="R55" s="231">
        <v>1.6069002126787931E-3</v>
      </c>
      <c r="S55" s="231">
        <v>5.0576895183977004E-3</v>
      </c>
      <c r="T55" s="231">
        <v>7.7859517500845988E-3</v>
      </c>
      <c r="U55" s="231">
        <v>5.2195355830296454E-3</v>
      </c>
      <c r="V55" s="231">
        <v>5.2195355827247079E-3</v>
      </c>
      <c r="W55" s="231">
        <v>5.8611396245485444E-3</v>
      </c>
      <c r="DA55" s="73" t="s">
        <v>2810</v>
      </c>
    </row>
    <row r="56" spans="1:105" ht="12" customHeight="1" x14ac:dyDescent="0.25">
      <c r="A56" s="64" t="s">
        <v>79</v>
      </c>
      <c r="B56" s="231">
        <v>0.23795563268840689</v>
      </c>
      <c r="C56" s="231">
        <v>0.20226085267522911</v>
      </c>
      <c r="D56" s="231">
        <v>0.1719226217175972</v>
      </c>
      <c r="E56" s="231">
        <v>0.14634536905729431</v>
      </c>
      <c r="F56" s="231">
        <v>0.1383482171159427</v>
      </c>
      <c r="G56" s="231">
        <v>9.0390419906762193E-2</v>
      </c>
      <c r="H56" s="231">
        <v>6.6754153877780206E-2</v>
      </c>
      <c r="I56" s="231">
        <v>5.0971528761141013E-2</v>
      </c>
      <c r="J56" s="231">
        <v>4.4531471456772248E-2</v>
      </c>
      <c r="K56" s="231">
        <v>4.7204364321221222E-2</v>
      </c>
      <c r="L56" s="231">
        <v>2.2721383236444612E-2</v>
      </c>
      <c r="M56" s="231">
        <v>1.8767654462025132E-2</v>
      </c>
      <c r="N56" s="231">
        <v>2.2839779833409578E-2</v>
      </c>
      <c r="O56" s="231">
        <v>3.8331795120397652E-2</v>
      </c>
      <c r="P56" s="231">
        <v>2.7213278358386481E-2</v>
      </c>
      <c r="Q56" s="231">
        <v>2.2990466410337911E-2</v>
      </c>
      <c r="R56" s="231">
        <v>2.8113810048298701E-2</v>
      </c>
      <c r="S56" s="231">
        <v>1.379499740139019E-2</v>
      </c>
      <c r="T56" s="231">
        <v>1.3188663315429229E-2</v>
      </c>
      <c r="U56" s="231">
        <v>5.5825789224293538E-3</v>
      </c>
      <c r="V56" s="231">
        <v>4.1869341915774074E-3</v>
      </c>
      <c r="W56" s="231">
        <v>8.969439142339844E-3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2.422781861254375</v>
      </c>
      <c r="C58" s="331">
        <v>2.577049044261253</v>
      </c>
      <c r="D58" s="331">
        <v>2.3338088532848809</v>
      </c>
      <c r="E58" s="331">
        <v>2.1157610853592819</v>
      </c>
      <c r="F58" s="331">
        <v>2.5293015072148788</v>
      </c>
      <c r="G58" s="331">
        <v>2.4824709214718772</v>
      </c>
      <c r="H58" s="331">
        <v>2.4666160075155141</v>
      </c>
      <c r="I58" s="331">
        <v>2.4688847545609489</v>
      </c>
      <c r="J58" s="331">
        <v>2.335265980764059</v>
      </c>
      <c r="K58" s="331">
        <v>2.1958217029208131</v>
      </c>
      <c r="L58" s="331">
        <v>2.11043543367715</v>
      </c>
      <c r="M58" s="331">
        <v>2.2493682996913682</v>
      </c>
      <c r="N58" s="331">
        <v>2.21226066798895</v>
      </c>
      <c r="O58" s="331">
        <v>2.1252025316464409</v>
      </c>
      <c r="P58" s="331">
        <v>2.2375328686892879</v>
      </c>
      <c r="Q58" s="331">
        <v>2.3282810848123501</v>
      </c>
      <c r="R58" s="331">
        <v>2.0980383661681539</v>
      </c>
      <c r="S58" s="331">
        <v>2.1444963161708559</v>
      </c>
      <c r="T58" s="331">
        <v>2.0685608883114419</v>
      </c>
      <c r="U58" s="331">
        <v>2.094384807229162</v>
      </c>
      <c r="V58" s="331">
        <v>1.792135353847762</v>
      </c>
      <c r="W58" s="331">
        <v>1.9344574114203841</v>
      </c>
      <c r="DA58" s="72" t="s">
        <v>2813</v>
      </c>
    </row>
    <row r="59" spans="1:105" ht="12" customHeight="1" x14ac:dyDescent="0.25">
      <c r="A59" s="132" t="s">
        <v>2759</v>
      </c>
      <c r="B59" s="318">
        <v>0.60986757793013557</v>
      </c>
      <c r="C59" s="318">
        <v>0.64870002700823737</v>
      </c>
      <c r="D59" s="318">
        <v>0.58747111139747765</v>
      </c>
      <c r="E59" s="318">
        <v>0.53258368375716669</v>
      </c>
      <c r="F59" s="318">
        <v>0.63668091986686037</v>
      </c>
      <c r="G59" s="318">
        <v>0.62489262957260017</v>
      </c>
      <c r="H59" s="318">
        <v>0.62090159838341497</v>
      </c>
      <c r="I59" s="318">
        <v>0.62147269200420829</v>
      </c>
      <c r="J59" s="318">
        <v>0.58783790249025969</v>
      </c>
      <c r="K59" s="318">
        <v>0.55273670524898277</v>
      </c>
      <c r="L59" s="318">
        <v>0.53124309988363527</v>
      </c>
      <c r="M59" s="318">
        <v>0.56621556349912361</v>
      </c>
      <c r="N59" s="318">
        <v>0.55687475497195349</v>
      </c>
      <c r="O59" s="318">
        <v>0.53496030381999249</v>
      </c>
      <c r="P59" s="318">
        <v>0.56323632473461505</v>
      </c>
      <c r="Q59" s="318">
        <v>0.58607965027437192</v>
      </c>
      <c r="R59" s="318">
        <v>0.5281224848352658</v>
      </c>
      <c r="S59" s="318">
        <v>0.53981697450305521</v>
      </c>
      <c r="T59" s="318">
        <v>0.52070235415348187</v>
      </c>
      <c r="U59" s="318">
        <v>0.52720280354798932</v>
      </c>
      <c r="V59" s="318">
        <v>0.45111995638279528</v>
      </c>
      <c r="W59" s="318">
        <v>0.48694555419080793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1.0000000000000002</v>
      </c>
      <c r="D63" s="234">
        <f t="shared" si="1"/>
        <v>1.0000000000000002</v>
      </c>
      <c r="E63" s="234">
        <f t="shared" si="1"/>
        <v>0.99999999999999989</v>
      </c>
      <c r="F63" s="234">
        <f t="shared" si="1"/>
        <v>0.99999999999999956</v>
      </c>
      <c r="G63" s="234">
        <f t="shared" si="1"/>
        <v>1.0000000000000002</v>
      </c>
      <c r="H63" s="234">
        <f t="shared" si="1"/>
        <v>1</v>
      </c>
      <c r="I63" s="234">
        <f t="shared" si="1"/>
        <v>1</v>
      </c>
      <c r="J63" s="234">
        <f t="shared" si="1"/>
        <v>1</v>
      </c>
      <c r="K63" s="234">
        <f t="shared" si="1"/>
        <v>1.0000000000000004</v>
      </c>
      <c r="L63" s="234">
        <f t="shared" si="1"/>
        <v>0.99999999999999989</v>
      </c>
      <c r="M63" s="234">
        <f t="shared" si="1"/>
        <v>1</v>
      </c>
      <c r="N63" s="234">
        <f t="shared" si="1"/>
        <v>1.0000000000000002</v>
      </c>
      <c r="O63" s="234">
        <f t="shared" si="1"/>
        <v>1.0000000000000002</v>
      </c>
      <c r="P63" s="234">
        <f t="shared" si="1"/>
        <v>1.0000000000000002</v>
      </c>
      <c r="Q63" s="234">
        <f t="shared" si="1"/>
        <v>1.0000000000000004</v>
      </c>
      <c r="R63" s="234">
        <f t="shared" si="1"/>
        <v>1</v>
      </c>
      <c r="S63" s="234">
        <f t="shared" si="1"/>
        <v>0.99999999999999956</v>
      </c>
      <c r="T63" s="234">
        <f t="shared" si="1"/>
        <v>0.99999999999999967</v>
      </c>
      <c r="U63" s="234">
        <f t="shared" si="1"/>
        <v>1</v>
      </c>
      <c r="V63" s="234">
        <f t="shared" si="1"/>
        <v>0.99999999999999978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1.755469032187687E-2</v>
      </c>
      <c r="C64" s="301">
        <f t="shared" si="2"/>
        <v>1.8393435336469262E-2</v>
      </c>
      <c r="D64" s="301">
        <f t="shared" si="2"/>
        <v>1.7573857143113811E-2</v>
      </c>
      <c r="E64" s="301">
        <f t="shared" si="2"/>
        <v>1.7418513025942058E-2</v>
      </c>
      <c r="F64" s="301">
        <f t="shared" si="2"/>
        <v>2.0046056298403246E-2</v>
      </c>
      <c r="G64" s="301">
        <f t="shared" si="2"/>
        <v>2.0778337980665501E-2</v>
      </c>
      <c r="H64" s="301">
        <f t="shared" si="2"/>
        <v>2.3210450963409606E-2</v>
      </c>
      <c r="I64" s="301">
        <f t="shared" si="2"/>
        <v>2.4525678613593671E-2</v>
      </c>
      <c r="J64" s="301">
        <f t="shared" si="2"/>
        <v>2.616230478851608E-2</v>
      </c>
      <c r="K64" s="301">
        <f t="shared" si="2"/>
        <v>2.5507695765409812E-2</v>
      </c>
      <c r="L64" s="301">
        <f t="shared" si="2"/>
        <v>2.7582865511344392E-2</v>
      </c>
      <c r="M64" s="301">
        <f t="shared" si="2"/>
        <v>3.0086790797858719E-2</v>
      </c>
      <c r="N64" s="301">
        <f t="shared" si="2"/>
        <v>2.9411830634887778E-2</v>
      </c>
      <c r="O64" s="301">
        <f t="shared" si="2"/>
        <v>3.1192827502917721E-2</v>
      </c>
      <c r="P64" s="301">
        <f t="shared" si="2"/>
        <v>3.2880687101818185E-2</v>
      </c>
      <c r="Q64" s="301">
        <f t="shared" si="2"/>
        <v>3.3561832750718314E-2</v>
      </c>
      <c r="R64" s="301">
        <f t="shared" si="2"/>
        <v>3.2859507974016509E-2</v>
      </c>
      <c r="S64" s="301">
        <f t="shared" si="2"/>
        <v>3.392190119160976E-2</v>
      </c>
      <c r="T64" s="301">
        <f t="shared" si="2"/>
        <v>3.445934183206497E-2</v>
      </c>
      <c r="U64" s="301">
        <f t="shared" si="2"/>
        <v>3.4563225708691282E-2</v>
      </c>
      <c r="V64" s="301">
        <f t="shared" si="2"/>
        <v>3.4441307271625726E-2</v>
      </c>
      <c r="W64" s="301">
        <f t="shared" si="2"/>
        <v>3.5009956185467525E-2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3.7000134122098737E-3</v>
      </c>
      <c r="C65" s="235">
        <f t="shared" si="3"/>
        <v>3.8767962404178172E-3</v>
      </c>
      <c r="D65" s="235">
        <f t="shared" si="3"/>
        <v>3.7040532154958197E-3</v>
      </c>
      <c r="E65" s="235">
        <f t="shared" si="3"/>
        <v>3.6713112356314931E-3</v>
      </c>
      <c r="F65" s="235">
        <f t="shared" si="3"/>
        <v>4.2251202274741235E-3</v>
      </c>
      <c r="G65" s="235">
        <f t="shared" si="3"/>
        <v>4.3794637103955741E-3</v>
      </c>
      <c r="H65" s="235">
        <f t="shared" si="3"/>
        <v>4.8920817339074127E-3</v>
      </c>
      <c r="I65" s="235">
        <f t="shared" si="3"/>
        <v>5.1692931148296832E-3</v>
      </c>
      <c r="J65" s="235">
        <f t="shared" si="3"/>
        <v>5.5142458703015479E-3</v>
      </c>
      <c r="K65" s="235">
        <f t="shared" si="3"/>
        <v>5.3762735038948078E-3</v>
      </c>
      <c r="L65" s="235">
        <f t="shared" si="3"/>
        <v>5.8136583709466373E-3</v>
      </c>
      <c r="M65" s="235">
        <f t="shared" si="3"/>
        <v>6.341412320085167E-3</v>
      </c>
      <c r="N65" s="235">
        <f t="shared" si="3"/>
        <v>6.1991505307907356E-3</v>
      </c>
      <c r="O65" s="235">
        <f t="shared" si="3"/>
        <v>6.5745323904526165E-3</v>
      </c>
      <c r="P65" s="235">
        <f t="shared" si="3"/>
        <v>6.9302836477719287E-3</v>
      </c>
      <c r="Q65" s="235">
        <f t="shared" si="3"/>
        <v>7.0738491559289218E-3</v>
      </c>
      <c r="R65" s="235">
        <f t="shared" si="3"/>
        <v>6.9258197093322186E-3</v>
      </c>
      <c r="S65" s="235">
        <f t="shared" si="3"/>
        <v>7.1497410136708694E-3</v>
      </c>
      <c r="T65" s="235">
        <f t="shared" si="3"/>
        <v>7.2630177244239419E-3</v>
      </c>
      <c r="U65" s="235">
        <f t="shared" si="3"/>
        <v>7.2849133961664751E-3</v>
      </c>
      <c r="V65" s="235">
        <f t="shared" si="3"/>
        <v>7.2592165684772919E-3</v>
      </c>
      <c r="W65" s="235">
        <f t="shared" si="3"/>
        <v>7.3790710671596919E-3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1.4337276202271107E-2</v>
      </c>
      <c r="C66" s="235">
        <f t="shared" si="4"/>
        <v>1.5022296485568439E-2</v>
      </c>
      <c r="D66" s="235">
        <f t="shared" si="4"/>
        <v>1.4352930138908839E-2</v>
      </c>
      <c r="E66" s="235">
        <f t="shared" si="4"/>
        <v>1.4226057407265492E-2</v>
      </c>
      <c r="F66" s="235">
        <f t="shared" si="4"/>
        <v>1.6372025974067748E-2</v>
      </c>
      <c r="G66" s="235">
        <f t="shared" si="4"/>
        <v>1.6970095466833091E-2</v>
      </c>
      <c r="H66" s="235">
        <f t="shared" si="4"/>
        <v>1.8956452101405927E-2</v>
      </c>
      <c r="I66" s="235">
        <f t="shared" si="4"/>
        <v>2.0030625541312946E-2</v>
      </c>
      <c r="J66" s="235">
        <f t="shared" si="4"/>
        <v>2.1367291758687738E-2</v>
      </c>
      <c r="K66" s="235">
        <f t="shared" si="4"/>
        <v>2.0832659122242001E-2</v>
      </c>
      <c r="L66" s="235">
        <f t="shared" si="4"/>
        <v>2.2527492882822974E-2</v>
      </c>
      <c r="M66" s="235">
        <f t="shared" si="4"/>
        <v>2.4572500101085793E-2</v>
      </c>
      <c r="N66" s="235">
        <f t="shared" si="4"/>
        <v>2.4021246270650255E-2</v>
      </c>
      <c r="O66" s="235">
        <f t="shared" si="4"/>
        <v>2.5475822998814093E-2</v>
      </c>
      <c r="P66" s="235">
        <f t="shared" si="4"/>
        <v>2.685433260601194E-2</v>
      </c>
      <c r="Q66" s="235">
        <f t="shared" si="4"/>
        <v>2.741063824987091E-2</v>
      </c>
      <c r="R66" s="235">
        <f t="shared" si="4"/>
        <v>2.683703517726509E-2</v>
      </c>
      <c r="S66" s="235">
        <f t="shared" si="4"/>
        <v>2.7704713542235845E-2</v>
      </c>
      <c r="T66" s="235">
        <f t="shared" si="4"/>
        <v>2.8143652353644508E-2</v>
      </c>
      <c r="U66" s="235">
        <f t="shared" si="4"/>
        <v>2.8228496449714809E-2</v>
      </c>
      <c r="V66" s="235">
        <f t="shared" si="4"/>
        <v>2.8128923157659667E-2</v>
      </c>
      <c r="W66" s="235">
        <f t="shared" si="4"/>
        <v>2.8593350407037636E-2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2.0165024729845112E-2</v>
      </c>
      <c r="C67" s="235">
        <f t="shared" si="5"/>
        <v>2.1128488832667387E-2</v>
      </c>
      <c r="D67" s="235">
        <f t="shared" si="5"/>
        <v>2.0187041604945086E-2</v>
      </c>
      <c r="E67" s="235">
        <f t="shared" si="5"/>
        <v>2.0008598242688757E-2</v>
      </c>
      <c r="F67" s="235">
        <f t="shared" si="5"/>
        <v>2.302685000882149E-2</v>
      </c>
      <c r="G67" s="235">
        <f t="shared" si="5"/>
        <v>2.3868019973160237E-2</v>
      </c>
      <c r="H67" s="235">
        <f t="shared" si="5"/>
        <v>2.6661781500339869E-2</v>
      </c>
      <c r="I67" s="235">
        <f t="shared" si="5"/>
        <v>2.8172579902649833E-2</v>
      </c>
      <c r="J67" s="235">
        <f t="shared" si="5"/>
        <v>3.0052567910737561E-2</v>
      </c>
      <c r="K67" s="235">
        <f t="shared" si="5"/>
        <v>2.9300620317400203E-2</v>
      </c>
      <c r="L67" s="235">
        <f t="shared" si="5"/>
        <v>3.1684362125323121E-2</v>
      </c>
      <c r="M67" s="235">
        <f t="shared" si="5"/>
        <v>3.4560614249310881E-2</v>
      </c>
      <c r="N67" s="235">
        <f t="shared" si="5"/>
        <v>3.378528935730709E-2</v>
      </c>
      <c r="O67" s="235">
        <f t="shared" si="5"/>
        <v>3.5831115585460142E-2</v>
      </c>
      <c r="P67" s="235">
        <f t="shared" si="5"/>
        <v>3.7769955287458121E-2</v>
      </c>
      <c r="Q67" s="235">
        <f t="shared" si="5"/>
        <v>3.855238543022059E-2</v>
      </c>
      <c r="R67" s="235">
        <f t="shared" si="5"/>
        <v>3.7745626881314435E-2</v>
      </c>
      <c r="S67" s="235">
        <f t="shared" si="5"/>
        <v>3.8965995062853351E-2</v>
      </c>
      <c r="T67" s="235">
        <f t="shared" si="5"/>
        <v>3.9583351655700635E-2</v>
      </c>
      <c r="U67" s="235">
        <f t="shared" si="5"/>
        <v>3.9702682780476485E-2</v>
      </c>
      <c r="V67" s="235">
        <f t="shared" si="5"/>
        <v>3.9562635405480238E-2</v>
      </c>
      <c r="W67" s="235">
        <f t="shared" si="5"/>
        <v>4.0215840856557293E-2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0.14454958137536347</v>
      </c>
      <c r="C68" s="302">
        <f t="shared" si="6"/>
        <v>0.14067839063985138</v>
      </c>
      <c r="D68" s="302">
        <f t="shared" si="6"/>
        <v>0.14476421241196893</v>
      </c>
      <c r="E68" s="302">
        <f t="shared" si="6"/>
        <v>0.14668523455717283</v>
      </c>
      <c r="F68" s="302">
        <f t="shared" si="6"/>
        <v>0.13845983809148515</v>
      </c>
      <c r="G68" s="302">
        <f t="shared" si="6"/>
        <v>0.13768830342894636</v>
      </c>
      <c r="H68" s="302">
        <f t="shared" si="6"/>
        <v>0.13142146542658212</v>
      </c>
      <c r="I68" s="302">
        <f t="shared" si="6"/>
        <v>0.12756280015407537</v>
      </c>
      <c r="J68" s="302">
        <f t="shared" si="6"/>
        <v>0.12623108932117968</v>
      </c>
      <c r="K68" s="302">
        <f t="shared" si="6"/>
        <v>0.12763290148245021</v>
      </c>
      <c r="L68" s="302">
        <f t="shared" si="6"/>
        <v>0.12416566829214049</v>
      </c>
      <c r="M68" s="302">
        <f t="shared" si="6"/>
        <v>0.12016145803486956</v>
      </c>
      <c r="N68" s="302">
        <f t="shared" si="6"/>
        <v>0.12104128013996229</v>
      </c>
      <c r="O68" s="302">
        <f t="shared" si="6"/>
        <v>0.11805362886348962</v>
      </c>
      <c r="P68" s="302">
        <f t="shared" si="6"/>
        <v>0.11702663496925436</v>
      </c>
      <c r="Q68" s="302">
        <f t="shared" si="6"/>
        <v>0.11708560526204789</v>
      </c>
      <c r="R68" s="302">
        <f t="shared" si="6"/>
        <v>0.11690884914320004</v>
      </c>
      <c r="S68" s="302">
        <f t="shared" si="6"/>
        <v>0.11697555823492337</v>
      </c>
      <c r="T68" s="302">
        <f t="shared" si="6"/>
        <v>0.11685486393215622</v>
      </c>
      <c r="U68" s="302">
        <f t="shared" si="6"/>
        <v>0.11694330655502193</v>
      </c>
      <c r="V68" s="302">
        <f t="shared" si="6"/>
        <v>0.11681730411024051</v>
      </c>
      <c r="W68" s="302">
        <f t="shared" si="6"/>
        <v>0.11673485871849089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5.8618545009854833E-2</v>
      </c>
      <c r="C69" s="303">
        <f t="shared" si="7"/>
        <v>5.7813003251696901E-2</v>
      </c>
      <c r="D69" s="303">
        <f t="shared" si="7"/>
        <v>5.8498319996034366E-2</v>
      </c>
      <c r="E69" s="303">
        <f t="shared" si="7"/>
        <v>5.8507954425880908E-2</v>
      </c>
      <c r="F69" s="303">
        <f t="shared" si="7"/>
        <v>5.5747094209450863E-2</v>
      </c>
      <c r="G69" s="303">
        <f t="shared" si="7"/>
        <v>5.477920692815226E-2</v>
      </c>
      <c r="H69" s="303">
        <f t="shared" si="7"/>
        <v>5.2085472758210696E-2</v>
      </c>
      <c r="I69" s="303">
        <f t="shared" si="7"/>
        <v>5.0659396676983305E-2</v>
      </c>
      <c r="J69" s="303">
        <f t="shared" si="7"/>
        <v>4.8579136866987831E-2</v>
      </c>
      <c r="K69" s="303">
        <f t="shared" si="7"/>
        <v>4.933396051223192E-2</v>
      </c>
      <c r="L69" s="303">
        <f t="shared" si="7"/>
        <v>4.6831353593881533E-2</v>
      </c>
      <c r="M69" s="303">
        <f t="shared" si="7"/>
        <v>4.3838892580837202E-2</v>
      </c>
      <c r="N69" s="303">
        <f t="shared" si="7"/>
        <v>4.4670193570499749E-2</v>
      </c>
      <c r="O69" s="303">
        <f t="shared" si="7"/>
        <v>4.259338733658153E-2</v>
      </c>
      <c r="P69" s="303">
        <f t="shared" si="7"/>
        <v>4.039780397113793E-2</v>
      </c>
      <c r="Q69" s="303">
        <f t="shared" si="7"/>
        <v>3.9457370622679254E-2</v>
      </c>
      <c r="R69" s="303">
        <f t="shared" si="7"/>
        <v>4.0443109068582062E-2</v>
      </c>
      <c r="S69" s="303">
        <f t="shared" si="7"/>
        <v>3.8973703614868176E-2</v>
      </c>
      <c r="T69" s="303">
        <f t="shared" si="7"/>
        <v>3.826254452313671E-2</v>
      </c>
      <c r="U69" s="303">
        <f t="shared" si="7"/>
        <v>3.810007879935895E-2</v>
      </c>
      <c r="V69" s="303">
        <f t="shared" si="7"/>
        <v>3.8276389984203796E-2</v>
      </c>
      <c r="W69" s="303">
        <f t="shared" si="7"/>
        <v>3.7526479032516193E-2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0.44076636728563928</v>
      </c>
      <c r="C70" s="303">
        <f t="shared" si="8"/>
        <v>0.43470931291179793</v>
      </c>
      <c r="D70" s="303">
        <f t="shared" si="8"/>
        <v>0.43986236766248921</v>
      </c>
      <c r="E70" s="303">
        <f t="shared" si="8"/>
        <v>0.43993481116383504</v>
      </c>
      <c r="F70" s="303">
        <f t="shared" si="8"/>
        <v>0.41917526607490918</v>
      </c>
      <c r="G70" s="303">
        <f t="shared" si="8"/>
        <v>0.41189749824822186</v>
      </c>
      <c r="H70" s="303">
        <f t="shared" si="8"/>
        <v>0.39164268939346897</v>
      </c>
      <c r="I70" s="303">
        <f t="shared" si="8"/>
        <v>0.38091969424423983</v>
      </c>
      <c r="J70" s="303">
        <f t="shared" si="8"/>
        <v>0.36527774067292768</v>
      </c>
      <c r="K70" s="303">
        <f t="shared" si="8"/>
        <v>0.37095343385158996</v>
      </c>
      <c r="L70" s="303">
        <f t="shared" si="8"/>
        <v>0.35213575490783994</v>
      </c>
      <c r="M70" s="303">
        <f t="shared" si="8"/>
        <v>0.32963474998283349</v>
      </c>
      <c r="N70" s="303">
        <f t="shared" si="8"/>
        <v>0.33588549396279604</v>
      </c>
      <c r="O70" s="303">
        <f t="shared" si="8"/>
        <v>0.32026950862698805</v>
      </c>
      <c r="P70" s="303">
        <f t="shared" si="8"/>
        <v>0.30376041062913328</v>
      </c>
      <c r="Q70" s="303">
        <f t="shared" si="8"/>
        <v>0.29668907525899219</v>
      </c>
      <c r="R70" s="303">
        <f t="shared" si="8"/>
        <v>0.30410107011183812</v>
      </c>
      <c r="S70" s="303">
        <f t="shared" si="8"/>
        <v>0.29305227141179713</v>
      </c>
      <c r="T70" s="303">
        <f t="shared" si="8"/>
        <v>0.2877049020874316</v>
      </c>
      <c r="U70" s="303">
        <f t="shared" si="8"/>
        <v>0.28648328481825663</v>
      </c>
      <c r="V70" s="303">
        <f t="shared" si="8"/>
        <v>0.2878090093043017</v>
      </c>
      <c r="W70" s="303">
        <f t="shared" si="8"/>
        <v>0.28217025580218891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7.8111596106418532E-2</v>
      </c>
      <c r="C71" s="303">
        <f t="shared" si="9"/>
        <v>8.1843687679373625E-2</v>
      </c>
      <c r="D71" s="303">
        <f t="shared" si="9"/>
        <v>7.819688106284059E-2</v>
      </c>
      <c r="E71" s="303">
        <f t="shared" si="9"/>
        <v>7.7505659701737659E-2</v>
      </c>
      <c r="F71" s="303">
        <f t="shared" si="9"/>
        <v>8.9197213075074652E-2</v>
      </c>
      <c r="G71" s="303">
        <f t="shared" si="9"/>
        <v>9.2455583912281314E-2</v>
      </c>
      <c r="H71" s="303">
        <f t="shared" si="9"/>
        <v>0.10327754792930154</v>
      </c>
      <c r="I71" s="303">
        <f t="shared" si="9"/>
        <v>0.10912980331606517</v>
      </c>
      <c r="J71" s="303">
        <f t="shared" si="9"/>
        <v>0.11641215808329322</v>
      </c>
      <c r="K71" s="303">
        <f t="shared" si="9"/>
        <v>0.11349940059894316</v>
      </c>
      <c r="L71" s="303">
        <f t="shared" si="9"/>
        <v>0.12273310498646496</v>
      </c>
      <c r="M71" s="303">
        <f t="shared" si="9"/>
        <v>0.13387460603687734</v>
      </c>
      <c r="N71" s="303">
        <f t="shared" si="9"/>
        <v>0.13087129383533974</v>
      </c>
      <c r="O71" s="303">
        <f t="shared" si="9"/>
        <v>0.13879604246214869</v>
      </c>
      <c r="P71" s="303">
        <f t="shared" si="9"/>
        <v>0.14630636619080784</v>
      </c>
      <c r="Q71" s="303">
        <f t="shared" si="9"/>
        <v>0.14933720141723311</v>
      </c>
      <c r="R71" s="303">
        <f t="shared" si="9"/>
        <v>0.14621212724689051</v>
      </c>
      <c r="S71" s="303">
        <f t="shared" si="9"/>
        <v>0.15093936699861799</v>
      </c>
      <c r="T71" s="303">
        <f t="shared" si="9"/>
        <v>0.15333077040526735</v>
      </c>
      <c r="U71" s="303">
        <f t="shared" si="9"/>
        <v>0.15379301355876179</v>
      </c>
      <c r="V71" s="303">
        <f t="shared" si="9"/>
        <v>0.15325052357236069</v>
      </c>
      <c r="W71" s="303">
        <f t="shared" si="9"/>
        <v>0.15578079174969281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0.19952034005242972</v>
      </c>
      <c r="C72" s="303">
        <f t="shared" si="10"/>
        <v>0.20277456018503268</v>
      </c>
      <c r="D72" s="303">
        <f t="shared" si="10"/>
        <v>0.20015901219747331</v>
      </c>
      <c r="E72" s="303">
        <f t="shared" si="10"/>
        <v>0.19954120404060752</v>
      </c>
      <c r="F72" s="303">
        <f t="shared" si="10"/>
        <v>0.20785570677163934</v>
      </c>
      <c r="G72" s="303">
        <f t="shared" si="10"/>
        <v>0.21034272394388887</v>
      </c>
      <c r="H72" s="303">
        <f t="shared" si="10"/>
        <v>0.21786956906935151</v>
      </c>
      <c r="I72" s="303">
        <f t="shared" si="10"/>
        <v>0.22214867194707719</v>
      </c>
      <c r="J72" s="303">
        <f t="shared" si="10"/>
        <v>0.22660786894089982</v>
      </c>
      <c r="K72" s="303">
        <f t="shared" si="10"/>
        <v>0.22461306123860816</v>
      </c>
      <c r="L72" s="303">
        <f t="shared" si="10"/>
        <v>0.23089511041526103</v>
      </c>
      <c r="M72" s="303">
        <f t="shared" si="10"/>
        <v>0.2380638595184677</v>
      </c>
      <c r="N72" s="303">
        <f t="shared" si="10"/>
        <v>0.23612099642531065</v>
      </c>
      <c r="O72" s="303">
        <f t="shared" si="10"/>
        <v>0.24091927640039351</v>
      </c>
      <c r="P72" s="303">
        <f t="shared" si="10"/>
        <v>0.24559934683227333</v>
      </c>
      <c r="Q72" s="303">
        <f t="shared" si="10"/>
        <v>0.24747798177751729</v>
      </c>
      <c r="R72" s="303">
        <f t="shared" si="10"/>
        <v>0.24552003441660528</v>
      </c>
      <c r="S72" s="303">
        <f t="shared" si="10"/>
        <v>0.24849756441004575</v>
      </c>
      <c r="T72" s="303">
        <f t="shared" si="10"/>
        <v>0.24988412301001794</v>
      </c>
      <c r="U72" s="303">
        <f t="shared" si="10"/>
        <v>0.25025337171829032</v>
      </c>
      <c r="V72" s="303">
        <f t="shared" si="10"/>
        <v>0.24996455459526692</v>
      </c>
      <c r="W72" s="303">
        <f t="shared" si="10"/>
        <v>0.25136469838341535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6.4223169202730718E-2</v>
      </c>
      <c r="C73" s="304">
        <f t="shared" si="11"/>
        <v>6.379448544304088E-2</v>
      </c>
      <c r="D73" s="304">
        <f t="shared" si="11"/>
        <v>6.4856210000866846E-2</v>
      </c>
      <c r="E73" s="304">
        <f t="shared" si="11"/>
        <v>6.5028153350738277E-2</v>
      </c>
      <c r="F73" s="304">
        <f t="shared" si="11"/>
        <v>6.1988244076508874E-2</v>
      </c>
      <c r="G73" s="304">
        <f t="shared" si="11"/>
        <v>6.1463911458063604E-2</v>
      </c>
      <c r="H73" s="304">
        <f t="shared" si="11"/>
        <v>5.8587464809352105E-2</v>
      </c>
      <c r="I73" s="304">
        <f t="shared" si="11"/>
        <v>5.7217095749563886E-2</v>
      </c>
      <c r="J73" s="304">
        <f t="shared" si="11"/>
        <v>5.48820540334711E-2</v>
      </c>
      <c r="K73" s="304">
        <f t="shared" si="11"/>
        <v>5.5664334013410775E-2</v>
      </c>
      <c r="L73" s="304">
        <f t="shared" si="11"/>
        <v>5.3227410814880957E-2</v>
      </c>
      <c r="M73" s="304">
        <f t="shared" si="11"/>
        <v>4.9854750227031494E-2</v>
      </c>
      <c r="N73" s="304">
        <f t="shared" si="11"/>
        <v>5.0734425545703316E-2</v>
      </c>
      <c r="O73" s="304">
        <f t="shared" si="11"/>
        <v>4.7994933289685196E-2</v>
      </c>
      <c r="P73" s="304">
        <f t="shared" si="11"/>
        <v>4.5706796460860941E-2</v>
      </c>
      <c r="Q73" s="304">
        <f t="shared" si="11"/>
        <v>4.4815322647687533E-2</v>
      </c>
      <c r="R73" s="304">
        <f t="shared" si="11"/>
        <v>4.5701226370871519E-2</v>
      </c>
      <c r="S73" s="304">
        <f t="shared" si="11"/>
        <v>4.4360178875077455E-2</v>
      </c>
      <c r="T73" s="304">
        <f t="shared" si="11"/>
        <v>4.3537247330859875E-2</v>
      </c>
      <c r="U73" s="304">
        <f t="shared" si="11"/>
        <v>4.3498700064379989E-2</v>
      </c>
      <c r="V73" s="304">
        <f t="shared" si="11"/>
        <v>4.3699548458343222E-2</v>
      </c>
      <c r="W73" s="304">
        <f t="shared" si="11"/>
        <v>4.2759938624449073E-2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4.5211431638370117E-2</v>
      </c>
      <c r="C74" s="304">
        <f t="shared" si="12"/>
        <v>4.4590131738744723E-2</v>
      </c>
      <c r="D74" s="304">
        <f t="shared" si="12"/>
        <v>4.5118704243095234E-2</v>
      </c>
      <c r="E74" s="304">
        <f t="shared" si="12"/>
        <v>4.5126135105910188E-2</v>
      </c>
      <c r="F74" s="304">
        <f t="shared" si="12"/>
        <v>4.2996733174879016E-2</v>
      </c>
      <c r="G74" s="304">
        <f t="shared" si="12"/>
        <v>4.2250219087149238E-2</v>
      </c>
      <c r="H74" s="304">
        <f t="shared" si="12"/>
        <v>4.0172590270948154E-2</v>
      </c>
      <c r="I74" s="304">
        <f t="shared" si="12"/>
        <v>3.907268338573483E-2</v>
      </c>
      <c r="J74" s="304">
        <f t="shared" si="12"/>
        <v>3.7468216332281902E-2</v>
      </c>
      <c r="K74" s="304">
        <f t="shared" si="12"/>
        <v>3.8050398261741961E-2</v>
      </c>
      <c r="L74" s="304">
        <f t="shared" si="12"/>
        <v>3.6120182464204016E-2</v>
      </c>
      <c r="M74" s="304">
        <f t="shared" si="12"/>
        <v>3.3812150995681606E-2</v>
      </c>
      <c r="N74" s="304">
        <f t="shared" si="12"/>
        <v>3.4453318528221338E-2</v>
      </c>
      <c r="O74" s="304">
        <f t="shared" si="12"/>
        <v>3.2851515156009543E-2</v>
      </c>
      <c r="P74" s="304">
        <f t="shared" si="12"/>
        <v>3.1158101114149468E-2</v>
      </c>
      <c r="Q74" s="304">
        <f t="shared" si="12"/>
        <v>3.0432761752056225E-2</v>
      </c>
      <c r="R74" s="304">
        <f t="shared" si="12"/>
        <v>3.1193044122639704E-2</v>
      </c>
      <c r="S74" s="304">
        <f t="shared" si="12"/>
        <v>3.0059718070134224E-2</v>
      </c>
      <c r="T74" s="304">
        <f t="shared" si="12"/>
        <v>2.9511213827075684E-2</v>
      </c>
      <c r="U74" s="304">
        <f t="shared" si="12"/>
        <v>2.9385906930377362E-2</v>
      </c>
      <c r="V74" s="304">
        <f t="shared" si="12"/>
        <v>2.9521892582688471E-2</v>
      </c>
      <c r="W74" s="304">
        <f t="shared" si="12"/>
        <v>2.8943499725591976E-2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9.0085739211328855E-2</v>
      </c>
      <c r="C76" s="304">
        <f t="shared" si="14"/>
        <v>9.4389943003247087E-2</v>
      </c>
      <c r="D76" s="304">
        <f t="shared" si="14"/>
        <v>9.0184097953511219E-2</v>
      </c>
      <c r="E76" s="304">
        <f t="shared" si="14"/>
        <v>8.9386915583959045E-2</v>
      </c>
      <c r="F76" s="304">
        <f t="shared" si="14"/>
        <v>0.10287072952025149</v>
      </c>
      <c r="G76" s="304">
        <f t="shared" si="14"/>
        <v>0.10662859339867603</v>
      </c>
      <c r="H76" s="304">
        <f t="shared" si="14"/>
        <v>0.11910951398905123</v>
      </c>
      <c r="I76" s="304">
        <f t="shared" si="14"/>
        <v>0.12585889281177848</v>
      </c>
      <c r="J76" s="304">
        <f t="shared" si="14"/>
        <v>0.13425759857514682</v>
      </c>
      <c r="K76" s="304">
        <f t="shared" si="14"/>
        <v>0.13089832896345543</v>
      </c>
      <c r="L76" s="304">
        <f t="shared" si="14"/>
        <v>0.14154751713617605</v>
      </c>
      <c r="M76" s="304">
        <f t="shared" si="14"/>
        <v>0.15439695829575459</v>
      </c>
      <c r="N76" s="304">
        <f t="shared" si="14"/>
        <v>0.15093325235138599</v>
      </c>
      <c r="O76" s="304">
        <f t="shared" si="14"/>
        <v>0.16007282795469874</v>
      </c>
      <c r="P76" s="304">
        <f t="shared" si="14"/>
        <v>0.16873444925726291</v>
      </c>
      <c r="Q76" s="304">
        <f t="shared" si="14"/>
        <v>0.1722298973777735</v>
      </c>
      <c r="R76" s="304">
        <f t="shared" si="14"/>
        <v>0.16862576392309409</v>
      </c>
      <c r="S76" s="304">
        <f t="shared" si="14"/>
        <v>0.17407766746483408</v>
      </c>
      <c r="T76" s="304">
        <f t="shared" si="14"/>
        <v>0.17683566185208238</v>
      </c>
      <c r="U76" s="304">
        <f t="shared" si="14"/>
        <v>0.17736876472353294</v>
      </c>
      <c r="V76" s="304">
        <f t="shared" si="14"/>
        <v>0.17674311355423525</v>
      </c>
      <c r="W76" s="304">
        <f t="shared" si="14"/>
        <v>0.17966126003337426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2.2676565504091258E-2</v>
      </c>
      <c r="C77" s="237">
        <f t="shared" si="15"/>
        <v>2.3760028437124686E-2</v>
      </c>
      <c r="D77" s="237">
        <f t="shared" si="15"/>
        <v>2.2701324566730081E-2</v>
      </c>
      <c r="E77" s="237">
        <f t="shared" si="15"/>
        <v>2.2500656199237981E-2</v>
      </c>
      <c r="F77" s="237">
        <f t="shared" si="15"/>
        <v>2.5894829268673841E-2</v>
      </c>
      <c r="G77" s="237">
        <f t="shared" si="15"/>
        <v>2.6840766407455013E-2</v>
      </c>
      <c r="H77" s="237">
        <f t="shared" si="15"/>
        <v>2.998248912402247E-2</v>
      </c>
      <c r="I77" s="237">
        <f t="shared" si="15"/>
        <v>3.1681456489172921E-2</v>
      </c>
      <c r="J77" s="237">
        <f t="shared" si="15"/>
        <v>3.3795595786468728E-2</v>
      </c>
      <c r="K77" s="237">
        <f t="shared" si="15"/>
        <v>3.2949993607230076E-2</v>
      </c>
      <c r="L77" s="237">
        <f t="shared" si="15"/>
        <v>3.5630628913974866E-2</v>
      </c>
      <c r="M77" s="237">
        <f t="shared" si="15"/>
        <v>3.8865116377774324E-2</v>
      </c>
      <c r="N77" s="237">
        <f t="shared" si="15"/>
        <v>3.7993225272455973E-2</v>
      </c>
      <c r="O77" s="237">
        <f t="shared" si="15"/>
        <v>4.0293857832754215E-2</v>
      </c>
      <c r="P77" s="237">
        <f t="shared" si="15"/>
        <v>4.247417876433323E-2</v>
      </c>
      <c r="Q77" s="237">
        <f t="shared" si="15"/>
        <v>4.3354060074791978E-2</v>
      </c>
      <c r="R77" s="237">
        <f t="shared" si="15"/>
        <v>4.2446820270955796E-2</v>
      </c>
      <c r="S77" s="237">
        <f t="shared" si="15"/>
        <v>4.3819184519377323E-2</v>
      </c>
      <c r="T77" s="237">
        <f t="shared" si="15"/>
        <v>4.4513432476155863E-2</v>
      </c>
      <c r="U77" s="237">
        <f t="shared" si="15"/>
        <v>4.4647626215261568E-2</v>
      </c>
      <c r="V77" s="237">
        <f t="shared" si="15"/>
        <v>4.44901360303833E-2</v>
      </c>
      <c r="W77" s="237">
        <f t="shared" si="15"/>
        <v>4.522469779747379E-2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0.47887818175547164</v>
      </c>
      <c r="C81" s="324">
        <f>IF(C$5=0,0,C$5/TEL_fec!C$5)</f>
        <v>0.47455400695502936</v>
      </c>
      <c r="D81" s="324">
        <f>IF(D$5=0,0,D$5/TEL_fec!D$5)</f>
        <v>0.47491314662008199</v>
      </c>
      <c r="E81" s="324">
        <f>IF(E$5=0,0,E$5/TEL_fec!E$5)</f>
        <v>0.47597308926036103</v>
      </c>
      <c r="F81" s="324">
        <f>IF(F$5=0,0,F$5/TEL_fec!F$5)</f>
        <v>0.47733815518553985</v>
      </c>
      <c r="G81" s="324">
        <f>IF(G$5=0,0,G$5/TEL_fec!G$5)</f>
        <v>0.4756061864469458</v>
      </c>
      <c r="H81" s="324">
        <f>IF(H$5=0,0,H$5/TEL_fec!H$5)</f>
        <v>0.47760240877825721</v>
      </c>
      <c r="I81" s="324">
        <f>IF(I$5=0,0,I$5/TEL_fec!I$5)</f>
        <v>0.47846018691203629</v>
      </c>
      <c r="J81" s="324">
        <f>IF(J$5=0,0,J$5/TEL_fec!J$5)</f>
        <v>0.48299256757131159</v>
      </c>
      <c r="K81" s="324">
        <f>IF(K$5=0,0,K$5/TEL_fec!K$5)</f>
        <v>0.48307556520043032</v>
      </c>
      <c r="L81" s="324">
        <f>IF(L$5=0,0,L$5/TEL_fec!L$5)</f>
        <v>0.48443651192214432</v>
      </c>
      <c r="M81" s="324">
        <f>IF(M$5=0,0,M$5/TEL_fec!M$5)</f>
        <v>0.48671677263001195</v>
      </c>
      <c r="N81" s="324">
        <f>IF(N$5=0,0,N$5/TEL_fec!N$5)</f>
        <v>0.4866488946620508</v>
      </c>
      <c r="O81" s="324">
        <f>IF(O$5=0,0,O$5/TEL_fec!O$5)</f>
        <v>0.48922375692706294</v>
      </c>
      <c r="P81" s="324">
        <f>IF(P$5=0,0,P$5/TEL_fec!P$5)</f>
        <v>0.48961433957680617</v>
      </c>
      <c r="Q81" s="324">
        <f>IF(Q$5=0,0,Q$5/TEL_fec!Q$5)</f>
        <v>0.49088467495872518</v>
      </c>
      <c r="R81" s="324">
        <f>IF(R$5=0,0,R$5/TEL_fec!R$5)</f>
        <v>0.49038290573683102</v>
      </c>
      <c r="S81" s="324">
        <f>IF(S$5=0,0,S$5/TEL_fec!S$5)</f>
        <v>0.49017982503148139</v>
      </c>
      <c r="T81" s="324">
        <f>IF(T$5=0,0,T$5/TEL_fec!T$5)</f>
        <v>0.48972665973737034</v>
      </c>
      <c r="U81" s="324">
        <f>IF(U$5=0,0,U$5/TEL_fec!U$5)</f>
        <v>0.49036602627592102</v>
      </c>
      <c r="V81" s="324">
        <f>IF(V$5=0,0,V$5/TEL_fec!V$5)</f>
        <v>0.49103536409159054</v>
      </c>
      <c r="W81" s="324">
        <f>IF(W$5=0,0,W$5/TEL_fec!W$5)</f>
        <v>0.49169378736133301</v>
      </c>
      <c r="DA81" s="95"/>
    </row>
    <row r="82" spans="1:105" ht="12" customHeight="1" x14ac:dyDescent="0.25">
      <c r="A82" s="55" t="s">
        <v>92</v>
      </c>
      <c r="B82" s="336">
        <f>IF(B$6=0,0,B$6/TEL_fec!B$6)</f>
        <v>0.48470717186139189</v>
      </c>
      <c r="C82" s="336">
        <f>IF(C$6=0,0,C$6/TEL_fec!C$6)</f>
        <v>0.48470717186139195</v>
      </c>
      <c r="D82" s="336">
        <f>IF(D$6=0,0,D$6/TEL_fec!D$6)</f>
        <v>0.48470717186139201</v>
      </c>
      <c r="E82" s="336">
        <f>IF(E$6=0,0,E$6/TEL_fec!E$6)</f>
        <v>0.48470717186139201</v>
      </c>
      <c r="F82" s="336">
        <f>IF(F$6=0,0,F$6/TEL_fec!F$6)</f>
        <v>0.48470717186139206</v>
      </c>
      <c r="G82" s="336">
        <f>IF(G$6=0,0,G$6/TEL_fec!G$6)</f>
        <v>0.48470717186139195</v>
      </c>
      <c r="H82" s="336">
        <f>IF(H$6=0,0,H$6/TEL_fec!H$6)</f>
        <v>0.48470717186139201</v>
      </c>
      <c r="I82" s="336">
        <f>IF(I$6=0,0,I$6/TEL_fec!I$6)</f>
        <v>0.48470717186139195</v>
      </c>
      <c r="J82" s="336">
        <f>IF(J$6=0,0,J$6/TEL_fec!J$6)</f>
        <v>0.48470717186139201</v>
      </c>
      <c r="K82" s="336">
        <f>IF(K$6=0,0,K$6/TEL_fec!K$6)</f>
        <v>0.48470717186139201</v>
      </c>
      <c r="L82" s="336">
        <f>IF(L$6=0,0,L$6/TEL_fec!L$6)</f>
        <v>0.48470717186139195</v>
      </c>
      <c r="M82" s="336">
        <f>IF(M$6=0,0,M$6/TEL_fec!M$6)</f>
        <v>0.48470717186139201</v>
      </c>
      <c r="N82" s="336">
        <f>IF(N$6=0,0,N$6/TEL_fec!N$6)</f>
        <v>0.48470717186139195</v>
      </c>
      <c r="O82" s="336">
        <f>IF(O$6=0,0,O$6/TEL_fec!O$6)</f>
        <v>0.48470717186139201</v>
      </c>
      <c r="P82" s="336">
        <f>IF(P$6=0,0,P$6/TEL_fec!P$6)</f>
        <v>0.48470717186139195</v>
      </c>
      <c r="Q82" s="336">
        <f>IF(Q$6=0,0,Q$6/TEL_fec!Q$6)</f>
        <v>0.48470717186139189</v>
      </c>
      <c r="R82" s="336">
        <f>IF(R$6=0,0,R$6/TEL_fec!R$6)</f>
        <v>0.48470717186139195</v>
      </c>
      <c r="S82" s="336">
        <f>IF(S$6=0,0,S$6/TEL_fec!S$6)</f>
        <v>0.48470717186139201</v>
      </c>
      <c r="T82" s="336">
        <f>IF(T$6=0,0,T$6/TEL_fec!T$6)</f>
        <v>0.48470717186139206</v>
      </c>
      <c r="U82" s="336">
        <f>IF(U$6=0,0,U$6/TEL_fec!U$6)</f>
        <v>0.48470717186139195</v>
      </c>
      <c r="V82" s="336">
        <f>IF(V$6=0,0,V$6/TEL_fec!V$6)</f>
        <v>0.48470717186139195</v>
      </c>
      <c r="W82" s="336">
        <f>IF(W$6=0,0,W$6/TEL_fec!W$6)</f>
        <v>0.48470717186139201</v>
      </c>
      <c r="DA82" s="67"/>
    </row>
    <row r="83" spans="1:105" ht="12" customHeight="1" x14ac:dyDescent="0.25">
      <c r="A83" s="202" t="s">
        <v>93</v>
      </c>
      <c r="B83" s="337">
        <f>IF(B$7=0,0,B$7/TEL_fec!B$7)</f>
        <v>0.12450999055650661</v>
      </c>
      <c r="C83" s="337">
        <f>IF(C$7=0,0,C$7/TEL_fec!C$7)</f>
        <v>0.12450999055650662</v>
      </c>
      <c r="D83" s="337">
        <f>IF(D$7=0,0,D$7/TEL_fec!D$7)</f>
        <v>0.12450999055650661</v>
      </c>
      <c r="E83" s="337">
        <f>IF(E$7=0,0,E$7/TEL_fec!E$7)</f>
        <v>0.12450999055650659</v>
      </c>
      <c r="F83" s="337">
        <f>IF(F$7=0,0,F$7/TEL_fec!F$7)</f>
        <v>0.12450999055650656</v>
      </c>
      <c r="G83" s="337">
        <f>IF(G$7=0,0,G$7/TEL_fec!G$7)</f>
        <v>0.12450999055650658</v>
      </c>
      <c r="H83" s="337">
        <f>IF(H$7=0,0,H$7/TEL_fec!H$7)</f>
        <v>0.12450999055650659</v>
      </c>
      <c r="I83" s="337">
        <f>IF(I$7=0,0,I$7/TEL_fec!I$7)</f>
        <v>0.12450999055650656</v>
      </c>
      <c r="J83" s="337">
        <f>IF(J$7=0,0,J$7/TEL_fec!J$7)</f>
        <v>0.12450999055650661</v>
      </c>
      <c r="K83" s="337">
        <f>IF(K$7=0,0,K$7/TEL_fec!K$7)</f>
        <v>0.12450999055650658</v>
      </c>
      <c r="L83" s="337">
        <f>IF(L$7=0,0,L$7/TEL_fec!L$7)</f>
        <v>0.12450999055650658</v>
      </c>
      <c r="M83" s="337">
        <f>IF(M$7=0,0,M$7/TEL_fec!M$7)</f>
        <v>0.12450999055650658</v>
      </c>
      <c r="N83" s="337">
        <f>IF(N$7=0,0,N$7/TEL_fec!N$7)</f>
        <v>0.12450999055650656</v>
      </c>
      <c r="O83" s="337">
        <f>IF(O$7=0,0,O$7/TEL_fec!O$7)</f>
        <v>0.12450999055650661</v>
      </c>
      <c r="P83" s="337">
        <f>IF(P$7=0,0,P$7/TEL_fec!P$7)</f>
        <v>0.12450999055650658</v>
      </c>
      <c r="Q83" s="337">
        <f>IF(Q$7=0,0,Q$7/TEL_fec!Q$7)</f>
        <v>0.12450999055650656</v>
      </c>
      <c r="R83" s="337">
        <f>IF(R$7=0,0,R$7/TEL_fec!R$7)</f>
        <v>0.12450999055650661</v>
      </c>
      <c r="S83" s="337">
        <f>IF(S$7=0,0,S$7/TEL_fec!S$7)</f>
        <v>0.12450999055650658</v>
      </c>
      <c r="T83" s="337">
        <f>IF(T$7=0,0,T$7/TEL_fec!T$7)</f>
        <v>0.12450999055650658</v>
      </c>
      <c r="U83" s="337">
        <f>IF(U$7=0,0,U$7/TEL_fec!U$7)</f>
        <v>0.12450999055650662</v>
      </c>
      <c r="V83" s="337">
        <f>IF(V$7=0,0,V$7/TEL_fec!V$7)</f>
        <v>0.12450999055650656</v>
      </c>
      <c r="W83" s="337">
        <f>IF(W$7=0,0,W$7/TEL_fec!W$7)</f>
        <v>0.12450999055650662</v>
      </c>
      <c r="DA83" s="174"/>
    </row>
    <row r="84" spans="1:105" ht="12" customHeight="1" x14ac:dyDescent="0.25">
      <c r="A84" s="202" t="s">
        <v>94</v>
      </c>
      <c r="B84" s="337">
        <f>IF(B$8=0,0,B$8/TEL_fec!B$8)</f>
        <v>0.67125834213040081</v>
      </c>
      <c r="C84" s="337">
        <f>IF(C$8=0,0,C$8/TEL_fec!C$8)</f>
        <v>0.67125834213040092</v>
      </c>
      <c r="D84" s="337">
        <f>IF(D$8=0,0,D$8/TEL_fec!D$8)</f>
        <v>0.67125834213040103</v>
      </c>
      <c r="E84" s="337">
        <f>IF(E$8=0,0,E$8/TEL_fec!E$8)</f>
        <v>0.67125834213040103</v>
      </c>
      <c r="F84" s="337">
        <f>IF(F$8=0,0,F$8/TEL_fec!F$8)</f>
        <v>0.67125834213040092</v>
      </c>
      <c r="G84" s="337">
        <f>IF(G$8=0,0,G$8/TEL_fec!G$8)</f>
        <v>0.67125834213040081</v>
      </c>
      <c r="H84" s="337">
        <f>IF(H$8=0,0,H$8/TEL_fec!H$8)</f>
        <v>0.67125834213040103</v>
      </c>
      <c r="I84" s="337">
        <f>IF(I$8=0,0,I$8/TEL_fec!I$8)</f>
        <v>0.67125834213040092</v>
      </c>
      <c r="J84" s="337">
        <f>IF(J$8=0,0,J$8/TEL_fec!J$8)</f>
        <v>0.67125834213040092</v>
      </c>
      <c r="K84" s="337">
        <f>IF(K$8=0,0,K$8/TEL_fec!K$8)</f>
        <v>0.67125834213040092</v>
      </c>
      <c r="L84" s="337">
        <f>IF(L$8=0,0,L$8/TEL_fec!L$8)</f>
        <v>0.67125834213040081</v>
      </c>
      <c r="M84" s="337">
        <f>IF(M$8=0,0,M$8/TEL_fec!M$8)</f>
        <v>0.67125834213040092</v>
      </c>
      <c r="N84" s="337">
        <f>IF(N$8=0,0,N$8/TEL_fec!N$8)</f>
        <v>0.67125834213040092</v>
      </c>
      <c r="O84" s="337">
        <f>IF(O$8=0,0,O$8/TEL_fec!O$8)</f>
        <v>0.67125834213040103</v>
      </c>
      <c r="P84" s="337">
        <f>IF(P$8=0,0,P$8/TEL_fec!P$8)</f>
        <v>0.67125834213040092</v>
      </c>
      <c r="Q84" s="337">
        <f>IF(Q$8=0,0,Q$8/TEL_fec!Q$8)</f>
        <v>0.67125834213040092</v>
      </c>
      <c r="R84" s="337">
        <f>IF(R$8=0,0,R$8/TEL_fec!R$8)</f>
        <v>0.67125834213040081</v>
      </c>
      <c r="S84" s="337">
        <f>IF(S$8=0,0,S$8/TEL_fec!S$8)</f>
        <v>0.67125834213040103</v>
      </c>
      <c r="T84" s="337">
        <f>IF(T$8=0,0,T$8/TEL_fec!T$8)</f>
        <v>0.67125834213040092</v>
      </c>
      <c r="U84" s="337">
        <f>IF(U$8=0,0,U$8/TEL_fec!U$8)</f>
        <v>0.67125834213040081</v>
      </c>
      <c r="V84" s="337">
        <f>IF(V$8=0,0,V$8/TEL_fec!V$8)</f>
        <v>0.67125834213040081</v>
      </c>
      <c r="W84" s="337">
        <f>IF(W$8=0,0,W$8/TEL_fec!W$8)</f>
        <v>0.67125834213040081</v>
      </c>
      <c r="DA84" s="174"/>
    </row>
    <row r="85" spans="1:105" ht="12" customHeight="1" x14ac:dyDescent="0.25">
      <c r="A85" s="202" t="s">
        <v>95</v>
      </c>
      <c r="B85" s="337">
        <f>IF(B$9=0,0,B$9/TEL_fec!B$9)</f>
        <v>0.48254422821988502</v>
      </c>
      <c r="C85" s="337">
        <f>IF(C$9=0,0,C$9/TEL_fec!C$9)</f>
        <v>0.48254422821988491</v>
      </c>
      <c r="D85" s="337">
        <f>IF(D$9=0,0,D$9/TEL_fec!D$9)</f>
        <v>0.48254422821988474</v>
      </c>
      <c r="E85" s="337">
        <f>IF(E$9=0,0,E$9/TEL_fec!E$9)</f>
        <v>0.48254422821988485</v>
      </c>
      <c r="F85" s="337">
        <f>IF(F$9=0,0,F$9/TEL_fec!F$9)</f>
        <v>0.48254422821988469</v>
      </c>
      <c r="G85" s="337">
        <f>IF(G$9=0,0,G$9/TEL_fec!G$9)</f>
        <v>0.48254422821988474</v>
      </c>
      <c r="H85" s="337">
        <f>IF(H$9=0,0,H$9/TEL_fec!H$9)</f>
        <v>0.48254422821988491</v>
      </c>
      <c r="I85" s="337">
        <f>IF(I$9=0,0,I$9/TEL_fec!I$9)</f>
        <v>0.4825442282198848</v>
      </c>
      <c r="J85" s="337">
        <f>IF(J$9=0,0,J$9/TEL_fec!J$9)</f>
        <v>0.48254422821988502</v>
      </c>
      <c r="K85" s="337">
        <f>IF(K$9=0,0,K$9/TEL_fec!K$9)</f>
        <v>0.48254422821988474</v>
      </c>
      <c r="L85" s="337">
        <f>IF(L$9=0,0,L$9/TEL_fec!L$9)</f>
        <v>0.48254422821988485</v>
      </c>
      <c r="M85" s="337">
        <f>IF(M$9=0,0,M$9/TEL_fec!M$9)</f>
        <v>0.48254422821988485</v>
      </c>
      <c r="N85" s="337">
        <f>IF(N$9=0,0,N$9/TEL_fec!N$9)</f>
        <v>0.48254422821988502</v>
      </c>
      <c r="O85" s="337">
        <f>IF(O$9=0,0,O$9/TEL_fec!O$9)</f>
        <v>0.4825442282198848</v>
      </c>
      <c r="P85" s="337">
        <f>IF(P$9=0,0,P$9/TEL_fec!P$9)</f>
        <v>0.48254422821988513</v>
      </c>
      <c r="Q85" s="337">
        <f>IF(Q$9=0,0,Q$9/TEL_fec!Q$9)</f>
        <v>0.48254422821988491</v>
      </c>
      <c r="R85" s="337">
        <f>IF(R$9=0,0,R$9/TEL_fec!R$9)</f>
        <v>0.4825442282198848</v>
      </c>
      <c r="S85" s="337">
        <f>IF(S$9=0,0,S$9/TEL_fec!S$9)</f>
        <v>0.48254422821988491</v>
      </c>
      <c r="T85" s="337">
        <f>IF(T$9=0,0,T$9/TEL_fec!T$9)</f>
        <v>0.48254422821988485</v>
      </c>
      <c r="U85" s="337">
        <f>IF(U$9=0,0,U$9/TEL_fec!U$9)</f>
        <v>0.4825442282198848</v>
      </c>
      <c r="V85" s="337">
        <f>IF(V$9=0,0,V$9/TEL_fec!V$9)</f>
        <v>0.48254422821988491</v>
      </c>
      <c r="W85" s="337">
        <f>IF(W$9=0,0,W$9/TEL_fec!W$9)</f>
        <v>0.4825442282198848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0.67256264633432405</v>
      </c>
      <c r="C86" s="338">
        <f>IF(C$10=0,0,C$10/TEL_fec!C$10)</f>
        <v>0.67378585350209463</v>
      </c>
      <c r="D86" s="338">
        <f>IF(D$10=0,0,D$10/TEL_fec!D$10)</f>
        <v>0.6721004076309447</v>
      </c>
      <c r="E86" s="338">
        <f>IF(E$10=0,0,E$10/TEL_fec!E$10)</f>
        <v>0.67120732102221004</v>
      </c>
      <c r="F86" s="338">
        <f>IF(F$10=0,0,F$10/TEL_fec!F$10)</f>
        <v>0.6700952187850483</v>
      </c>
      <c r="G86" s="338">
        <f>IF(G$10=0,0,G$10/TEL_fec!G$10)</f>
        <v>0.67062421111459103</v>
      </c>
      <c r="H86" s="338">
        <f>IF(H$10=0,0,H$10/TEL_fec!H$10)</f>
        <v>0.68116584455380214</v>
      </c>
      <c r="I86" s="338">
        <f>IF(I$10=0,0,I$10/TEL_fec!I$10)</f>
        <v>0.6887722168892102</v>
      </c>
      <c r="J86" s="338">
        <f>IF(J$10=0,0,J$10/TEL_fec!J$10)</f>
        <v>0.69189400630018238</v>
      </c>
      <c r="K86" s="338">
        <f>IF(K$10=0,0,K$10/TEL_fec!K$10)</f>
        <v>0.68917001082477281</v>
      </c>
      <c r="L86" s="338">
        <f>IF(L$10=0,0,L$10/TEL_fec!L$10)</f>
        <v>0.70014412506379831</v>
      </c>
      <c r="M86" s="338">
        <f>IF(M$10=0,0,M$10/TEL_fec!M$10)</f>
        <v>0.71237894591959938</v>
      </c>
      <c r="N86" s="338">
        <f>IF(N$10=0,0,N$10/TEL_fec!N$10)</f>
        <v>0.70865793058919768</v>
      </c>
      <c r="O86" s="338">
        <f>IF(O$10=0,0,O$10/TEL_fec!O$10)</f>
        <v>0.71964925410017144</v>
      </c>
      <c r="P86" s="338">
        <f>IF(P$10=0,0,P$10/TEL_fec!P$10)</f>
        <v>0.73103296645817861</v>
      </c>
      <c r="Q86" s="338">
        <f>IF(Q$10=0,0,Q$10/TEL_fec!Q$10)</f>
        <v>0.74037996643331394</v>
      </c>
      <c r="R86" s="338">
        <f>IF(R$10=0,0,R$10/TEL_fec!R$10)</f>
        <v>0.73016662367129181</v>
      </c>
      <c r="S86" s="338">
        <f>IF(S$10=0,0,S$10/TEL_fec!S$10)</f>
        <v>0.7396019956727079</v>
      </c>
      <c r="T86" s="338">
        <f>IF(T$10=0,0,T$10/TEL_fec!T$10)</f>
        <v>0.74349232594719272</v>
      </c>
      <c r="U86" s="338">
        <f>IF(U$10=0,0,U$10/TEL_fec!U$10)</f>
        <v>0.74254725781629838</v>
      </c>
      <c r="V86" s="338">
        <f>IF(V$10=0,0,V$10/TEL_fec!V$10)</f>
        <v>0.73993051705717539</v>
      </c>
      <c r="W86" s="338">
        <f>IF(W$10=0,0,W$10/TEL_fec!W$10)</f>
        <v>0.74612733693726441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0.52487968310536015</v>
      </c>
      <c r="C87" s="351">
        <f>IF(C$16=0,0,C$16/TEL_fec!C$16)</f>
        <v>0.51787376485652481</v>
      </c>
      <c r="D87" s="351">
        <f>IF(D$16=0,0,D$16/TEL_fec!D$16)</f>
        <v>0.51804421899890374</v>
      </c>
      <c r="E87" s="351">
        <f>IF(E$16=0,0,E$16/TEL_fec!E$16)</f>
        <v>0.51944185162979473</v>
      </c>
      <c r="F87" s="351">
        <f>IF(F$16=0,0,F$16/TEL_fec!F$16)</f>
        <v>0.52242041697956021</v>
      </c>
      <c r="G87" s="351">
        <f>IF(G$16=0,0,G$16/TEL_fec!G$16)</f>
        <v>0.5187942288518701</v>
      </c>
      <c r="H87" s="351">
        <f>IF(H$16=0,0,H$16/TEL_fec!H$16)</f>
        <v>0.52106276005750729</v>
      </c>
      <c r="I87" s="351">
        <f>IF(I$16=0,0,I$16/TEL_fec!I$16)</f>
        <v>0.52194470169173401</v>
      </c>
      <c r="J87" s="351">
        <f>IF(J$16=0,0,J$16/TEL_fec!J$16)</f>
        <v>0.52984874183728725</v>
      </c>
      <c r="K87" s="351">
        <f>IF(K$16=0,0,K$16/TEL_fec!K$16)</f>
        <v>0.53028285711430079</v>
      </c>
      <c r="L87" s="351">
        <f>IF(L$16=0,0,L$16/TEL_fec!L$16)</f>
        <v>0.53153170845456399</v>
      </c>
      <c r="M87" s="351">
        <f>IF(M$16=0,0,M$16/TEL_fec!M$16)</f>
        <v>0.53508947872609125</v>
      </c>
      <c r="N87" s="351">
        <f>IF(N$16=0,0,N$16/TEL_fec!N$16)</f>
        <v>0.53541997638895122</v>
      </c>
      <c r="O87" s="351">
        <f>IF(O$16=0,0,O$16/TEL_fec!O$16)</f>
        <v>0.54041001103550323</v>
      </c>
      <c r="P87" s="351">
        <f>IF(P$16=0,0,P$16/TEL_fec!P$16)</f>
        <v>0.5395749899033796</v>
      </c>
      <c r="Q87" s="351">
        <f>IF(Q$16=0,0,Q$16/TEL_fec!Q$16)</f>
        <v>0.54100392404356068</v>
      </c>
      <c r="R87" s="351">
        <f>IF(R$16=0,0,R$16/TEL_fec!R$16)</f>
        <v>0.54164865828901088</v>
      </c>
      <c r="S87" s="351">
        <f>IF(S$16=0,0,S$16/TEL_fec!S$16)</f>
        <v>0.53917120352800119</v>
      </c>
      <c r="T87" s="351">
        <f>IF(T$16=0,0,T$16/TEL_fec!T$16)</f>
        <v>0.53719884527403294</v>
      </c>
      <c r="U87" s="351">
        <f>IF(U$16=0,0,U$16/TEL_fec!U$16)</f>
        <v>0.53891868004376609</v>
      </c>
      <c r="V87" s="351">
        <f>IF(V$16=0,0,V$16/TEL_fec!V$16)</f>
        <v>0.54113508393465448</v>
      </c>
      <c r="W87" s="351">
        <f>IF(W$16=0,0,W$16/TEL_fec!W$16)</f>
        <v>0.54182802904229033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0.46431664274704931</v>
      </c>
      <c r="C88" s="351">
        <f>IF(C$27=0,0,C$27/TEL_fec!C$27)</f>
        <v>0.45811909968077191</v>
      </c>
      <c r="D88" s="351">
        <f>IF(D$27=0,0,D$27/TEL_fec!D$27)</f>
        <v>0.45826988603749202</v>
      </c>
      <c r="E88" s="351">
        <f>IF(E$27=0,0,E$27/TEL_fec!E$27)</f>
        <v>0.45950625336481798</v>
      </c>
      <c r="F88" s="351">
        <f>IF(F$27=0,0,F$27/TEL_fec!F$27)</f>
        <v>0.46214113809730306</v>
      </c>
      <c r="G88" s="351">
        <f>IF(G$27=0,0,G$27/TEL_fec!G$27)</f>
        <v>0.45893335629203907</v>
      </c>
      <c r="H88" s="351">
        <f>IF(H$27=0,0,H$27/TEL_fec!H$27)</f>
        <v>0.46094013389702565</v>
      </c>
      <c r="I88" s="351">
        <f>IF(I$27=0,0,I$27/TEL_fec!I$27)</f>
        <v>0.46172031303499522</v>
      </c>
      <c r="J88" s="351">
        <f>IF(J$27=0,0,J$27/TEL_fec!J$27)</f>
        <v>0.46871234854836924</v>
      </c>
      <c r="K88" s="351">
        <f>IF(K$27=0,0,K$27/TEL_fec!K$27)</f>
        <v>0.46909637360111228</v>
      </c>
      <c r="L88" s="351">
        <f>IF(L$27=0,0,L$27/TEL_fec!L$27)</f>
        <v>0.47020112670980629</v>
      </c>
      <c r="M88" s="351">
        <f>IF(M$27=0,0,M$27/TEL_fec!M$27)</f>
        <v>0.473348385026927</v>
      </c>
      <c r="N88" s="351">
        <f>IF(N$27=0,0,N$27/TEL_fec!N$27)</f>
        <v>0.47364074834407227</v>
      </c>
      <c r="O88" s="351">
        <f>IF(O$27=0,0,O$27/TEL_fec!O$27)</f>
        <v>0.47805500976217602</v>
      </c>
      <c r="P88" s="351">
        <f>IF(P$27=0,0,P$27/TEL_fec!P$27)</f>
        <v>0.47731633722222044</v>
      </c>
      <c r="Q88" s="351">
        <f>IF(Q$27=0,0,Q$27/TEL_fec!Q$27)</f>
        <v>0.47858039434622685</v>
      </c>
      <c r="R88" s="351">
        <f>IF(R$27=0,0,R$27/TEL_fec!R$27)</f>
        <v>0.47915073617874016</v>
      </c>
      <c r="S88" s="351">
        <f>IF(S$27=0,0,S$27/TEL_fec!S$27)</f>
        <v>0.47695914158246239</v>
      </c>
      <c r="T88" s="351">
        <f>IF(T$27=0,0,T$27/TEL_fec!T$27)</f>
        <v>0.47521436312702892</v>
      </c>
      <c r="U88" s="351">
        <f>IF(U$27=0,0,U$27/TEL_fec!U$27)</f>
        <v>0.47673575542333146</v>
      </c>
      <c r="V88" s="351">
        <f>IF(V$27=0,0,V$27/TEL_fec!V$27)</f>
        <v>0.47869642040373289</v>
      </c>
      <c r="W88" s="351">
        <f>IF(W$27=0,0,W$27/TEL_fec!W$27)</f>
        <v>0.47930941030664143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0.59234952958572684</v>
      </c>
      <c r="C89" s="351">
        <f>IF(C$38=0,0,C$38/TEL_fec!C$38)</f>
        <v>0.59234952958572695</v>
      </c>
      <c r="D89" s="351">
        <f>IF(D$38=0,0,D$38/TEL_fec!D$38)</f>
        <v>0.59234952958572695</v>
      </c>
      <c r="E89" s="351">
        <f>IF(E$38=0,0,E$38/TEL_fec!E$38)</f>
        <v>0.59234952958572695</v>
      </c>
      <c r="F89" s="351">
        <f>IF(F$38=0,0,F$38/TEL_fec!F$38)</f>
        <v>0.59234952958572695</v>
      </c>
      <c r="G89" s="351">
        <f>IF(G$38=0,0,G$38/TEL_fec!G$38)</f>
        <v>0.59234952958572695</v>
      </c>
      <c r="H89" s="351">
        <f>IF(H$38=0,0,H$38/TEL_fec!H$38)</f>
        <v>0.59234952958572695</v>
      </c>
      <c r="I89" s="351">
        <f>IF(I$38=0,0,I$38/TEL_fec!I$38)</f>
        <v>0.59234952958572673</v>
      </c>
      <c r="J89" s="351">
        <f>IF(J$38=0,0,J$38/TEL_fec!J$38)</f>
        <v>0.59234952958572695</v>
      </c>
      <c r="K89" s="351">
        <f>IF(K$38=0,0,K$38/TEL_fec!K$38)</f>
        <v>0.59234952958572706</v>
      </c>
      <c r="L89" s="351">
        <f>IF(L$38=0,0,L$38/TEL_fec!L$38)</f>
        <v>0.59234952958572684</v>
      </c>
      <c r="M89" s="351">
        <f>IF(M$38=0,0,M$38/TEL_fec!M$38)</f>
        <v>0.59234952958572684</v>
      </c>
      <c r="N89" s="351">
        <f>IF(N$38=0,0,N$38/TEL_fec!N$38)</f>
        <v>0.59234952958572717</v>
      </c>
      <c r="O89" s="351">
        <f>IF(O$38=0,0,O$38/TEL_fec!O$38)</f>
        <v>0.59234952958572706</v>
      </c>
      <c r="P89" s="351">
        <f>IF(P$38=0,0,P$38/TEL_fec!P$38)</f>
        <v>0.59234952958572695</v>
      </c>
      <c r="Q89" s="351">
        <f>IF(Q$38=0,0,Q$38/TEL_fec!Q$38)</f>
        <v>0.59234952958572695</v>
      </c>
      <c r="R89" s="351">
        <f>IF(R$38=0,0,R$38/TEL_fec!R$38)</f>
        <v>0.59234952958572706</v>
      </c>
      <c r="S89" s="351">
        <f>IF(S$38=0,0,S$38/TEL_fec!S$38)</f>
        <v>0.59234952958572706</v>
      </c>
      <c r="T89" s="351">
        <f>IF(T$38=0,0,T$38/TEL_fec!T$38)</f>
        <v>0.59234952958572706</v>
      </c>
      <c r="U89" s="351">
        <f>IF(U$38=0,0,U$38/TEL_fec!U$38)</f>
        <v>0.59234952958572706</v>
      </c>
      <c r="V89" s="351">
        <f>IF(V$38=0,0,V$38/TEL_fec!V$38)</f>
        <v>0.59234952958572684</v>
      </c>
      <c r="W89" s="351">
        <f>IF(W$38=0,0,W$38/TEL_fec!W$38)</f>
        <v>0.59234952958572673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0.39666718634729048</v>
      </c>
      <c r="C90" s="351">
        <f>IF(C$39=0,0,C$39/TEL_fec!C$39)</f>
        <v>0.3946568802199264</v>
      </c>
      <c r="D90" s="351">
        <f>IF(D$39=0,0,D$39/TEL_fec!D$39)</f>
        <v>0.39414808172852778</v>
      </c>
      <c r="E90" s="351">
        <f>IF(E$39=0,0,E$39/TEL_fec!E$39)</f>
        <v>0.39478960521306694</v>
      </c>
      <c r="F90" s="351">
        <f>IF(F$39=0,0,F$39/TEL_fec!F$39)</f>
        <v>0.39869070195504053</v>
      </c>
      <c r="G90" s="351">
        <f>IF(G$39=0,0,G$39/TEL_fec!G$39)</f>
        <v>0.39835951955877952</v>
      </c>
      <c r="H90" s="351">
        <f>IF(H$39=0,0,H$39/TEL_fec!H$39)</f>
        <v>0.40180009230874214</v>
      </c>
      <c r="I90" s="351">
        <f>IF(I$39=0,0,I$39/TEL_fec!I$39)</f>
        <v>0.40346830998619221</v>
      </c>
      <c r="J90" s="351">
        <f>IF(J$39=0,0,J$39/TEL_fec!J$39)</f>
        <v>0.40759845447218329</v>
      </c>
      <c r="K90" s="351">
        <f>IF(K$39=0,0,K$39/TEL_fec!K$39)</f>
        <v>0.40722253501003758</v>
      </c>
      <c r="L90" s="351">
        <f>IF(L$39=0,0,L$39/TEL_fec!L$39)</f>
        <v>0.4094969688560211</v>
      </c>
      <c r="M90" s="351">
        <f>IF(M$39=0,0,M$39/TEL_fec!M$39)</f>
        <v>0.41229100843100053</v>
      </c>
      <c r="N90" s="351">
        <f>IF(N$39=0,0,N$39/TEL_fec!N$39)</f>
        <v>0.41193419886060895</v>
      </c>
      <c r="O90" s="351">
        <f>IF(O$39=0,0,O$39/TEL_fec!O$39)</f>
        <v>0.41424284417645663</v>
      </c>
      <c r="P90" s="351">
        <f>IF(P$39=0,0,P$39/TEL_fec!P$39)</f>
        <v>0.41509276660254268</v>
      </c>
      <c r="Q90" s="351">
        <f>IF(Q$39=0,0,Q$39/TEL_fec!Q$39)</f>
        <v>0.41612584124580781</v>
      </c>
      <c r="R90" s="351">
        <f>IF(R$39=0,0,R$39/TEL_fec!R$39)</f>
        <v>0.41561061189564635</v>
      </c>
      <c r="S90" s="351">
        <f>IF(S$39=0,0,S$39/TEL_fec!S$39)</f>
        <v>0.41592837851253811</v>
      </c>
      <c r="T90" s="351">
        <f>IF(T$39=0,0,T$39/TEL_fec!T$39)</f>
        <v>0.41583932982442701</v>
      </c>
      <c r="U90" s="351">
        <f>IF(U$39=0,0,U$39/TEL_fec!U$39)</f>
        <v>0.41630752378143215</v>
      </c>
      <c r="V90" s="351">
        <f>IF(V$39=0,0,V$39/TEL_fec!V$39)</f>
        <v>0.41677169567599986</v>
      </c>
      <c r="W90" s="351">
        <f>IF(W$39=0,0,W$39/TEL_fec!W$39)</f>
        <v>0.41724040710822297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0.46862286719290092</v>
      </c>
      <c r="C91" s="339">
        <f>IF(C$59=0,0,C$59/TEL_fec!C$59)</f>
        <v>0.4686228671929008</v>
      </c>
      <c r="D91" s="339">
        <f>IF(D$59=0,0,D$59/TEL_fec!D$59)</f>
        <v>0.4686228671929008</v>
      </c>
      <c r="E91" s="339">
        <f>IF(E$59=0,0,E$59/TEL_fec!E$59)</f>
        <v>0.46862286719290069</v>
      </c>
      <c r="F91" s="339">
        <f>IF(F$59=0,0,F$59/TEL_fec!F$59)</f>
        <v>0.46862286719290092</v>
      </c>
      <c r="G91" s="339">
        <f>IF(G$59=0,0,G$59/TEL_fec!G$59)</f>
        <v>0.46862286719290075</v>
      </c>
      <c r="H91" s="339">
        <f>IF(H$59=0,0,H$59/TEL_fec!H$59)</f>
        <v>0.46862286719290064</v>
      </c>
      <c r="I91" s="339">
        <f>IF(I$59=0,0,I$59/TEL_fec!I$59)</f>
        <v>0.46862286719290108</v>
      </c>
      <c r="J91" s="339">
        <f>IF(J$59=0,0,J$59/TEL_fec!J$59)</f>
        <v>0.4686228671929008</v>
      </c>
      <c r="K91" s="339">
        <f>IF(K$59=0,0,K$59/TEL_fec!K$59)</f>
        <v>0.46862286719290058</v>
      </c>
      <c r="L91" s="339">
        <f>IF(L$59=0,0,L$59/TEL_fec!L$59)</f>
        <v>0.46862286719290075</v>
      </c>
      <c r="M91" s="339">
        <f>IF(M$59=0,0,M$59/TEL_fec!M$59)</f>
        <v>0.46862286719290053</v>
      </c>
      <c r="N91" s="339">
        <f>IF(N$59=0,0,N$59/TEL_fec!N$59)</f>
        <v>0.46862286719290075</v>
      </c>
      <c r="O91" s="339">
        <f>IF(O$59=0,0,O$59/TEL_fec!O$59)</f>
        <v>0.46862286719290058</v>
      </c>
      <c r="P91" s="339">
        <f>IF(P$59=0,0,P$59/TEL_fec!P$59)</f>
        <v>0.46862286719290097</v>
      </c>
      <c r="Q91" s="339">
        <f>IF(Q$59=0,0,Q$59/TEL_fec!Q$59)</f>
        <v>0.46862286719290075</v>
      </c>
      <c r="R91" s="339">
        <f>IF(R$59=0,0,R$59/TEL_fec!R$59)</f>
        <v>0.46862286719290092</v>
      </c>
      <c r="S91" s="339">
        <f>IF(S$59=0,0,S$59/TEL_fec!S$59)</f>
        <v>0.46862286719290042</v>
      </c>
      <c r="T91" s="339">
        <f>IF(T$59=0,0,T$59/TEL_fec!T$59)</f>
        <v>0.46862286719290064</v>
      </c>
      <c r="U91" s="339">
        <f>IF(U$59=0,0,U$59/TEL_fec!U$59)</f>
        <v>0.46862286719290069</v>
      </c>
      <c r="V91" s="339">
        <f>IF(V$59=0,0,V$59/TEL_fec!V$59)</f>
        <v>0.4686228671929008</v>
      </c>
      <c r="W91" s="339">
        <f>IF(W$59=0,0,W$59/TEL_fec!W$59)</f>
        <v>0.4686228671929008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HR: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97.655405758450655</v>
      </c>
      <c r="C5" s="225">
        <v>103.417493038537</v>
      </c>
      <c r="D5" s="225">
        <v>100.5865844384214</v>
      </c>
      <c r="E5" s="225">
        <v>92.11817879849653</v>
      </c>
      <c r="F5" s="225">
        <v>90.614529357613662</v>
      </c>
      <c r="G5" s="225">
        <v>88.092316797818597</v>
      </c>
      <c r="H5" s="225">
        <v>72.850857838694182</v>
      </c>
      <c r="I5" s="225">
        <v>66.722028118016965</v>
      </c>
      <c r="J5" s="225">
        <v>54.344496238642058</v>
      </c>
      <c r="K5" s="225">
        <v>52.961599438521823</v>
      </c>
      <c r="L5" s="225">
        <v>44.619437518142767</v>
      </c>
      <c r="M5" s="225">
        <v>39.775600797786709</v>
      </c>
      <c r="N5" s="225">
        <v>40.532950798794637</v>
      </c>
      <c r="O5" s="225">
        <v>32.808219478575168</v>
      </c>
      <c r="P5" s="225">
        <v>31.545969477912251</v>
      </c>
      <c r="Q5" s="225">
        <v>30.501708838286671</v>
      </c>
      <c r="R5" s="225">
        <v>29.093492518080328</v>
      </c>
      <c r="S5" s="225">
        <v>28.14971183852418</v>
      </c>
      <c r="T5" s="225">
        <v>26.233879318777351</v>
      </c>
      <c r="U5" s="225">
        <v>26.783478358800231</v>
      </c>
      <c r="V5" s="225">
        <v>22.858083357745141</v>
      </c>
      <c r="W5" s="225">
        <v>23.258022478052869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13.559672730068611</v>
      </c>
      <c r="C10" s="262">
        <v>13.265199508895771</v>
      </c>
      <c r="D10" s="262">
        <v>13.10275787188813</v>
      </c>
      <c r="E10" s="262">
        <v>12.220153856511191</v>
      </c>
      <c r="F10" s="262">
        <v>12.01253243087505</v>
      </c>
      <c r="G10" s="262">
        <v>11.259716662969479</v>
      </c>
      <c r="H10" s="262">
        <v>8.8672475551952079</v>
      </c>
      <c r="I10" s="262">
        <v>7.6981039426632822</v>
      </c>
      <c r="J10" s="262">
        <v>6.5854563736481531</v>
      </c>
      <c r="K10" s="262">
        <v>6.564747625620063</v>
      </c>
      <c r="L10" s="262">
        <v>5.2001011979981584</v>
      </c>
      <c r="M10" s="262">
        <v>4.4079978820673276</v>
      </c>
      <c r="N10" s="262">
        <v>4.6224997306887499</v>
      </c>
      <c r="O10" s="262">
        <v>3.68091512166301</v>
      </c>
      <c r="P10" s="262">
        <v>3.2467180058700271</v>
      </c>
      <c r="Q10" s="262">
        <v>3.0086754919183858</v>
      </c>
      <c r="R10" s="262">
        <v>3.070191694583547</v>
      </c>
      <c r="S10" s="262">
        <v>2.7512036762337959</v>
      </c>
      <c r="T10" s="262">
        <v>2.4902512519554079</v>
      </c>
      <c r="U10" s="262">
        <v>2.5443704880112432</v>
      </c>
      <c r="V10" s="262">
        <v>2.247593932675584</v>
      </c>
      <c r="W10" s="262">
        <v>2.2204506326548219</v>
      </c>
      <c r="DA10" s="68" t="s">
        <v>2820</v>
      </c>
    </row>
    <row r="11" spans="1:105" ht="12" customHeight="1" x14ac:dyDescent="0.25">
      <c r="A11" s="37" t="s">
        <v>160</v>
      </c>
      <c r="B11" s="228">
        <v>2.1195034972452431</v>
      </c>
      <c r="C11" s="228">
        <v>2.2291175319828449</v>
      </c>
      <c r="D11" s="228">
        <v>2.2018204302140481</v>
      </c>
      <c r="E11" s="228">
        <v>2.1256883819416998</v>
      </c>
      <c r="F11" s="228">
        <v>3.2332463728667431</v>
      </c>
      <c r="G11" s="228">
        <v>3.1536351638733331</v>
      </c>
      <c r="H11" s="228">
        <v>1.7738085008776301</v>
      </c>
      <c r="I11" s="228">
        <v>1.1706866678300929</v>
      </c>
      <c r="J11" s="228">
        <v>0.99664520744190899</v>
      </c>
      <c r="K11" s="228">
        <v>1.0118333753461439</v>
      </c>
      <c r="L11" s="228">
        <v>0.46719741033625772</v>
      </c>
      <c r="M11" s="228">
        <v>0.4163201881910405</v>
      </c>
      <c r="N11" s="228">
        <v>0.42693003036295268</v>
      </c>
      <c r="O11" s="228">
        <v>0.39260832378711141</v>
      </c>
      <c r="P11" s="228">
        <v>0.36168260222938081</v>
      </c>
      <c r="Q11" s="228">
        <v>0</v>
      </c>
      <c r="R11" s="228">
        <v>0.35712303922187411</v>
      </c>
      <c r="S11" s="228">
        <v>0.20367913569266249</v>
      </c>
      <c r="T11" s="228">
        <v>0.26587341781159129</v>
      </c>
      <c r="U11" s="228">
        <v>0.25892133688421731</v>
      </c>
      <c r="V11" s="228">
        <v>0.25595055468494132</v>
      </c>
      <c r="W11" s="228">
        <v>0.2173227780352783</v>
      </c>
      <c r="DA11" s="69" t="s">
        <v>2821</v>
      </c>
    </row>
    <row r="12" spans="1:105" ht="12" customHeight="1" x14ac:dyDescent="0.25">
      <c r="A12" s="37" t="s">
        <v>162</v>
      </c>
      <c r="B12" s="228">
        <v>11.44016923282337</v>
      </c>
      <c r="C12" s="228">
        <v>11.03608197691293</v>
      </c>
      <c r="D12" s="228">
        <v>10.900937441674079</v>
      </c>
      <c r="E12" s="228">
        <v>10.094465474569491</v>
      </c>
      <c r="F12" s="228">
        <v>8.779286058008303</v>
      </c>
      <c r="G12" s="228">
        <v>8.1060814990961472</v>
      </c>
      <c r="H12" s="228">
        <v>7.093439054317578</v>
      </c>
      <c r="I12" s="228">
        <v>6.5274172748331889</v>
      </c>
      <c r="J12" s="228">
        <v>5.5888111662062441</v>
      </c>
      <c r="K12" s="228">
        <v>5.5529142502739193</v>
      </c>
      <c r="L12" s="228">
        <v>4.7329037876618996</v>
      </c>
      <c r="M12" s="228">
        <v>3.9916776938762881</v>
      </c>
      <c r="N12" s="228">
        <v>4.1955697003257972</v>
      </c>
      <c r="O12" s="228">
        <v>3.2883067978758991</v>
      </c>
      <c r="P12" s="228">
        <v>2.885035403640646</v>
      </c>
      <c r="Q12" s="228">
        <v>3.0086754919183858</v>
      </c>
      <c r="R12" s="228">
        <v>2.7130686553616732</v>
      </c>
      <c r="S12" s="228">
        <v>2.5475245405411329</v>
      </c>
      <c r="T12" s="228">
        <v>2.2243778341438172</v>
      </c>
      <c r="U12" s="228">
        <v>2.2854491511270258</v>
      </c>
      <c r="V12" s="228">
        <v>1.9916433779906431</v>
      </c>
      <c r="W12" s="228">
        <v>2.0031278546195441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6.7454836926658519</v>
      </c>
      <c r="C16" s="263">
        <v>7.2637688869177772</v>
      </c>
      <c r="D16" s="263">
        <v>7.0669358054589253</v>
      </c>
      <c r="E16" s="263">
        <v>6.4626614572907544</v>
      </c>
      <c r="F16" s="263">
        <v>6.3621343623276481</v>
      </c>
      <c r="G16" s="263">
        <v>6.2500228464284993</v>
      </c>
      <c r="H16" s="263">
        <v>5.2104281202534741</v>
      </c>
      <c r="I16" s="263">
        <v>4.8145863006114187</v>
      </c>
      <c r="J16" s="263">
        <v>3.8951290804726519</v>
      </c>
      <c r="K16" s="263">
        <v>3.7807615525378901</v>
      </c>
      <c r="L16" s="263">
        <v>3.2240759880786709</v>
      </c>
      <c r="M16" s="263">
        <v>2.8938639794352148</v>
      </c>
      <c r="N16" s="263">
        <v>2.9351767906779891</v>
      </c>
      <c r="O16" s="263">
        <v>2.3678266648064041</v>
      </c>
      <c r="P16" s="263">
        <v>2.3074982703727152</v>
      </c>
      <c r="Q16" s="263">
        <v>2.242430831486482</v>
      </c>
      <c r="R16" s="263">
        <v>2.119392617876183</v>
      </c>
      <c r="S16" s="263">
        <v>2.074494854496248</v>
      </c>
      <c r="T16" s="263">
        <v>1.936576695493144</v>
      </c>
      <c r="U16" s="263">
        <v>1.984468778459956</v>
      </c>
      <c r="V16" s="263">
        <v>1.6871240396469951</v>
      </c>
      <c r="W16" s="263">
        <v>1.718662054900137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2.3909419208363879E-2</v>
      </c>
      <c r="E19" s="231">
        <v>0</v>
      </c>
      <c r="F19" s="231">
        <v>0.11974862378322169</v>
      </c>
      <c r="G19" s="231">
        <v>0</v>
      </c>
      <c r="H19" s="231">
        <v>0</v>
      </c>
      <c r="I19" s="231">
        <v>0.24118028223136581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2829</v>
      </c>
    </row>
    <row r="20" spans="1:105" ht="12" customHeight="1" x14ac:dyDescent="0.25">
      <c r="A20" s="46" t="s">
        <v>160</v>
      </c>
      <c r="B20" s="231">
        <v>0.59154512181070162</v>
      </c>
      <c r="C20" s="231">
        <v>0.58537549525481458</v>
      </c>
      <c r="D20" s="231">
        <v>0.58908937263600747</v>
      </c>
      <c r="E20" s="231">
        <v>0.59602239687040437</v>
      </c>
      <c r="F20" s="231">
        <v>1.0190772964021699</v>
      </c>
      <c r="G20" s="231">
        <v>1.030650678116892</v>
      </c>
      <c r="H20" s="231">
        <v>0.6281306566221877</v>
      </c>
      <c r="I20" s="231">
        <v>0.42053028874196358</v>
      </c>
      <c r="J20" s="231">
        <v>0.43493323220823821</v>
      </c>
      <c r="K20" s="231">
        <v>0.43331910661730838</v>
      </c>
      <c r="L20" s="231">
        <v>0.22062711081926689</v>
      </c>
      <c r="M20" s="231">
        <v>0.2248782548433598</v>
      </c>
      <c r="N20" s="231">
        <v>0.2237735999556309</v>
      </c>
      <c r="O20" s="231">
        <v>0.2253495180068649</v>
      </c>
      <c r="P20" s="231">
        <v>0.22855527836087719</v>
      </c>
      <c r="Q20" s="231">
        <v>0</v>
      </c>
      <c r="R20" s="231">
        <v>0.22865330928669159</v>
      </c>
      <c r="S20" s="231">
        <v>0.13845359244142311</v>
      </c>
      <c r="T20" s="231">
        <v>0.18479190729315609</v>
      </c>
      <c r="U20" s="231">
        <v>0.18605017618891689</v>
      </c>
      <c r="V20" s="231">
        <v>0.18629701388915881</v>
      </c>
      <c r="W20" s="231">
        <v>0.16323610771925351</v>
      </c>
      <c r="DA20" s="73" t="s">
        <v>2830</v>
      </c>
    </row>
    <row r="21" spans="1:105" ht="12" customHeight="1" x14ac:dyDescent="0.25">
      <c r="A21" s="46" t="s">
        <v>70</v>
      </c>
      <c r="B21" s="231">
        <v>2.9595683349906001</v>
      </c>
      <c r="C21" s="231">
        <v>3.7790920565047328</v>
      </c>
      <c r="D21" s="231">
        <v>3.536248736250283</v>
      </c>
      <c r="E21" s="231">
        <v>3.0350683826083511</v>
      </c>
      <c r="F21" s="231">
        <v>2.4550109074750419</v>
      </c>
      <c r="G21" s="231">
        <v>2.5690144570277358</v>
      </c>
      <c r="H21" s="231">
        <v>2.035194618055479</v>
      </c>
      <c r="I21" s="231">
        <v>1.784247224951236</v>
      </c>
      <c r="J21" s="231">
        <v>1.020073494849429</v>
      </c>
      <c r="K21" s="231">
        <v>0.96821838117268921</v>
      </c>
      <c r="L21" s="231">
        <v>0.76722411638358257</v>
      </c>
      <c r="M21" s="231">
        <v>0.51167265853407329</v>
      </c>
      <c r="N21" s="231">
        <v>0.5111322755349732</v>
      </c>
      <c r="O21" s="231">
        <v>0.25417962667316718</v>
      </c>
      <c r="P21" s="231">
        <v>0.25495139819181822</v>
      </c>
      <c r="Q21" s="231">
        <v>0.25502734069458788</v>
      </c>
      <c r="R21" s="231">
        <v>0.15278339024091789</v>
      </c>
      <c r="S21" s="231">
        <v>0.2043276858403906</v>
      </c>
      <c r="T21" s="231">
        <v>0.20401237136968331</v>
      </c>
      <c r="U21" s="231">
        <v>0.15356853769296561</v>
      </c>
      <c r="V21" s="231">
        <v>5.1182915751913173E-2</v>
      </c>
      <c r="W21" s="231">
        <v>5.0830813581802393E-2</v>
      </c>
      <c r="DA21" s="73" t="s">
        <v>2831</v>
      </c>
    </row>
    <row r="22" spans="1:105" ht="12" customHeight="1" x14ac:dyDescent="0.25">
      <c r="A22" s="46" t="s">
        <v>34</v>
      </c>
      <c r="B22" s="231">
        <v>1.4638258674840761E-3</v>
      </c>
      <c r="C22" s="231">
        <v>1.180504731844017E-3</v>
      </c>
      <c r="D22" s="231">
        <v>1.180504731842219E-3</v>
      </c>
      <c r="E22" s="231">
        <v>1.1805047318414941E-3</v>
      </c>
      <c r="F22" s="231">
        <v>1.180504731829147E-3</v>
      </c>
      <c r="G22" s="231">
        <v>1.1805047318310441E-3</v>
      </c>
      <c r="H22" s="231">
        <v>1.18050473183917E-3</v>
      </c>
      <c r="I22" s="231">
        <v>1.180504731824438E-3</v>
      </c>
      <c r="J22" s="231">
        <v>1.180504731830188E-3</v>
      </c>
      <c r="K22" s="231">
        <v>1.1805047318266531E-3</v>
      </c>
      <c r="L22" s="231">
        <v>1.180504731809308E-3</v>
      </c>
      <c r="M22" s="231">
        <v>1.180504731791067E-3</v>
      </c>
      <c r="N22" s="231">
        <v>1.180504731823807E-3</v>
      </c>
      <c r="O22" s="231">
        <v>8.7357350153638414E-4</v>
      </c>
      <c r="P22" s="231">
        <v>8.7357350151470595E-4</v>
      </c>
      <c r="Q22" s="231">
        <v>8.735735015240856E-4</v>
      </c>
      <c r="R22" s="231">
        <v>8.73573501514825E-4</v>
      </c>
      <c r="S22" s="231">
        <v>0</v>
      </c>
      <c r="T22" s="231">
        <v>1.7471470030661241E-3</v>
      </c>
      <c r="U22" s="231">
        <v>2.620720504604602E-3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3.1929064099970672</v>
      </c>
      <c r="C23" s="231">
        <v>2.898120830426385</v>
      </c>
      <c r="D23" s="231">
        <v>2.916507772632428</v>
      </c>
      <c r="E23" s="231">
        <v>2.8303901730801568</v>
      </c>
      <c r="F23" s="231">
        <v>2.7671170299353851</v>
      </c>
      <c r="G23" s="231">
        <v>2.6491772065520398</v>
      </c>
      <c r="H23" s="231">
        <v>2.5118870096143202</v>
      </c>
      <c r="I23" s="231">
        <v>2.3447577791355458</v>
      </c>
      <c r="J23" s="231">
        <v>2.4389418486831538</v>
      </c>
      <c r="K23" s="231">
        <v>2.378043560016065</v>
      </c>
      <c r="L23" s="231">
        <v>2.235044256144012</v>
      </c>
      <c r="M23" s="231">
        <v>2.156132561325991</v>
      </c>
      <c r="N23" s="231">
        <v>2.1990904104555611</v>
      </c>
      <c r="O23" s="231">
        <v>1.887423946624835</v>
      </c>
      <c r="P23" s="231">
        <v>1.8231180203185049</v>
      </c>
      <c r="Q23" s="231">
        <v>1.9865299172903701</v>
      </c>
      <c r="R23" s="231">
        <v>1.7370823448470589</v>
      </c>
      <c r="S23" s="231">
        <v>1.731713576214434</v>
      </c>
      <c r="T23" s="231">
        <v>1.546025269827239</v>
      </c>
      <c r="U23" s="231">
        <v>1.642229344073469</v>
      </c>
      <c r="V23" s="231">
        <v>1.449644110005923</v>
      </c>
      <c r="W23" s="231">
        <v>1.504595133599081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3.4035331229648781E-2</v>
      </c>
      <c r="I24" s="231">
        <v>2.2690220819482711E-2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57.336611387659772</v>
      </c>
      <c r="C27" s="263">
        <v>61.742035538801119</v>
      </c>
      <c r="D27" s="263">
        <v>60.068954346400858</v>
      </c>
      <c r="E27" s="263">
        <v>54.932622386971431</v>
      </c>
      <c r="F27" s="263">
        <v>54.07814207978501</v>
      </c>
      <c r="G27" s="263">
        <v>53.125194194642248</v>
      </c>
      <c r="H27" s="263">
        <v>44.288639022154541</v>
      </c>
      <c r="I27" s="263">
        <v>40.923983555197047</v>
      </c>
      <c r="J27" s="263">
        <v>33.10859718401754</v>
      </c>
      <c r="K27" s="263">
        <v>32.136473196572062</v>
      </c>
      <c r="L27" s="263">
        <v>27.404645898668701</v>
      </c>
      <c r="M27" s="263">
        <v>24.59784382519932</v>
      </c>
      <c r="N27" s="263">
        <v>24.949002720762909</v>
      </c>
      <c r="O27" s="263">
        <v>20.12652665085443</v>
      </c>
      <c r="P27" s="263">
        <v>19.61373529816807</v>
      </c>
      <c r="Q27" s="263">
        <v>19.0606620676351</v>
      </c>
      <c r="R27" s="263">
        <v>18.014837251947569</v>
      </c>
      <c r="S27" s="263">
        <v>17.63320626321811</v>
      </c>
      <c r="T27" s="263">
        <v>16.460901911691721</v>
      </c>
      <c r="U27" s="263">
        <v>16.867984616909631</v>
      </c>
      <c r="V27" s="263">
        <v>14.34055433699945</v>
      </c>
      <c r="W27" s="263">
        <v>14.608627466651161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0.20323006327109311</v>
      </c>
      <c r="E30" s="231">
        <v>0</v>
      </c>
      <c r="F30" s="231">
        <v>1.0178633021573851</v>
      </c>
      <c r="G30" s="231">
        <v>0</v>
      </c>
      <c r="H30" s="231">
        <v>0</v>
      </c>
      <c r="I30" s="231">
        <v>2.0500323989666089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2840</v>
      </c>
    </row>
    <row r="31" spans="1:105" ht="12" customHeight="1" x14ac:dyDescent="0.25">
      <c r="A31" s="46" t="s">
        <v>160</v>
      </c>
      <c r="B31" s="231">
        <v>5.028133535390964</v>
      </c>
      <c r="C31" s="231">
        <v>4.9756917096659263</v>
      </c>
      <c r="D31" s="231">
        <v>5.0072596674060641</v>
      </c>
      <c r="E31" s="231">
        <v>5.066190373398439</v>
      </c>
      <c r="F31" s="231">
        <v>8.6621570194184496</v>
      </c>
      <c r="G31" s="231">
        <v>8.7605307639935841</v>
      </c>
      <c r="H31" s="231">
        <v>5.3391105812885966</v>
      </c>
      <c r="I31" s="231">
        <v>3.5745074543066901</v>
      </c>
      <c r="J31" s="231">
        <v>3.6969324737700249</v>
      </c>
      <c r="K31" s="231">
        <v>3.6832124062471219</v>
      </c>
      <c r="L31" s="231">
        <v>1.8753304419637691</v>
      </c>
      <c r="M31" s="231">
        <v>1.911465166168558</v>
      </c>
      <c r="N31" s="231">
        <v>1.902075599622862</v>
      </c>
      <c r="O31" s="231">
        <v>1.9154709030583521</v>
      </c>
      <c r="P31" s="231">
        <v>1.9427198660674561</v>
      </c>
      <c r="Q31" s="231">
        <v>0</v>
      </c>
      <c r="R31" s="231">
        <v>1.943553128936879</v>
      </c>
      <c r="S31" s="231">
        <v>1.176855535752096</v>
      </c>
      <c r="T31" s="231">
        <v>1.5707312119918271</v>
      </c>
      <c r="U31" s="231">
        <v>1.5814264976057939</v>
      </c>
      <c r="V31" s="231">
        <v>1.5835246180578499</v>
      </c>
      <c r="W31" s="231">
        <v>1.387506915613655</v>
      </c>
      <c r="DA31" s="73" t="s">
        <v>2841</v>
      </c>
    </row>
    <row r="32" spans="1:105" ht="12" customHeight="1" x14ac:dyDescent="0.25">
      <c r="A32" s="46" t="s">
        <v>70</v>
      </c>
      <c r="B32" s="231">
        <v>25.156330847420111</v>
      </c>
      <c r="C32" s="231">
        <v>32.122282480290238</v>
      </c>
      <c r="D32" s="231">
        <v>30.0581142581274</v>
      </c>
      <c r="E32" s="231">
        <v>25.798081252170991</v>
      </c>
      <c r="F32" s="231">
        <v>20.86759271353786</v>
      </c>
      <c r="G32" s="231">
        <v>21.83662288473575</v>
      </c>
      <c r="H32" s="231">
        <v>17.299154253471571</v>
      </c>
      <c r="I32" s="231">
        <v>15.16610141208551</v>
      </c>
      <c r="J32" s="231">
        <v>8.6706247062201527</v>
      </c>
      <c r="K32" s="231">
        <v>8.2298562399678588</v>
      </c>
      <c r="L32" s="231">
        <v>6.5214049892604509</v>
      </c>
      <c r="M32" s="231">
        <v>4.3492175975396217</v>
      </c>
      <c r="N32" s="231">
        <v>4.3446243420472719</v>
      </c>
      <c r="O32" s="231">
        <v>2.1605268267219211</v>
      </c>
      <c r="P32" s="231">
        <v>2.167086884630455</v>
      </c>
      <c r="Q32" s="231">
        <v>2.1677323959039971</v>
      </c>
      <c r="R32" s="231">
        <v>1.2986588170478019</v>
      </c>
      <c r="S32" s="231">
        <v>1.73678532964332</v>
      </c>
      <c r="T32" s="231">
        <v>1.734105156642308</v>
      </c>
      <c r="U32" s="231">
        <v>1.3053325703902079</v>
      </c>
      <c r="V32" s="231">
        <v>0.4350547838912619</v>
      </c>
      <c r="W32" s="231">
        <v>0.43206191544532041</v>
      </c>
      <c r="DA32" s="73" t="s">
        <v>2842</v>
      </c>
    </row>
    <row r="33" spans="1:105" ht="12" customHeight="1" x14ac:dyDescent="0.25">
      <c r="A33" s="46" t="s">
        <v>34</v>
      </c>
      <c r="B33" s="231">
        <v>1.244251987361465E-2</v>
      </c>
      <c r="C33" s="231">
        <v>1.003429022067415E-2</v>
      </c>
      <c r="D33" s="231">
        <v>1.0034290220658861E-2</v>
      </c>
      <c r="E33" s="231">
        <v>1.0034290220652701E-2</v>
      </c>
      <c r="F33" s="231">
        <v>1.003429022054775E-2</v>
      </c>
      <c r="G33" s="231">
        <v>1.0034290220563871E-2</v>
      </c>
      <c r="H33" s="231">
        <v>1.003429022063294E-2</v>
      </c>
      <c r="I33" s="231">
        <v>1.003429022050773E-2</v>
      </c>
      <c r="J33" s="231">
        <v>1.00342902205566E-2</v>
      </c>
      <c r="K33" s="231">
        <v>1.003429022052655E-2</v>
      </c>
      <c r="L33" s="231">
        <v>1.0034290220379121E-2</v>
      </c>
      <c r="M33" s="231">
        <v>1.0034290220224069E-2</v>
      </c>
      <c r="N33" s="231">
        <v>1.0034290220502361E-2</v>
      </c>
      <c r="O33" s="231">
        <v>7.4253747630592662E-3</v>
      </c>
      <c r="P33" s="231">
        <v>7.4253747628749986E-3</v>
      </c>
      <c r="Q33" s="231">
        <v>7.4253747629547291E-3</v>
      </c>
      <c r="R33" s="231">
        <v>7.4253747628760143E-3</v>
      </c>
      <c r="S33" s="231">
        <v>0</v>
      </c>
      <c r="T33" s="231">
        <v>1.485074952606205E-2</v>
      </c>
      <c r="U33" s="231">
        <v>2.227612428913912E-2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27.139704484975081</v>
      </c>
      <c r="C34" s="231">
        <v>24.63402705862428</v>
      </c>
      <c r="D34" s="231">
        <v>24.790316067375649</v>
      </c>
      <c r="E34" s="231">
        <v>24.05831647118135</v>
      </c>
      <c r="F34" s="231">
        <v>23.52049475445077</v>
      </c>
      <c r="G34" s="231">
        <v>22.518006255692349</v>
      </c>
      <c r="H34" s="231">
        <v>21.351039581721729</v>
      </c>
      <c r="I34" s="231">
        <v>19.930441122652141</v>
      </c>
      <c r="J34" s="231">
        <v>20.731005713806809</v>
      </c>
      <c r="K34" s="231">
        <v>20.21337026013655</v>
      </c>
      <c r="L34" s="231">
        <v>18.9978761772241</v>
      </c>
      <c r="M34" s="231">
        <v>18.327126771270919</v>
      </c>
      <c r="N34" s="231">
        <v>18.692268488872269</v>
      </c>
      <c r="O34" s="231">
        <v>16.043103546311102</v>
      </c>
      <c r="P34" s="231">
        <v>15.496503172707291</v>
      </c>
      <c r="Q34" s="231">
        <v>16.885504296968151</v>
      </c>
      <c r="R34" s="231">
        <v>14.76519993120001</v>
      </c>
      <c r="S34" s="231">
        <v>14.71956539782269</v>
      </c>
      <c r="T34" s="231">
        <v>13.141214793531519</v>
      </c>
      <c r="U34" s="231">
        <v>13.958949424624491</v>
      </c>
      <c r="V34" s="231">
        <v>12.32197493505034</v>
      </c>
      <c r="W34" s="231">
        <v>12.789058635592189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0.28930031545201468</v>
      </c>
      <c r="I35" s="231">
        <v>0.19286687696560301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20.013637948056406</v>
      </c>
      <c r="C39" s="263">
        <f t="shared" si="0"/>
        <v>21.146489103922374</v>
      </c>
      <c r="D39" s="263">
        <f t="shared" si="0"/>
        <v>20.347936414673462</v>
      </c>
      <c r="E39" s="263">
        <f t="shared" si="0"/>
        <v>18.502741097723135</v>
      </c>
      <c r="F39" s="263">
        <f t="shared" si="0"/>
        <v>18.16172048462597</v>
      </c>
      <c r="G39" s="263">
        <f t="shared" si="0"/>
        <v>17.457383093778358</v>
      </c>
      <c r="H39" s="263">
        <f t="shared" si="0"/>
        <v>14.484543141090946</v>
      </c>
      <c r="I39" s="263">
        <f t="shared" si="0"/>
        <v>13.285354319545212</v>
      </c>
      <c r="J39" s="263">
        <f t="shared" si="0"/>
        <v>10.755313600503712</v>
      </c>
      <c r="K39" s="263">
        <f t="shared" si="0"/>
        <v>10.4796170637918</v>
      </c>
      <c r="L39" s="263">
        <f t="shared" si="0"/>
        <v>8.790614433397236</v>
      </c>
      <c r="M39" s="263">
        <f t="shared" si="0"/>
        <v>7.8758951110848407</v>
      </c>
      <c r="N39" s="263">
        <f t="shared" si="0"/>
        <v>8.0262715566650051</v>
      </c>
      <c r="O39" s="263">
        <f t="shared" si="0"/>
        <v>6.6329510412513244</v>
      </c>
      <c r="P39" s="263">
        <f t="shared" si="0"/>
        <v>6.3780179035014335</v>
      </c>
      <c r="Q39" s="263">
        <f t="shared" si="0"/>
        <v>6.1899404472467054</v>
      </c>
      <c r="R39" s="263">
        <f t="shared" si="0"/>
        <v>5.8890709536730359</v>
      </c>
      <c r="S39" s="263">
        <f t="shared" si="0"/>
        <v>5.6908070445760339</v>
      </c>
      <c r="T39" s="263">
        <f t="shared" si="0"/>
        <v>5.3461494596370791</v>
      </c>
      <c r="U39" s="263">
        <f t="shared" si="0"/>
        <v>5.3866544754194035</v>
      </c>
      <c r="V39" s="263">
        <f t="shared" si="0"/>
        <v>4.582811048423113</v>
      </c>
      <c r="W39" s="263">
        <f t="shared" si="0"/>
        <v>4.7102823238467435</v>
      </c>
      <c r="DA39" s="70"/>
    </row>
    <row r="40" spans="1:105" ht="12" customHeight="1" x14ac:dyDescent="0.25">
      <c r="A40" s="60" t="s">
        <v>2736</v>
      </c>
      <c r="B40" s="331">
        <v>12.81845534254616</v>
      </c>
      <c r="C40" s="331">
        <v>13.398468957876741</v>
      </c>
      <c r="D40" s="331">
        <v>12.809871555517271</v>
      </c>
      <c r="E40" s="331">
        <v>11.609235543279659</v>
      </c>
      <c r="F40" s="331">
        <v>11.375443831476479</v>
      </c>
      <c r="G40" s="331">
        <v>10.790692057587959</v>
      </c>
      <c r="H40" s="331">
        <v>8.9267531461539029</v>
      </c>
      <c r="I40" s="331">
        <v>8.1497955988930286</v>
      </c>
      <c r="J40" s="331">
        <v>6.6005092479995486</v>
      </c>
      <c r="K40" s="331">
        <v>6.4468047410847156</v>
      </c>
      <c r="L40" s="331">
        <v>5.3516000461133189</v>
      </c>
      <c r="M40" s="331">
        <v>4.7891068663539453</v>
      </c>
      <c r="N40" s="331">
        <v>4.8954163132751498</v>
      </c>
      <c r="O40" s="331">
        <v>4.1072692654578269</v>
      </c>
      <c r="P40" s="331">
        <v>3.9166864151038698</v>
      </c>
      <c r="Q40" s="331">
        <v>3.7980142269944559</v>
      </c>
      <c r="R40" s="331">
        <v>3.628385494605106</v>
      </c>
      <c r="S40" s="331">
        <v>3.47801253311337</v>
      </c>
      <c r="T40" s="331">
        <v>3.2804676511110591</v>
      </c>
      <c r="U40" s="331">
        <v>3.269887778395451</v>
      </c>
      <c r="V40" s="331">
        <v>2.7832120727996519</v>
      </c>
      <c r="W40" s="331">
        <v>2.8770427986199292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4.334661702686507E-2</v>
      </c>
      <c r="E42" s="297">
        <v>0</v>
      </c>
      <c r="F42" s="297">
        <v>0.21414928865047619</v>
      </c>
      <c r="G42" s="297">
        <v>0</v>
      </c>
      <c r="H42" s="297">
        <v>0</v>
      </c>
      <c r="I42" s="297">
        <v>0.41028735099647418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2851</v>
      </c>
    </row>
    <row r="43" spans="1:105" ht="12" customHeight="1" x14ac:dyDescent="0.25">
      <c r="A43" s="59" t="s">
        <v>160</v>
      </c>
      <c r="B43" s="297">
        <v>1.1243583021399499</v>
      </c>
      <c r="C43" s="297">
        <v>1.0799366546934459</v>
      </c>
      <c r="D43" s="297">
        <v>1.06799045211925</v>
      </c>
      <c r="E43" s="297">
        <v>1.070863544308428</v>
      </c>
      <c r="F43" s="297">
        <v>1.8224399680737939</v>
      </c>
      <c r="G43" s="297">
        <v>1.779759110306492</v>
      </c>
      <c r="H43" s="297">
        <v>1.0834661473147551</v>
      </c>
      <c r="I43" s="297">
        <v>0.71539122761372953</v>
      </c>
      <c r="J43" s="297">
        <v>0.73724158540194551</v>
      </c>
      <c r="K43" s="297">
        <v>0.73910934455675104</v>
      </c>
      <c r="L43" s="297">
        <v>0.3663500918770452</v>
      </c>
      <c r="M43" s="297">
        <v>0.37230689212356499</v>
      </c>
      <c r="N43" s="297">
        <v>0.37336957001287868</v>
      </c>
      <c r="O43" s="297">
        <v>0.39103907580402342</v>
      </c>
      <c r="P43" s="297">
        <v>0.38809059621644959</v>
      </c>
      <c r="Q43" s="297">
        <v>0</v>
      </c>
      <c r="R43" s="297">
        <v>0.39161429910778789</v>
      </c>
      <c r="S43" s="297">
        <v>0.23212558407756259</v>
      </c>
      <c r="T43" s="297">
        <v>0.3133112550071338</v>
      </c>
      <c r="U43" s="297">
        <v>0.30696762794020688</v>
      </c>
      <c r="V43" s="297">
        <v>0.30733015830378457</v>
      </c>
      <c r="W43" s="297">
        <v>0.27325748354624219</v>
      </c>
      <c r="DA43" s="122" t="s">
        <v>2852</v>
      </c>
    </row>
    <row r="44" spans="1:105" ht="12" customHeight="1" x14ac:dyDescent="0.25">
      <c r="A44" s="59" t="s">
        <v>70</v>
      </c>
      <c r="B44" s="297">
        <v>5.6252940063328776</v>
      </c>
      <c r="C44" s="297">
        <v>6.9719010555844179</v>
      </c>
      <c r="D44" s="297">
        <v>6.4110473929184932</v>
      </c>
      <c r="E44" s="297">
        <v>5.4530569698123612</v>
      </c>
      <c r="F44" s="297">
        <v>4.390353916857312</v>
      </c>
      <c r="G44" s="297">
        <v>4.4362527299338108</v>
      </c>
      <c r="H44" s="297">
        <v>3.5105187887471812</v>
      </c>
      <c r="I44" s="297">
        <v>3.0352981623339699</v>
      </c>
      <c r="J44" s="297">
        <v>1.729094364095944</v>
      </c>
      <c r="K44" s="297">
        <v>1.6514832652610301</v>
      </c>
      <c r="L44" s="297">
        <v>1.273971383134592</v>
      </c>
      <c r="M44" s="297">
        <v>0.84712173445189809</v>
      </c>
      <c r="N44" s="297">
        <v>0.85283178164911566</v>
      </c>
      <c r="O44" s="297">
        <v>0.44106669134060061</v>
      </c>
      <c r="P44" s="297">
        <v>0.43291163888261741</v>
      </c>
      <c r="Q44" s="297">
        <v>0.43210917980356439</v>
      </c>
      <c r="R44" s="297">
        <v>0.26167196298694079</v>
      </c>
      <c r="S44" s="297">
        <v>0.34256737281110228</v>
      </c>
      <c r="T44" s="297">
        <v>0.34589919573379618</v>
      </c>
      <c r="U44" s="297">
        <v>0.25337557161993213</v>
      </c>
      <c r="V44" s="297">
        <v>8.4435350154585143E-2</v>
      </c>
      <c r="W44" s="297">
        <v>8.5090856429022671E-2</v>
      </c>
      <c r="DA44" s="122" t="s">
        <v>2853</v>
      </c>
    </row>
    <row r="45" spans="1:105" ht="12" customHeight="1" x14ac:dyDescent="0.25">
      <c r="A45" s="59" t="s">
        <v>162</v>
      </c>
      <c r="B45" s="297">
        <v>6.0688030340733343</v>
      </c>
      <c r="C45" s="297">
        <v>5.3466312475988804</v>
      </c>
      <c r="D45" s="297">
        <v>5.2874870934526612</v>
      </c>
      <c r="E45" s="297">
        <v>5.0853150291588749</v>
      </c>
      <c r="F45" s="297">
        <v>4.948500657894896</v>
      </c>
      <c r="G45" s="297">
        <v>4.5746802173476597</v>
      </c>
      <c r="H45" s="297">
        <v>4.3327682100919667</v>
      </c>
      <c r="I45" s="297">
        <v>3.9888188579488539</v>
      </c>
      <c r="J45" s="297">
        <v>4.1341732985016586</v>
      </c>
      <c r="K45" s="297">
        <v>4.0562121312669337</v>
      </c>
      <c r="L45" s="297">
        <v>3.711278571101682</v>
      </c>
      <c r="M45" s="297">
        <v>3.569678239778483</v>
      </c>
      <c r="N45" s="297">
        <v>3.669214961613156</v>
      </c>
      <c r="O45" s="297">
        <v>3.2751634983132032</v>
      </c>
      <c r="P45" s="297">
        <v>3.0956841800048029</v>
      </c>
      <c r="Q45" s="297">
        <v>3.3659050471908909</v>
      </c>
      <c r="R45" s="297">
        <v>2.9750992325103769</v>
      </c>
      <c r="S45" s="297">
        <v>2.903319576224705</v>
      </c>
      <c r="T45" s="297">
        <v>2.6212572003701289</v>
      </c>
      <c r="U45" s="297">
        <v>2.7095445788353119</v>
      </c>
      <c r="V45" s="297">
        <v>2.3914465643412832</v>
      </c>
      <c r="W45" s="297">
        <v>2.518694458644664</v>
      </c>
      <c r="DA45" s="122" t="s">
        <v>2854</v>
      </c>
    </row>
    <row r="46" spans="1:105" ht="12" customHeight="1" x14ac:dyDescent="0.25">
      <c r="A46" s="60" t="s">
        <v>2743</v>
      </c>
      <c r="B46" s="331">
        <v>7.1951826055102446</v>
      </c>
      <c r="C46" s="331">
        <v>7.7480201460456328</v>
      </c>
      <c r="D46" s="331">
        <v>7.5380648591561901</v>
      </c>
      <c r="E46" s="331">
        <v>6.8935055544434753</v>
      </c>
      <c r="F46" s="331">
        <v>6.7862766531494918</v>
      </c>
      <c r="G46" s="331">
        <v>6.6666910361903993</v>
      </c>
      <c r="H46" s="331">
        <v>5.5577899949370417</v>
      </c>
      <c r="I46" s="331">
        <v>5.1355587206521829</v>
      </c>
      <c r="J46" s="331">
        <v>4.154804352504164</v>
      </c>
      <c r="K46" s="331">
        <v>4.032812322707084</v>
      </c>
      <c r="L46" s="331">
        <v>3.4390143872839172</v>
      </c>
      <c r="M46" s="331">
        <v>3.0867882447308959</v>
      </c>
      <c r="N46" s="331">
        <v>3.1308552433898549</v>
      </c>
      <c r="O46" s="331">
        <v>2.525681775793498</v>
      </c>
      <c r="P46" s="331">
        <v>2.4613314883975632</v>
      </c>
      <c r="Q46" s="331">
        <v>2.3919262202522491</v>
      </c>
      <c r="R46" s="331">
        <v>2.2606854590679299</v>
      </c>
      <c r="S46" s="331">
        <v>2.2127945114626639</v>
      </c>
      <c r="T46" s="331">
        <v>2.06568180852602</v>
      </c>
      <c r="U46" s="331">
        <v>2.1167666970239529</v>
      </c>
      <c r="V46" s="331">
        <v>1.7995989756234609</v>
      </c>
      <c r="W46" s="331">
        <v>1.8332395252268141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2.5503380488921489E-2</v>
      </c>
      <c r="E49" s="231">
        <v>0</v>
      </c>
      <c r="F49" s="231">
        <v>0.12773186536876979</v>
      </c>
      <c r="G49" s="231">
        <v>0</v>
      </c>
      <c r="H49" s="231">
        <v>0</v>
      </c>
      <c r="I49" s="231">
        <v>0.25725896771345702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2858</v>
      </c>
    </row>
    <row r="50" spans="1:105" ht="12" customHeight="1" x14ac:dyDescent="0.25">
      <c r="A50" s="64" t="s">
        <v>160</v>
      </c>
      <c r="B50" s="231">
        <v>0.63098146326474858</v>
      </c>
      <c r="C50" s="231">
        <v>0.6244005282718027</v>
      </c>
      <c r="D50" s="231">
        <v>0.62836199747840815</v>
      </c>
      <c r="E50" s="231">
        <v>0.63575722332843165</v>
      </c>
      <c r="F50" s="231">
        <v>1.0870157828289819</v>
      </c>
      <c r="G50" s="231">
        <v>1.0993607233246849</v>
      </c>
      <c r="H50" s="231">
        <v>0.67000603373033374</v>
      </c>
      <c r="I50" s="231">
        <v>0.44856564132476129</v>
      </c>
      <c r="J50" s="231">
        <v>0.46392878102212098</v>
      </c>
      <c r="K50" s="231">
        <v>0.46220704705846238</v>
      </c>
      <c r="L50" s="231">
        <v>0.23533558487388481</v>
      </c>
      <c r="M50" s="231">
        <v>0.2398701384995838</v>
      </c>
      <c r="N50" s="231">
        <v>0.23869183995267301</v>
      </c>
      <c r="O50" s="231">
        <v>0.24037281920732251</v>
      </c>
      <c r="P50" s="231">
        <v>0.24379229691826909</v>
      </c>
      <c r="Q50" s="231">
        <v>0</v>
      </c>
      <c r="R50" s="231">
        <v>0.24389686323913781</v>
      </c>
      <c r="S50" s="231">
        <v>0.147683831937518</v>
      </c>
      <c r="T50" s="231">
        <v>0.1971113677793665</v>
      </c>
      <c r="U50" s="231">
        <v>0.19845352126817811</v>
      </c>
      <c r="V50" s="231">
        <v>0.19871681481510281</v>
      </c>
      <c r="W50" s="231">
        <v>0.1741185149005372</v>
      </c>
      <c r="DA50" s="73" t="s">
        <v>2859</v>
      </c>
    </row>
    <row r="51" spans="1:105" ht="12" customHeight="1" x14ac:dyDescent="0.25">
      <c r="A51" s="64" t="s">
        <v>70</v>
      </c>
      <c r="B51" s="231">
        <v>3.1568728906566408</v>
      </c>
      <c r="C51" s="231">
        <v>4.0310315269383832</v>
      </c>
      <c r="D51" s="231">
        <v>3.771998652000303</v>
      </c>
      <c r="E51" s="231">
        <v>3.2374062747822432</v>
      </c>
      <c r="F51" s="231">
        <v>2.6186783013067121</v>
      </c>
      <c r="G51" s="231">
        <v>2.7402820874962508</v>
      </c>
      <c r="H51" s="231">
        <v>2.170874259259179</v>
      </c>
      <c r="I51" s="231">
        <v>1.9031970399479869</v>
      </c>
      <c r="J51" s="231">
        <v>1.088078394506059</v>
      </c>
      <c r="K51" s="231">
        <v>1.0327662732508689</v>
      </c>
      <c r="L51" s="231">
        <v>0.8183723908091548</v>
      </c>
      <c r="M51" s="231">
        <v>0.54578416910301142</v>
      </c>
      <c r="N51" s="231">
        <v>0.54520776057063802</v>
      </c>
      <c r="O51" s="231">
        <v>0.27112493511804497</v>
      </c>
      <c r="P51" s="231">
        <v>0.27194815807127282</v>
      </c>
      <c r="Q51" s="231">
        <v>0.27202916340756061</v>
      </c>
      <c r="R51" s="231">
        <v>0.16296894959031241</v>
      </c>
      <c r="S51" s="231">
        <v>0.2179495315630833</v>
      </c>
      <c r="T51" s="231">
        <v>0.2176131961276622</v>
      </c>
      <c r="U51" s="231">
        <v>0.16380644020582999</v>
      </c>
      <c r="V51" s="231">
        <v>5.4595110135374048E-2</v>
      </c>
      <c r="W51" s="231">
        <v>5.4219534487255923E-2</v>
      </c>
      <c r="DA51" s="73" t="s">
        <v>2860</v>
      </c>
    </row>
    <row r="52" spans="1:105" ht="12" customHeight="1" x14ac:dyDescent="0.25">
      <c r="A52" s="64" t="s">
        <v>34</v>
      </c>
      <c r="B52" s="231">
        <v>1.561414258649681E-3</v>
      </c>
      <c r="C52" s="231">
        <v>1.259205047300285E-3</v>
      </c>
      <c r="D52" s="231">
        <v>1.259205047298367E-3</v>
      </c>
      <c r="E52" s="231">
        <v>1.259205047297594E-3</v>
      </c>
      <c r="F52" s="231">
        <v>1.259205047284424E-3</v>
      </c>
      <c r="G52" s="231">
        <v>1.2592050472864469E-3</v>
      </c>
      <c r="H52" s="231">
        <v>1.259205047295114E-3</v>
      </c>
      <c r="I52" s="231">
        <v>1.259205047279402E-3</v>
      </c>
      <c r="J52" s="231">
        <v>1.259205047285534E-3</v>
      </c>
      <c r="K52" s="231">
        <v>1.2592050472817629E-3</v>
      </c>
      <c r="L52" s="231">
        <v>1.2592050472632621E-3</v>
      </c>
      <c r="M52" s="231">
        <v>1.259205047243805E-3</v>
      </c>
      <c r="N52" s="231">
        <v>1.2592050472787269E-3</v>
      </c>
      <c r="O52" s="231">
        <v>9.318117349721431E-4</v>
      </c>
      <c r="P52" s="231">
        <v>9.3181173494901988E-4</v>
      </c>
      <c r="Q52" s="231">
        <v>9.3181173495902533E-4</v>
      </c>
      <c r="R52" s="231">
        <v>9.3181173494914717E-4</v>
      </c>
      <c r="S52" s="231">
        <v>0</v>
      </c>
      <c r="T52" s="231">
        <v>1.8636234699371979E-3</v>
      </c>
      <c r="U52" s="231">
        <v>2.7954352049115762E-3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3.4057668373302059</v>
      </c>
      <c r="C53" s="231">
        <v>3.0913288857881471</v>
      </c>
      <c r="D53" s="231">
        <v>3.1109416241412582</v>
      </c>
      <c r="E53" s="231">
        <v>3.019082851285503</v>
      </c>
      <c r="F53" s="231">
        <v>2.9515914985977441</v>
      </c>
      <c r="G53" s="231">
        <v>2.8257890203221772</v>
      </c>
      <c r="H53" s="231">
        <v>2.6793461435886079</v>
      </c>
      <c r="I53" s="231">
        <v>2.50107496441125</v>
      </c>
      <c r="J53" s="231">
        <v>2.6015379719286988</v>
      </c>
      <c r="K53" s="231">
        <v>2.5365797973504711</v>
      </c>
      <c r="L53" s="231">
        <v>2.384047206553614</v>
      </c>
      <c r="M53" s="231">
        <v>2.2998747320810571</v>
      </c>
      <c r="N53" s="231">
        <v>2.3456964378192651</v>
      </c>
      <c r="O53" s="231">
        <v>2.013252209733158</v>
      </c>
      <c r="P53" s="231">
        <v>1.944659221673072</v>
      </c>
      <c r="Q53" s="231">
        <v>2.1189652451097292</v>
      </c>
      <c r="R53" s="231">
        <v>1.85288783450353</v>
      </c>
      <c r="S53" s="231">
        <v>1.8471611479620631</v>
      </c>
      <c r="T53" s="231">
        <v>1.6490936211490539</v>
      </c>
      <c r="U53" s="231">
        <v>1.751711300345034</v>
      </c>
      <c r="V53" s="231">
        <v>1.546287050672984</v>
      </c>
      <c r="W53" s="231">
        <v>1.604901475839021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3.6304353311625383E-2</v>
      </c>
      <c r="I54" s="231">
        <v>2.4202902207448241E-2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0.99999999999999978</v>
      </c>
      <c r="C63" s="234">
        <f t="shared" si="1"/>
        <v>1.0000000000000004</v>
      </c>
      <c r="D63" s="234">
        <f t="shared" si="1"/>
        <v>0.99999999999999978</v>
      </c>
      <c r="E63" s="234">
        <f t="shared" si="1"/>
        <v>0.99999999999999978</v>
      </c>
      <c r="F63" s="234">
        <f t="shared" si="1"/>
        <v>1.0000000000000002</v>
      </c>
      <c r="G63" s="234">
        <f t="shared" si="1"/>
        <v>0.99999999999999989</v>
      </c>
      <c r="H63" s="234">
        <f t="shared" si="1"/>
        <v>0.99999999999999978</v>
      </c>
      <c r="I63" s="234">
        <f t="shared" si="1"/>
        <v>0.99999999999999989</v>
      </c>
      <c r="J63" s="234">
        <f t="shared" si="1"/>
        <v>1</v>
      </c>
      <c r="K63" s="234">
        <f t="shared" si="1"/>
        <v>0.99999999999999989</v>
      </c>
      <c r="L63" s="234">
        <f t="shared" si="1"/>
        <v>1</v>
      </c>
      <c r="M63" s="234">
        <f t="shared" si="1"/>
        <v>0.99999999999999989</v>
      </c>
      <c r="N63" s="234">
        <f t="shared" si="1"/>
        <v>1.0000000000000002</v>
      </c>
      <c r="O63" s="234">
        <f t="shared" si="1"/>
        <v>0.99999999999999989</v>
      </c>
      <c r="P63" s="234">
        <f t="shared" si="1"/>
        <v>0.99999999999999989</v>
      </c>
      <c r="Q63" s="234">
        <f t="shared" si="1"/>
        <v>1</v>
      </c>
      <c r="R63" s="234">
        <f t="shared" si="1"/>
        <v>1.0000000000000002</v>
      </c>
      <c r="S63" s="234">
        <f t="shared" si="1"/>
        <v>1.0000000000000002</v>
      </c>
      <c r="T63" s="234">
        <f t="shared" si="1"/>
        <v>1</v>
      </c>
      <c r="U63" s="234">
        <f t="shared" si="1"/>
        <v>1.0000000000000002</v>
      </c>
      <c r="V63" s="234">
        <f t="shared" si="1"/>
        <v>1</v>
      </c>
      <c r="W63" s="234">
        <f t="shared" si="1"/>
        <v>0.99999999999999978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0.13885224913824309</v>
      </c>
      <c r="C68" s="302">
        <f t="shared" si="6"/>
        <v>0.1282684304090865</v>
      </c>
      <c r="D68" s="302">
        <f t="shared" si="6"/>
        <v>0.13026347345464914</v>
      </c>
      <c r="E68" s="302">
        <f t="shared" si="6"/>
        <v>0.13265735401958073</v>
      </c>
      <c r="F68" s="302">
        <f t="shared" si="6"/>
        <v>0.13256739858425062</v>
      </c>
      <c r="G68" s="302">
        <f t="shared" si="6"/>
        <v>0.12781723846373286</v>
      </c>
      <c r="H68" s="302">
        <f t="shared" si="6"/>
        <v>0.1217178193677417</v>
      </c>
      <c r="I68" s="302">
        <f t="shared" si="6"/>
        <v>0.11537574860654695</v>
      </c>
      <c r="J68" s="302">
        <f t="shared" si="6"/>
        <v>0.12117982186695689</v>
      </c>
      <c r="K68" s="302">
        <f t="shared" si="6"/>
        <v>0.12395297149664948</v>
      </c>
      <c r="L68" s="302">
        <f t="shared" si="6"/>
        <v>0.11654340545829917</v>
      </c>
      <c r="M68" s="302">
        <f t="shared" si="6"/>
        <v>0.11082165432212926</v>
      </c>
      <c r="N68" s="302">
        <f t="shared" si="6"/>
        <v>0.11404301042958395</v>
      </c>
      <c r="O68" s="302">
        <f t="shared" si="6"/>
        <v>0.11219490664730425</v>
      </c>
      <c r="P68" s="302">
        <f t="shared" si="6"/>
        <v>0.1029202164207793</v>
      </c>
      <c r="Q68" s="302">
        <f t="shared" si="6"/>
        <v>9.8639571568587173E-2</v>
      </c>
      <c r="R68" s="302">
        <f t="shared" si="6"/>
        <v>0.10552846801309804</v>
      </c>
      <c r="S68" s="302">
        <f t="shared" si="6"/>
        <v>9.7734701229468604E-2</v>
      </c>
      <c r="T68" s="302">
        <f t="shared" si="6"/>
        <v>9.4925009820143819E-2</v>
      </c>
      <c r="U68" s="302">
        <f t="shared" si="6"/>
        <v>9.4997761453013099E-2</v>
      </c>
      <c r="V68" s="302">
        <f t="shared" si="6"/>
        <v>9.8328188654278323E-2</v>
      </c>
      <c r="W68" s="302">
        <f t="shared" si="6"/>
        <v>9.5470310717522155E-2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6.9074350162967077E-2</v>
      </c>
      <c r="C69" s="303">
        <f t="shared" si="7"/>
        <v>7.0237332906639319E-2</v>
      </c>
      <c r="D69" s="303">
        <f t="shared" si="7"/>
        <v>7.0257240017780581E-2</v>
      </c>
      <c r="E69" s="303">
        <f t="shared" si="7"/>
        <v>7.0156200888724388E-2</v>
      </c>
      <c r="F69" s="303">
        <f t="shared" si="7"/>
        <v>7.0210973973271376E-2</v>
      </c>
      <c r="G69" s="303">
        <f t="shared" si="7"/>
        <v>7.0948557985743274E-2</v>
      </c>
      <c r="H69" s="303">
        <f t="shared" si="7"/>
        <v>7.1521849911367757E-2</v>
      </c>
      <c r="I69" s="303">
        <f t="shared" si="7"/>
        <v>7.2158872210770442E-2</v>
      </c>
      <c r="J69" s="303">
        <f t="shared" si="7"/>
        <v>7.167476653694678E-2</v>
      </c>
      <c r="K69" s="303">
        <f t="shared" si="7"/>
        <v>7.1386846179496963E-2</v>
      </c>
      <c r="L69" s="303">
        <f t="shared" si="7"/>
        <v>7.2257208235037146E-2</v>
      </c>
      <c r="M69" s="303">
        <f t="shared" si="7"/>
        <v>7.2754752194622851E-2</v>
      </c>
      <c r="N69" s="303">
        <f t="shared" si="7"/>
        <v>7.2414584500600315E-2</v>
      </c>
      <c r="O69" s="303">
        <f t="shared" si="7"/>
        <v>7.2171751543928547E-2</v>
      </c>
      <c r="P69" s="303">
        <f t="shared" si="7"/>
        <v>7.314716613760662E-2</v>
      </c>
      <c r="Q69" s="303">
        <f t="shared" si="7"/>
        <v>7.3518203303800309E-2</v>
      </c>
      <c r="R69" s="303">
        <f t="shared" si="7"/>
        <v>7.2847651981248845E-2</v>
      </c>
      <c r="S69" s="303">
        <f t="shared" si="7"/>
        <v>7.3695065384548841E-2</v>
      </c>
      <c r="T69" s="303">
        <f t="shared" si="7"/>
        <v>7.3819684536972227E-2</v>
      </c>
      <c r="U69" s="303">
        <f t="shared" si="7"/>
        <v>7.4093019281340669E-2</v>
      </c>
      <c r="V69" s="303">
        <f t="shared" si="7"/>
        <v>7.3808639737737977E-2</v>
      </c>
      <c r="W69" s="303">
        <f t="shared" si="7"/>
        <v>7.3895450764222548E-2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0.58713197638522041</v>
      </c>
      <c r="C70" s="303">
        <f t="shared" si="8"/>
        <v>0.59701732970643429</v>
      </c>
      <c r="D70" s="303">
        <f t="shared" si="8"/>
        <v>0.59718654015113493</v>
      </c>
      <c r="E70" s="303">
        <f t="shared" si="8"/>
        <v>0.59632770755415754</v>
      </c>
      <c r="F70" s="303">
        <f t="shared" si="8"/>
        <v>0.59679327877280675</v>
      </c>
      <c r="G70" s="303">
        <f t="shared" si="8"/>
        <v>0.60306274287881789</v>
      </c>
      <c r="H70" s="303">
        <f t="shared" si="8"/>
        <v>0.60793572424662601</v>
      </c>
      <c r="I70" s="303">
        <f t="shared" si="8"/>
        <v>0.61335041379154864</v>
      </c>
      <c r="J70" s="303">
        <f t="shared" si="8"/>
        <v>0.60923551556404765</v>
      </c>
      <c r="K70" s="303">
        <f t="shared" si="8"/>
        <v>0.60678819252572413</v>
      </c>
      <c r="L70" s="303">
        <f t="shared" si="8"/>
        <v>0.61418626999781567</v>
      </c>
      <c r="M70" s="303">
        <f t="shared" si="8"/>
        <v>0.6184153936542941</v>
      </c>
      <c r="N70" s="303">
        <f t="shared" si="8"/>
        <v>0.61552396825510269</v>
      </c>
      <c r="O70" s="303">
        <f t="shared" si="8"/>
        <v>0.61345988812339247</v>
      </c>
      <c r="P70" s="303">
        <f t="shared" si="8"/>
        <v>0.62175091216965606</v>
      </c>
      <c r="Q70" s="303">
        <f t="shared" si="8"/>
        <v>0.62490472808230269</v>
      </c>
      <c r="R70" s="303">
        <f t="shared" si="8"/>
        <v>0.61920504184061564</v>
      </c>
      <c r="S70" s="303">
        <f t="shared" si="8"/>
        <v>0.62640805576866521</v>
      </c>
      <c r="T70" s="303">
        <f t="shared" si="8"/>
        <v>0.62746731856426385</v>
      </c>
      <c r="U70" s="303">
        <f t="shared" si="8"/>
        <v>0.62979066389139582</v>
      </c>
      <c r="V70" s="303">
        <f t="shared" si="8"/>
        <v>0.62737343777077237</v>
      </c>
      <c r="W70" s="303">
        <f t="shared" si="8"/>
        <v>0.62811133149589149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0.20494142431356921</v>
      </c>
      <c r="C72" s="303">
        <f t="shared" si="10"/>
        <v>0.20447690697784027</v>
      </c>
      <c r="D72" s="303">
        <f t="shared" si="10"/>
        <v>0.20229274637643518</v>
      </c>
      <c r="E72" s="303">
        <f t="shared" si="10"/>
        <v>0.20085873753753716</v>
      </c>
      <c r="F72" s="303">
        <f t="shared" si="10"/>
        <v>0.20042834866967144</v>
      </c>
      <c r="G72" s="303">
        <f t="shared" si="10"/>
        <v>0.19817146067170582</v>
      </c>
      <c r="H72" s="303">
        <f t="shared" si="10"/>
        <v>0.19882460647426434</v>
      </c>
      <c r="I72" s="303">
        <f t="shared" si="10"/>
        <v>0.19911496539113391</v>
      </c>
      <c r="J72" s="303">
        <f t="shared" si="10"/>
        <v>0.1979098960320487</v>
      </c>
      <c r="K72" s="303">
        <f t="shared" si="10"/>
        <v>0.19787198979812928</v>
      </c>
      <c r="L72" s="303">
        <f t="shared" si="10"/>
        <v>0.19701311630884796</v>
      </c>
      <c r="M72" s="303">
        <f t="shared" si="10"/>
        <v>0.19800819982895371</v>
      </c>
      <c r="N72" s="303">
        <f t="shared" si="10"/>
        <v>0.19801843681471346</v>
      </c>
      <c r="O72" s="303">
        <f t="shared" si="10"/>
        <v>0.20217345368537468</v>
      </c>
      <c r="P72" s="303">
        <f t="shared" si="10"/>
        <v>0.20218170527195786</v>
      </c>
      <c r="Q72" s="303">
        <f t="shared" si="10"/>
        <v>0.20293749704530994</v>
      </c>
      <c r="R72" s="303">
        <f t="shared" si="10"/>
        <v>0.20241883816503767</v>
      </c>
      <c r="S72" s="303">
        <f t="shared" si="10"/>
        <v>0.20216217761731761</v>
      </c>
      <c r="T72" s="303">
        <f t="shared" si="10"/>
        <v>0.20378798707862014</v>
      </c>
      <c r="U72" s="303">
        <f t="shared" si="10"/>
        <v>0.20111855537425047</v>
      </c>
      <c r="V72" s="303">
        <f t="shared" si="10"/>
        <v>0.20048973383721133</v>
      </c>
      <c r="W72" s="303">
        <f t="shared" si="10"/>
        <v>0.20252290702236359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0.13126211747307096</v>
      </c>
      <c r="C73" s="304">
        <f t="shared" si="11"/>
        <v>0.12955708521075829</v>
      </c>
      <c r="D73" s="304">
        <f t="shared" si="11"/>
        <v>0.12735169035746918</v>
      </c>
      <c r="E73" s="304">
        <f t="shared" si="11"/>
        <v>0.12602545658956443</v>
      </c>
      <c r="F73" s="304">
        <f t="shared" si="11"/>
        <v>0.12553664309818197</v>
      </c>
      <c r="G73" s="304">
        <f t="shared" si="11"/>
        <v>0.12249299882024633</v>
      </c>
      <c r="H73" s="304">
        <f t="shared" si="11"/>
        <v>0.12253463323547201</v>
      </c>
      <c r="I73" s="304">
        <f t="shared" si="11"/>
        <v>0.12214550169964539</v>
      </c>
      <c r="J73" s="304">
        <f t="shared" si="11"/>
        <v>0.12145681172597213</v>
      </c>
      <c r="K73" s="304">
        <f t="shared" si="11"/>
        <v>0.12172602053999916</v>
      </c>
      <c r="L73" s="304">
        <f t="shared" si="11"/>
        <v>0.11993876085814165</v>
      </c>
      <c r="M73" s="304">
        <f t="shared" si="11"/>
        <v>0.12040313082135601</v>
      </c>
      <c r="N73" s="304">
        <f t="shared" si="11"/>
        <v>0.12077621334740644</v>
      </c>
      <c r="O73" s="304">
        <f t="shared" si="11"/>
        <v>0.12519025203851758</v>
      </c>
      <c r="P73" s="304">
        <f t="shared" si="11"/>
        <v>0.12415806139184411</v>
      </c>
      <c r="Q73" s="304">
        <f t="shared" si="11"/>
        <v>0.12451808018792289</v>
      </c>
      <c r="R73" s="304">
        <f t="shared" si="11"/>
        <v>0.1247146760517055</v>
      </c>
      <c r="S73" s="304">
        <f t="shared" si="11"/>
        <v>0.12355410787379888</v>
      </c>
      <c r="T73" s="304">
        <f t="shared" si="11"/>
        <v>0.12504699023918311</v>
      </c>
      <c r="U73" s="304">
        <f t="shared" si="11"/>
        <v>0.12208600147415379</v>
      </c>
      <c r="V73" s="304">
        <f t="shared" si="11"/>
        <v>0.1217605181169575</v>
      </c>
      <c r="W73" s="304">
        <f t="shared" si="11"/>
        <v>0.12370109287385947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7.367930684049824E-2</v>
      </c>
      <c r="C74" s="304">
        <f t="shared" si="12"/>
        <v>7.4919821767081965E-2</v>
      </c>
      <c r="D74" s="304">
        <f t="shared" si="12"/>
        <v>7.4941056018965987E-2</v>
      </c>
      <c r="E74" s="304">
        <f t="shared" si="12"/>
        <v>7.483328094797273E-2</v>
      </c>
      <c r="F74" s="304">
        <f t="shared" si="12"/>
        <v>7.489170557148947E-2</v>
      </c>
      <c r="G74" s="304">
        <f t="shared" si="12"/>
        <v>7.5678461851459503E-2</v>
      </c>
      <c r="H74" s="304">
        <f t="shared" si="12"/>
        <v>7.6289973238792302E-2</v>
      </c>
      <c r="I74" s="304">
        <f t="shared" si="12"/>
        <v>7.6969463691488521E-2</v>
      </c>
      <c r="J74" s="304">
        <f t="shared" si="12"/>
        <v>7.6453084306076599E-2</v>
      </c>
      <c r="K74" s="304">
        <f t="shared" si="12"/>
        <v>7.6145969258130122E-2</v>
      </c>
      <c r="L74" s="304">
        <f t="shared" si="12"/>
        <v>7.7074355450706317E-2</v>
      </c>
      <c r="M74" s="304">
        <f t="shared" si="12"/>
        <v>7.7605069007597699E-2</v>
      </c>
      <c r="N74" s="304">
        <f t="shared" si="12"/>
        <v>7.7242223467306997E-2</v>
      </c>
      <c r="O74" s="304">
        <f t="shared" si="12"/>
        <v>7.6983201646857125E-2</v>
      </c>
      <c r="P74" s="304">
        <f t="shared" si="12"/>
        <v>7.8023643880113749E-2</v>
      </c>
      <c r="Q74" s="304">
        <f t="shared" si="12"/>
        <v>7.8419416857387042E-2</v>
      </c>
      <c r="R74" s="304">
        <f t="shared" si="12"/>
        <v>7.7704162113332156E-2</v>
      </c>
      <c r="S74" s="304">
        <f t="shared" si="12"/>
        <v>7.8608069743518749E-2</v>
      </c>
      <c r="T74" s="304">
        <f t="shared" si="12"/>
        <v>7.8740996839437041E-2</v>
      </c>
      <c r="U74" s="304">
        <f t="shared" si="12"/>
        <v>7.9032553900096711E-2</v>
      </c>
      <c r="V74" s="304">
        <f t="shared" si="12"/>
        <v>7.872921572025382E-2</v>
      </c>
      <c r="W74" s="304">
        <f t="shared" si="12"/>
        <v>7.8821814148504102E-2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1.7388538145460943</v>
      </c>
      <c r="C81" s="324">
        <f>IF(C$5=0,0,C$5/TEL_fec!C$5)</f>
        <v>1.7975570827054042</v>
      </c>
      <c r="D81" s="324">
        <f>IF(D$5=0,0,D$5/TEL_fec!D$5)</f>
        <v>1.8459457604147562</v>
      </c>
      <c r="E81" s="324">
        <f>IF(E$5=0,0,E$5/TEL_fec!E$5)</f>
        <v>1.8524012653717989</v>
      </c>
      <c r="F81" s="324">
        <f>IF(F$5=0,0,F$5/TEL_fec!F$5)</f>
        <v>1.7591999593172631</v>
      </c>
      <c r="G81" s="324">
        <f>IF(G$5=0,0,G$5/TEL_fec!G$5)</f>
        <v>1.7995960744185524</v>
      </c>
      <c r="H81" s="324">
        <f>IF(H$5=0,0,H$5/TEL_fec!H$5)</f>
        <v>1.6801423757307772</v>
      </c>
      <c r="I81" s="324">
        <f>IF(I$5=0,0,I$5/TEL_fec!I$5)</f>
        <v>1.6274143212739034</v>
      </c>
      <c r="J81" s="324">
        <f>IF(J$5=0,0,J$5/TEL_fec!J$5)</f>
        <v>1.5090323049631402</v>
      </c>
      <c r="K81" s="324">
        <f>IF(K$5=0,0,K$5/TEL_fec!K$5)</f>
        <v>1.5251522233612607</v>
      </c>
      <c r="L81" s="324">
        <f>IF(L$5=0,0,L$5/TEL_fec!L$5)</f>
        <v>1.4497434174698716</v>
      </c>
      <c r="M81" s="324">
        <f>IF(M$5=0,0,M$5/TEL_fec!M$5)</f>
        <v>1.3288355273607995</v>
      </c>
      <c r="N81" s="324">
        <f>IF(N$5=0,0,N$5/TEL_fec!N$5)</f>
        <v>1.3457754304841325</v>
      </c>
      <c r="O81" s="324">
        <f>IF(O$5=0,0,O$5/TEL_fec!O$5)</f>
        <v>1.2089476432714408</v>
      </c>
      <c r="P81" s="324">
        <f>IF(P$5=0,0,P$5/TEL_fec!P$5)</f>
        <v>1.1647489889332208</v>
      </c>
      <c r="Q81" s="324">
        <f>IF(Q$5=0,0,Q$5/TEL_fec!Q$5)</f>
        <v>1.1075842667597342</v>
      </c>
      <c r="R81" s="324">
        <f>IF(R$5=0,0,R$5/TEL_fec!R$5)</f>
        <v>1.1466785437828702</v>
      </c>
      <c r="S81" s="324">
        <f>IF(S$5=0,0,S$5/TEL_fec!S$5)</f>
        <v>1.1200750934260615</v>
      </c>
      <c r="T81" s="324">
        <f>IF(T$5=0,0,T$5/TEL_fec!T$5)</f>
        <v>1.0982919652167273</v>
      </c>
      <c r="U81" s="324">
        <f>IF(U$5=0,0,U$5/TEL_fec!U$5)</f>
        <v>1.1122643413110664</v>
      </c>
      <c r="V81" s="324">
        <f>IF(V$5=0,0,V$5/TEL_fec!V$5)</f>
        <v>1.1069404991342167</v>
      </c>
      <c r="W81" s="324">
        <f>IF(W$5=0,0,W$5/TEL_fec!W$5)</f>
        <v>1.0620935593703196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2.345885688128031</v>
      </c>
      <c r="C86" s="338">
        <f>IF(C$10=0,0,C$10/TEL_fec!C$10)</f>
        <v>2.3270800522034771</v>
      </c>
      <c r="D86" s="338">
        <f>IF(D$10=0,0,D$10/TEL_fec!D$10)</f>
        <v>2.3507169848753757</v>
      </c>
      <c r="E86" s="338">
        <f>IF(E$10=0,0,E$10/TEL_fec!E$10)</f>
        <v>2.362404632910923</v>
      </c>
      <c r="F86" s="338">
        <f>IF(F$10=0,0,F$10/TEL_fec!F$10)</f>
        <v>2.3644954890641543</v>
      </c>
      <c r="G86" s="338">
        <f>IF(G$10=0,0,G$10/TEL_fec!G$10)</f>
        <v>2.3555870173069162</v>
      </c>
      <c r="H86" s="338">
        <f>IF(H$10=0,0,H$10/TEL_fec!H$10)</f>
        <v>2.2193218954532892</v>
      </c>
      <c r="I86" s="338">
        <f>IF(I$10=0,0,I$10/TEL_fec!I$10)</f>
        <v>2.1189389123148454</v>
      </c>
      <c r="J86" s="338">
        <f>IF(J$10=0,0,J$10/TEL_fec!J$10)</f>
        <v>2.0752080219777591</v>
      </c>
      <c r="K86" s="338">
        <f>IF(K$10=0,0,K$10/TEL_fec!K$10)</f>
        <v>2.1130938824243217</v>
      </c>
      <c r="L86" s="338">
        <f>IF(L$10=0,0,L$10/TEL_fec!L$10)</f>
        <v>1.9666537291850568</v>
      </c>
      <c r="M86" s="338">
        <f>IF(M$10=0,0,M$10/TEL_fec!M$10)</f>
        <v>1.7937645351621734</v>
      </c>
      <c r="N86" s="338">
        <f>IF(N$10=0,0,N$10/TEL_fec!N$10)</f>
        <v>1.8464122399582958</v>
      </c>
      <c r="O86" s="338">
        <f>IF(O$10=0,0,O$10/TEL_fec!O$10)</f>
        <v>1.6901086880334342</v>
      </c>
      <c r="P86" s="338">
        <f>IF(P$10=0,0,P$10/TEL_fec!P$10)</f>
        <v>1.5294354387738478</v>
      </c>
      <c r="Q86" s="338">
        <f>IF(Q$10=0,0,Q$10/TEL_fec!Q$10)</f>
        <v>1.4073419549647284</v>
      </c>
      <c r="R86" s="338">
        <f>IF(R$10=0,0,R$10/TEL_fec!R$10)</f>
        <v>1.54117015004187</v>
      </c>
      <c r="S86" s="338">
        <f>IF(S$10=0,0,S$10/TEL_fec!S$10)</f>
        <v>1.4120284440783037</v>
      </c>
      <c r="T86" s="338">
        <f>IF(T$10=0,0,T$10/TEL_fec!T$10)</f>
        <v>1.3544856447351177</v>
      </c>
      <c r="U86" s="338">
        <f>IF(U$10=0,0,U$10/TEL_fec!U$10)</f>
        <v>1.3682004895497279</v>
      </c>
      <c r="V86" s="338">
        <f>IF(V$10=0,0,V$10/TEL_fec!V$10)</f>
        <v>1.4040200346649399</v>
      </c>
      <c r="W86" s="338">
        <f>IF(W$10=0,0,W$10/TEL_fec!W$10)</f>
        <v>1.3181012759931996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2.2458438532737528</v>
      </c>
      <c r="C87" s="351">
        <f>IF(C$16=0,0,C$16/TEL_fec!C$16)</f>
        <v>2.3832161745472487</v>
      </c>
      <c r="D87" s="351">
        <f>IF(D$16=0,0,D$16/TEL_fec!D$16)</f>
        <v>2.4183506220286941</v>
      </c>
      <c r="E87" s="351">
        <f>IF(E$16=0,0,E$16/TEL_fec!E$16)</f>
        <v>2.4240454387229842</v>
      </c>
      <c r="F87" s="351">
        <f>IF(F$16=0,0,F$16/TEL_fec!F$16)</f>
        <v>2.4248895403108723</v>
      </c>
      <c r="G87" s="351">
        <f>IF(G$16=0,0,G$16/TEL_fec!G$16)</f>
        <v>2.5424388188309175</v>
      </c>
      <c r="H87" s="351">
        <f>IF(H$16=0,0,H$16/TEL_fec!H$16)</f>
        <v>2.5170494115601154</v>
      </c>
      <c r="I87" s="351">
        <f>IF(I$16=0,0,I$16/TEL_fec!I$16)</f>
        <v>2.5287537793331918</v>
      </c>
      <c r="J87" s="351">
        <f>IF(J$16=0,0,J$16/TEL_fec!J$16)</f>
        <v>2.442454542416904</v>
      </c>
      <c r="K87" s="351">
        <f>IF(K$16=0,0,K$16/TEL_fec!K$16)</f>
        <v>2.4225788578561329</v>
      </c>
      <c r="L87" s="351">
        <f>IF(L$16=0,0,L$16/TEL_fec!L$16)</f>
        <v>2.4543015508967052</v>
      </c>
      <c r="M87" s="351">
        <f>IF(M$16=0,0,M$16/TEL_fec!M$16)</f>
        <v>2.4245052049896221</v>
      </c>
      <c r="N87" s="351">
        <f>IF(N$16=0,0,N$16/TEL_fec!N$16)</f>
        <v>2.4002674363041292</v>
      </c>
      <c r="O87" s="351">
        <f>IF(O$16=0,0,O$16/TEL_fec!O$16)</f>
        <v>2.2628116493682682</v>
      </c>
      <c r="P87" s="351">
        <f>IF(P$16=0,0,P$16/TEL_fec!P$16)</f>
        <v>2.3241800691691519</v>
      </c>
      <c r="Q87" s="351">
        <f>IF(Q$16=0,0,Q$16/TEL_fec!Q$16)</f>
        <v>2.2743875159418807</v>
      </c>
      <c r="R87" s="351">
        <f>IF(R$16=0,0,R$16/TEL_fec!R$16)</f>
        <v>2.2813664936076123</v>
      </c>
      <c r="S87" s="351">
        <f>IF(S$16=0,0,S$16/TEL_fec!S$16)</f>
        <v>2.3296202197303537</v>
      </c>
      <c r="T87" s="351">
        <f>IF(T$16=0,0,T$16/TEL_fec!T$16)</f>
        <v>2.3243282843867323</v>
      </c>
      <c r="U87" s="351">
        <f>IF(U$16=0,0,U$16/TEL_fec!U$16)</f>
        <v>2.377181253075221</v>
      </c>
      <c r="V87" s="351">
        <f>IF(V$16=0,0,V$16/TEL_fec!V$16)</f>
        <v>2.3523039009721538</v>
      </c>
      <c r="W87" s="351">
        <f>IF(W$16=0,0,W$16/TEL_fec!W$16)</f>
        <v>2.3046734908069832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2.2458438532737532</v>
      </c>
      <c r="C88" s="351">
        <f>IF(C$27=0,0,C$27/TEL_fec!C$27)</f>
        <v>2.3832161745472487</v>
      </c>
      <c r="D88" s="351">
        <f>IF(D$27=0,0,D$27/TEL_fec!D$27)</f>
        <v>2.4183506220286946</v>
      </c>
      <c r="E88" s="351">
        <f>IF(E$27=0,0,E$27/TEL_fec!E$27)</f>
        <v>2.4240454387229837</v>
      </c>
      <c r="F88" s="351">
        <f>IF(F$27=0,0,F$27/TEL_fec!F$27)</f>
        <v>2.4248895403108723</v>
      </c>
      <c r="G88" s="351">
        <f>IF(G$27=0,0,G$27/TEL_fec!G$27)</f>
        <v>2.5424388188309184</v>
      </c>
      <c r="H88" s="351">
        <f>IF(H$27=0,0,H$27/TEL_fec!H$27)</f>
        <v>2.5170494115601154</v>
      </c>
      <c r="I88" s="351">
        <f>IF(I$27=0,0,I$27/TEL_fec!I$27)</f>
        <v>2.52875377933319</v>
      </c>
      <c r="J88" s="351">
        <f>IF(J$27=0,0,J$27/TEL_fec!J$27)</f>
        <v>2.4424545424169031</v>
      </c>
      <c r="K88" s="351">
        <f>IF(K$27=0,0,K$27/TEL_fec!K$27)</f>
        <v>2.4225788578561329</v>
      </c>
      <c r="L88" s="351">
        <f>IF(L$27=0,0,L$27/TEL_fec!L$27)</f>
        <v>2.4543015508967043</v>
      </c>
      <c r="M88" s="351">
        <f>IF(M$27=0,0,M$27/TEL_fec!M$27)</f>
        <v>2.424505204989623</v>
      </c>
      <c r="N88" s="351">
        <f>IF(N$27=0,0,N$27/TEL_fec!N$27)</f>
        <v>2.4002674363041305</v>
      </c>
      <c r="O88" s="351">
        <f>IF(O$27=0,0,O$27/TEL_fec!O$27)</f>
        <v>2.2628116493682677</v>
      </c>
      <c r="P88" s="351">
        <f>IF(P$27=0,0,P$27/TEL_fec!P$27)</f>
        <v>2.324180069169151</v>
      </c>
      <c r="Q88" s="351">
        <f>IF(Q$27=0,0,Q$27/TEL_fec!Q$27)</f>
        <v>2.2743875159418812</v>
      </c>
      <c r="R88" s="351">
        <f>IF(R$27=0,0,R$27/TEL_fec!R$27)</f>
        <v>2.2813664936076132</v>
      </c>
      <c r="S88" s="351">
        <f>IF(S$27=0,0,S$27/TEL_fec!S$27)</f>
        <v>2.3296202197303542</v>
      </c>
      <c r="T88" s="351">
        <f>IF(T$27=0,0,T$27/TEL_fec!T$27)</f>
        <v>2.3243282843867323</v>
      </c>
      <c r="U88" s="351">
        <f>IF(U$27=0,0,U$27/TEL_fec!U$27)</f>
        <v>2.3771812530752219</v>
      </c>
      <c r="V88" s="351">
        <f>IF(V$27=0,0,V$27/TEL_fec!V$27)</f>
        <v>2.3523039009721525</v>
      </c>
      <c r="W88" s="351">
        <f>IF(W$27=0,0,W$27/TEL_fec!W$27)</f>
        <v>2.3046734908069832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1.4794724125192946</v>
      </c>
      <c r="C90" s="351">
        <f>IF(C$39=0,0,C$39/TEL_fec!C$39)</f>
        <v>1.507465991971374</v>
      </c>
      <c r="D90" s="351">
        <f>IF(D$39=0,0,D$39/TEL_fec!D$39)</f>
        <v>1.5483506569312466</v>
      </c>
      <c r="E90" s="351">
        <f>IF(E$39=0,0,E$39/TEL_fec!E$39)</f>
        <v>1.5465947062145458</v>
      </c>
      <c r="F90" s="351">
        <f>IF(F$39=0,0,F$39/TEL_fec!F$39)</f>
        <v>1.4168450556913603</v>
      </c>
      <c r="G90" s="351">
        <f>IF(G$39=0,0,G$39/TEL_fec!G$39)</f>
        <v>1.4200916005820607</v>
      </c>
      <c r="H90" s="351">
        <f>IF(H$39=0,0,H$39/TEL_fec!H$39)</f>
        <v>1.2899211580362271</v>
      </c>
      <c r="I90" s="351">
        <f>IF(I$39=0,0,I$39/TEL_fec!I$39)</f>
        <v>1.2300476579188331</v>
      </c>
      <c r="J90" s="351">
        <f>IF(J$39=0,0,J$39/TEL_fec!J$39)</f>
        <v>1.1122006434231455</v>
      </c>
      <c r="K90" s="351">
        <f>IF(K$39=0,0,K$39/TEL_fec!K$39)</f>
        <v>1.1326069932063338</v>
      </c>
      <c r="L90" s="351">
        <f>IF(L$39=0,0,L$39/TEL_fec!L$39)</f>
        <v>1.0456476674978588</v>
      </c>
      <c r="M90" s="351">
        <f>IF(M$39=0,0,M$39/TEL_fec!M$39)</f>
        <v>0.9362427914914595</v>
      </c>
      <c r="N90" s="351">
        <f>IF(N$39=0,0,N$39/TEL_fec!N$39)</f>
        <v>0.95533507509477045</v>
      </c>
      <c r="O90" s="351">
        <f>IF(O$39=0,0,O$39/TEL_fec!O$39)</f>
        <v>0.85902845424081897</v>
      </c>
      <c r="P90" s="351">
        <f>IF(P$39=0,0,P$39/TEL_fec!P$39)</f>
        <v>0.81290169028472625</v>
      </c>
      <c r="Q90" s="351">
        <f>IF(Q$39=0,0,Q$39/TEL_fec!Q$39)</f>
        <v>0.76992376338023827</v>
      </c>
      <c r="R90" s="351">
        <f>IF(R$39=0,0,R$39/TEL_fec!R$39)</f>
        <v>0.80122959601852195</v>
      </c>
      <c r="S90" s="351">
        <f>IF(S$39=0,0,S$39/TEL_fec!S$39)</f>
        <v>0.77319320949521642</v>
      </c>
      <c r="T90" s="351">
        <f>IF(T$39=0,0,T$39/TEL_fec!T$39)</f>
        <v>0.76055309573923313</v>
      </c>
      <c r="U90" s="351">
        <f>IF(U$39=0,0,U$39/TEL_fec!U$39)</f>
        <v>0.7588817410377402</v>
      </c>
      <c r="V90" s="351">
        <f>IF(V$39=0,0,V$39/TEL_fec!V$39)</f>
        <v>0.75356970923893674</v>
      </c>
      <c r="W90" s="351">
        <f>IF(W$39=0,0,W$39/TEL_fec!W$39)</f>
        <v>0.72614655622190916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HR: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191.30539571596421</v>
      </c>
      <c r="C3" s="205">
        <v>167.25202515153231</v>
      </c>
      <c r="D3" s="205">
        <v>190.52752139055451</v>
      </c>
      <c r="E3" s="205">
        <v>203.37425326593581</v>
      </c>
      <c r="F3" s="205">
        <v>200.74015924638331</v>
      </c>
      <c r="G3" s="205">
        <v>199.67375903413631</v>
      </c>
      <c r="H3" s="205">
        <v>198.8001678404155</v>
      </c>
      <c r="I3" s="205">
        <v>235.59103562569729</v>
      </c>
      <c r="J3" s="205">
        <v>224.74635191398201</v>
      </c>
      <c r="K3" s="205">
        <v>187.65338494383369</v>
      </c>
      <c r="L3" s="205">
        <v>152.59670029300139</v>
      </c>
      <c r="M3" s="205">
        <v>158.95057169025321</v>
      </c>
      <c r="N3" s="205">
        <v>154.58689851419339</v>
      </c>
      <c r="O3" s="205">
        <v>165.34168632659939</v>
      </c>
      <c r="P3" s="205">
        <v>190.56179775280901</v>
      </c>
      <c r="Q3" s="205">
        <v>224.2</v>
      </c>
      <c r="R3" s="205">
        <v>246.67875293488271</v>
      </c>
      <c r="S3" s="205">
        <v>263.219036186567</v>
      </c>
      <c r="T3" s="205">
        <v>266.10286535932869</v>
      </c>
      <c r="U3" s="205">
        <v>294.0629244422945</v>
      </c>
      <c r="V3" s="205">
        <v>168.8386964082045</v>
      </c>
      <c r="W3" s="205">
        <v>238.71198044904949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231.56691877051259</v>
      </c>
      <c r="C5" s="205">
        <v>256.26854050537759</v>
      </c>
      <c r="D5" s="205">
        <v>230.76929858633989</v>
      </c>
      <c r="E5" s="205">
        <v>217.50392474692819</v>
      </c>
      <c r="F5" s="205">
        <v>244.58195633070929</v>
      </c>
      <c r="G5" s="205">
        <v>258.90373740793558</v>
      </c>
      <c r="H5" s="205">
        <v>337.91300551127108</v>
      </c>
      <c r="I5" s="205">
        <v>260.30236535709918</v>
      </c>
      <c r="J5" s="205">
        <v>200.64260041493239</v>
      </c>
      <c r="K5" s="205">
        <v>171.37808762235329</v>
      </c>
      <c r="L5" s="205">
        <v>165.28510710048999</v>
      </c>
      <c r="M5" s="205">
        <v>177.65019039246101</v>
      </c>
      <c r="N5" s="205">
        <v>144.9720410635683</v>
      </c>
      <c r="O5" s="205">
        <v>142.02874750158921</v>
      </c>
      <c r="P5" s="205">
        <v>140.4563937710459</v>
      </c>
      <c r="Q5" s="205">
        <v>193.82315636574549</v>
      </c>
      <c r="R5" s="205">
        <v>219.17404642293801</v>
      </c>
      <c r="S5" s="205">
        <v>301.36347282688018</v>
      </c>
      <c r="T5" s="205">
        <v>312.96380693023917</v>
      </c>
      <c r="U5" s="205">
        <v>376.47707475628368</v>
      </c>
      <c r="V5" s="205">
        <v>373.21965977742337</v>
      </c>
      <c r="W5" s="205">
        <v>459.80318871823641</v>
      </c>
      <c r="DA5" s="112" t="s">
        <v>2870</v>
      </c>
    </row>
    <row r="6" spans="1:105" ht="12" customHeight="1" x14ac:dyDescent="0.25">
      <c r="A6" s="154" t="s">
        <v>2114</v>
      </c>
      <c r="B6" s="340">
        <v>289.45864846314072</v>
      </c>
      <c r="C6" s="340">
        <v>274.98571603998369</v>
      </c>
      <c r="D6" s="340">
        <v>260.51278361682671</v>
      </c>
      <c r="E6" s="340">
        <v>260.51278361682671</v>
      </c>
      <c r="F6" s="340">
        <v>260.51278361682671</v>
      </c>
      <c r="G6" s="340">
        <v>274.98571603998369</v>
      </c>
      <c r="H6" s="340">
        <v>361.82331057892588</v>
      </c>
      <c r="I6" s="340">
        <v>347.35037815576891</v>
      </c>
      <c r="J6" s="340">
        <v>332.87744573261182</v>
      </c>
      <c r="K6" s="340">
        <v>332.87744573261182</v>
      </c>
      <c r="L6" s="340">
        <v>318.40451330945479</v>
      </c>
      <c r="M6" s="340">
        <v>303.93158088629781</v>
      </c>
      <c r="N6" s="340">
        <v>303.93158088629781</v>
      </c>
      <c r="O6" s="340">
        <v>289.45864846314072</v>
      </c>
      <c r="P6" s="340">
        <v>274.98571603998369</v>
      </c>
      <c r="Q6" s="340">
        <v>274.98571603998369</v>
      </c>
      <c r="R6" s="340">
        <v>260.51278361682671</v>
      </c>
      <c r="S6" s="340">
        <v>318.40451330945479</v>
      </c>
      <c r="T6" s="340">
        <v>332.87744573261182</v>
      </c>
      <c r="U6" s="340">
        <v>405.24210784839698</v>
      </c>
      <c r="V6" s="340">
        <v>405.24210784839698</v>
      </c>
      <c r="W6" s="340">
        <v>492.07970238733918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14.47293242315704</v>
      </c>
      <c r="G7" s="342">
        <v>28.94586484631407</v>
      </c>
      <c r="H7" s="342">
        <v>86.837594538942227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72.36466211578518</v>
      </c>
      <c r="T7" s="342">
        <v>14.47293242315704</v>
      </c>
      <c r="U7" s="342">
        <v>86.837594538942213</v>
      </c>
      <c r="V7" s="342">
        <v>14.47293242315704</v>
      </c>
      <c r="W7" s="342">
        <v>86.837594538942227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14.472932423157033</v>
      </c>
      <c r="D8" s="344">
        <f t="shared" si="0"/>
        <v>14.472932423156976</v>
      </c>
      <c r="E8" s="344">
        <f t="shared" si="0"/>
        <v>0</v>
      </c>
      <c r="F8" s="344">
        <f t="shared" si="0"/>
        <v>14.472932423157033</v>
      </c>
      <c r="G8" s="344">
        <f t="shared" si="0"/>
        <v>14.47293242315709</v>
      </c>
      <c r="H8" s="344">
        <f t="shared" si="0"/>
        <v>0</v>
      </c>
      <c r="I8" s="344">
        <f t="shared" si="0"/>
        <v>14.472932423156976</v>
      </c>
      <c r="J8" s="344">
        <f t="shared" si="0"/>
        <v>14.47293242315709</v>
      </c>
      <c r="K8" s="344">
        <f t="shared" si="0"/>
        <v>0</v>
      </c>
      <c r="L8" s="344">
        <f t="shared" si="0"/>
        <v>14.472932423157033</v>
      </c>
      <c r="M8" s="344">
        <f t="shared" si="0"/>
        <v>14.472932423156976</v>
      </c>
      <c r="N8" s="344">
        <f t="shared" si="0"/>
        <v>0</v>
      </c>
      <c r="O8" s="344">
        <f t="shared" si="0"/>
        <v>14.47293242315709</v>
      </c>
      <c r="P8" s="344">
        <f t="shared" si="0"/>
        <v>14.472932423157033</v>
      </c>
      <c r="Q8" s="344">
        <f t="shared" si="0"/>
        <v>0</v>
      </c>
      <c r="R8" s="344">
        <f t="shared" si="0"/>
        <v>14.472932423156976</v>
      </c>
      <c r="S8" s="344">
        <f t="shared" si="0"/>
        <v>14.47293242315709</v>
      </c>
      <c r="T8" s="344">
        <f t="shared" si="0"/>
        <v>0</v>
      </c>
      <c r="U8" s="344">
        <f t="shared" si="0"/>
        <v>14.472932423157033</v>
      </c>
      <c r="V8" s="344">
        <f t="shared" si="0"/>
        <v>14.472932423157033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57.891729692628132</v>
      </c>
      <c r="C9" s="345">
        <f t="shared" si="1"/>
        <v>18.717175534606099</v>
      </c>
      <c r="D9" s="345">
        <f t="shared" si="1"/>
        <v>29.743485030486823</v>
      </c>
      <c r="E9" s="345">
        <f t="shared" si="1"/>
        <v>43.008858869898518</v>
      </c>
      <c r="F9" s="345">
        <f t="shared" si="1"/>
        <v>15.93082728611742</v>
      </c>
      <c r="G9" s="345">
        <f t="shared" si="1"/>
        <v>16.081978632048106</v>
      </c>
      <c r="H9" s="345">
        <f t="shared" si="1"/>
        <v>23.910305067654804</v>
      </c>
      <c r="I9" s="345">
        <f t="shared" si="1"/>
        <v>87.048012798669731</v>
      </c>
      <c r="J9" s="345">
        <f t="shared" si="1"/>
        <v>132.23484531767943</v>
      </c>
      <c r="K9" s="345">
        <f t="shared" si="1"/>
        <v>161.49935811025853</v>
      </c>
      <c r="L9" s="345">
        <f t="shared" si="1"/>
        <v>153.11940620896479</v>
      </c>
      <c r="M9" s="345">
        <f t="shared" si="1"/>
        <v>126.2813904938368</v>
      </c>
      <c r="N9" s="345">
        <f t="shared" si="1"/>
        <v>158.95953982272951</v>
      </c>
      <c r="O9" s="345">
        <f t="shared" si="1"/>
        <v>147.42990096155151</v>
      </c>
      <c r="P9" s="345">
        <f t="shared" si="1"/>
        <v>134.52932226893779</v>
      </c>
      <c r="Q9" s="345">
        <f t="shared" si="1"/>
        <v>81.162559674238196</v>
      </c>
      <c r="R9" s="345">
        <f t="shared" si="1"/>
        <v>41.338737193888704</v>
      </c>
      <c r="S9" s="345">
        <f t="shared" si="1"/>
        <v>17.041040482574601</v>
      </c>
      <c r="T9" s="345">
        <f t="shared" si="1"/>
        <v>19.913638802372645</v>
      </c>
      <c r="U9" s="345">
        <f t="shared" si="1"/>
        <v>28.765033092113299</v>
      </c>
      <c r="V9" s="345">
        <f t="shared" si="1"/>
        <v>32.02244807097361</v>
      </c>
      <c r="W9" s="345">
        <f t="shared" si="1"/>
        <v>32.276513669102769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36.059587274290621</v>
      </c>
      <c r="C12" s="212">
        <v>38.277472055030103</v>
      </c>
      <c r="D12" s="212">
        <v>36.322957867583817</v>
      </c>
      <c r="E12" s="212">
        <v>37.686242476354252</v>
      </c>
      <c r="F12" s="212">
        <v>46.387360275150471</v>
      </c>
      <c r="G12" s="212">
        <v>47.652020636285478</v>
      </c>
      <c r="H12" s="212">
        <v>57.386414445399822</v>
      </c>
      <c r="I12" s="212">
        <v>45.502665520206349</v>
      </c>
      <c r="J12" s="212">
        <v>38.405760963026651</v>
      </c>
      <c r="K12" s="212">
        <v>36.7488392089424</v>
      </c>
      <c r="L12" s="212">
        <v>36.137575236457437</v>
      </c>
      <c r="M12" s="212">
        <v>39.963026655202057</v>
      </c>
      <c r="N12" s="212">
        <v>35.33310404127257</v>
      </c>
      <c r="O12" s="212">
        <v>36.139638865004301</v>
      </c>
      <c r="P12" s="212">
        <v>34.417196904557173</v>
      </c>
      <c r="Q12" s="212">
        <v>46.983662940670669</v>
      </c>
      <c r="R12" s="212">
        <v>55.69036973344798</v>
      </c>
      <c r="S12" s="212">
        <v>75.199999999999989</v>
      </c>
      <c r="T12" s="212">
        <v>77.975150472914862</v>
      </c>
      <c r="U12" s="212">
        <v>89.727858985382625</v>
      </c>
      <c r="V12" s="212">
        <v>90.153052450558903</v>
      </c>
      <c r="W12" s="212">
        <v>97.976010318142727</v>
      </c>
      <c r="DA12" s="109" t="s">
        <v>2873</v>
      </c>
    </row>
    <row r="13" spans="1:105" ht="12" customHeight="1" x14ac:dyDescent="0.25">
      <c r="A13" s="24" t="s">
        <v>30</v>
      </c>
      <c r="B13" s="215">
        <v>3.7747205503009452E-2</v>
      </c>
      <c r="C13" s="215">
        <v>3.8779019776440243E-2</v>
      </c>
      <c r="D13" s="215">
        <v>3.7403267411865858E-2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2.8306104901117792</v>
      </c>
      <c r="C14" s="206">
        <f t="shared" si="2"/>
        <v>2.859587274290627</v>
      </c>
      <c r="D14" s="206">
        <f t="shared" si="2"/>
        <v>3.8960447119518484</v>
      </c>
      <c r="E14" s="206">
        <f t="shared" si="2"/>
        <v>3.056577815993121</v>
      </c>
      <c r="F14" s="206">
        <f t="shared" si="2"/>
        <v>6.8299226139294928</v>
      </c>
      <c r="G14" s="206">
        <f t="shared" si="2"/>
        <v>4.1329320722269989</v>
      </c>
      <c r="H14" s="206">
        <f t="shared" si="2"/>
        <v>3.0596732588134126</v>
      </c>
      <c r="I14" s="206">
        <f t="shared" si="2"/>
        <v>2.395098882201204</v>
      </c>
      <c r="J14" s="206">
        <f t="shared" si="2"/>
        <v>3.3279449699054164</v>
      </c>
      <c r="K14" s="206">
        <f t="shared" si="2"/>
        <v>2.7459157351676695</v>
      </c>
      <c r="L14" s="206">
        <f t="shared" si="2"/>
        <v>3.3128976784178854</v>
      </c>
      <c r="M14" s="206">
        <f t="shared" si="2"/>
        <v>2.2711951848667242</v>
      </c>
      <c r="N14" s="206">
        <f t="shared" si="2"/>
        <v>1.5012897678417882</v>
      </c>
      <c r="O14" s="206">
        <f t="shared" si="2"/>
        <v>1.3195184866723986</v>
      </c>
      <c r="P14" s="206">
        <f t="shared" si="2"/>
        <v>1.3096302665520207</v>
      </c>
      <c r="Q14" s="206">
        <f t="shared" si="2"/>
        <v>1.4065348237317279</v>
      </c>
      <c r="R14" s="206">
        <f t="shared" si="2"/>
        <v>1.4472914875322445</v>
      </c>
      <c r="S14" s="206">
        <f t="shared" si="2"/>
        <v>1.5388650042992262</v>
      </c>
      <c r="T14" s="206">
        <f t="shared" si="2"/>
        <v>2.4901977644024065</v>
      </c>
      <c r="U14" s="206">
        <f t="shared" si="2"/>
        <v>1.7112639724849528</v>
      </c>
      <c r="V14" s="206">
        <f t="shared" si="2"/>
        <v>1.9383490971625104</v>
      </c>
      <c r="W14" s="206">
        <f t="shared" si="2"/>
        <v>2.2236457437661215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0.33602751504729139</v>
      </c>
      <c r="T16" s="206">
        <v>0.2239896818572657</v>
      </c>
      <c r="U16" s="206">
        <v>0.1120378331900258</v>
      </c>
      <c r="V16" s="206">
        <v>0.1120378331900258</v>
      </c>
      <c r="W16" s="206">
        <v>0.1120378331900258</v>
      </c>
      <c r="DA16" s="71" t="s">
        <v>2876</v>
      </c>
    </row>
    <row r="17" spans="1:105" ht="12" customHeight="1" x14ac:dyDescent="0.25">
      <c r="A17" s="18" t="s">
        <v>69</v>
      </c>
      <c r="B17" s="206">
        <v>1.5546861564918311</v>
      </c>
      <c r="C17" s="206">
        <v>1.595442820292347</v>
      </c>
      <c r="D17" s="206">
        <v>1.664832330180567</v>
      </c>
      <c r="E17" s="206">
        <v>1.791315563198624</v>
      </c>
      <c r="F17" s="206">
        <v>2.8756663800515909</v>
      </c>
      <c r="G17" s="206">
        <v>1.920894239036973</v>
      </c>
      <c r="H17" s="206">
        <v>2.0055030094582968</v>
      </c>
      <c r="I17" s="206">
        <v>2.1075666380051592</v>
      </c>
      <c r="J17" s="206">
        <v>2.0871883061049008</v>
      </c>
      <c r="K17" s="206">
        <v>2.085124677558039</v>
      </c>
      <c r="L17" s="206">
        <v>2.0891659501289772</v>
      </c>
      <c r="M17" s="206">
        <v>1.0527944969905421</v>
      </c>
      <c r="N17" s="206">
        <v>1.2659501289767841</v>
      </c>
      <c r="O17" s="206">
        <v>1.08950988822012</v>
      </c>
      <c r="P17" s="206">
        <v>1.0976784178847809</v>
      </c>
      <c r="Q17" s="206">
        <v>1.1945829750644881</v>
      </c>
      <c r="R17" s="206">
        <v>1.234307824591574</v>
      </c>
      <c r="S17" s="206">
        <v>1.007910576096303</v>
      </c>
      <c r="T17" s="206">
        <v>2.058555460017196</v>
      </c>
      <c r="U17" s="206">
        <v>1.5576956147893379</v>
      </c>
      <c r="V17" s="206">
        <v>1.7453998280309539</v>
      </c>
      <c r="W17" s="206">
        <v>2.0402407566637999</v>
      </c>
      <c r="DA17" s="71" t="s">
        <v>2877</v>
      </c>
    </row>
    <row r="18" spans="1:105" ht="12" customHeight="1" x14ac:dyDescent="0.25">
      <c r="A18" s="18" t="s">
        <v>70</v>
      </c>
      <c r="B18" s="206">
        <v>0.96491831470335332</v>
      </c>
      <c r="C18" s="206">
        <v>0.96491831470335332</v>
      </c>
      <c r="D18" s="206">
        <v>1.9298366294067071</v>
      </c>
      <c r="E18" s="206">
        <v>0.96491831470335332</v>
      </c>
      <c r="F18" s="206">
        <v>3.6667239896818571</v>
      </c>
      <c r="G18" s="206">
        <v>1.9298366294067071</v>
      </c>
      <c r="H18" s="206">
        <v>0.77196904557179702</v>
      </c>
      <c r="I18" s="206">
        <v>0</v>
      </c>
      <c r="J18" s="206">
        <v>0.96491831470335332</v>
      </c>
      <c r="K18" s="206">
        <v>0.38598452278589851</v>
      </c>
      <c r="L18" s="206">
        <v>0.96491831470335332</v>
      </c>
      <c r="M18" s="206">
        <v>0.96491831470335332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0.31100601891659502</v>
      </c>
      <c r="C19" s="206">
        <v>0.29922613929492692</v>
      </c>
      <c r="D19" s="206">
        <v>0.30137575236457442</v>
      </c>
      <c r="E19" s="206">
        <v>0.30034393809114363</v>
      </c>
      <c r="F19" s="206">
        <v>0.28753224419604467</v>
      </c>
      <c r="G19" s="206">
        <v>0.28220120378331898</v>
      </c>
      <c r="H19" s="206">
        <v>0.28220120378331898</v>
      </c>
      <c r="I19" s="206">
        <v>0.28753224419604467</v>
      </c>
      <c r="J19" s="206">
        <v>0.27583834909716248</v>
      </c>
      <c r="K19" s="206">
        <v>0.27480653482373169</v>
      </c>
      <c r="L19" s="206">
        <v>0.25881341358555449</v>
      </c>
      <c r="M19" s="206">
        <v>0.25348237317282879</v>
      </c>
      <c r="N19" s="206">
        <v>0.23533963886500431</v>
      </c>
      <c r="O19" s="206">
        <v>0.23000859845227861</v>
      </c>
      <c r="P19" s="206">
        <v>0.2119518486672399</v>
      </c>
      <c r="Q19" s="206">
        <v>0.2119518486672399</v>
      </c>
      <c r="R19" s="206">
        <v>0.21298366294067059</v>
      </c>
      <c r="S19" s="206">
        <v>0.19492691315563199</v>
      </c>
      <c r="T19" s="206">
        <v>0.20765262252794489</v>
      </c>
      <c r="U19" s="206">
        <v>4.1530524505588987E-2</v>
      </c>
      <c r="V19" s="206">
        <v>8.091143594153051E-2</v>
      </c>
      <c r="W19" s="206">
        <v>7.1367153912295783E-2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4.3207222699914016</v>
      </c>
      <c r="C20" s="206">
        <f t="shared" si="3"/>
        <v>5.391229578675838</v>
      </c>
      <c r="D20" s="206">
        <f t="shared" si="3"/>
        <v>4.2562338779019777</v>
      </c>
      <c r="E20" s="206">
        <f t="shared" si="3"/>
        <v>4.9871023215821149</v>
      </c>
      <c r="F20" s="206">
        <f t="shared" si="3"/>
        <v>9.9742046431642297</v>
      </c>
      <c r="G20" s="206">
        <f t="shared" si="3"/>
        <v>12.497506448839211</v>
      </c>
      <c r="H20" s="206">
        <f t="shared" si="3"/>
        <v>12.252794496990539</v>
      </c>
      <c r="I20" s="206">
        <f t="shared" si="3"/>
        <v>8.2545141874462598</v>
      </c>
      <c r="J20" s="206">
        <f t="shared" si="3"/>
        <v>7.6311263972484946</v>
      </c>
      <c r="K20" s="206">
        <f t="shared" si="3"/>
        <v>4.7076526225279443</v>
      </c>
      <c r="L20" s="206">
        <f t="shared" si="3"/>
        <v>7.8030954428202914</v>
      </c>
      <c r="M20" s="206">
        <f t="shared" si="3"/>
        <v>8.3619948409286327</v>
      </c>
      <c r="N20" s="206">
        <f t="shared" si="3"/>
        <v>3.9767841788478071</v>
      </c>
      <c r="O20" s="206">
        <f t="shared" si="3"/>
        <v>2.5150472914875319</v>
      </c>
      <c r="P20" s="206">
        <f t="shared" si="3"/>
        <v>1.6552020636285469</v>
      </c>
      <c r="Q20" s="206">
        <f t="shared" si="3"/>
        <v>0.98882201203783315</v>
      </c>
      <c r="R20" s="206">
        <f t="shared" si="3"/>
        <v>0.92476354256233884</v>
      </c>
      <c r="S20" s="206">
        <f t="shared" si="3"/>
        <v>1.4089423903697329</v>
      </c>
      <c r="T20" s="206">
        <f t="shared" si="3"/>
        <v>1.8202063628546861</v>
      </c>
      <c r="U20" s="206">
        <f t="shared" si="3"/>
        <v>1.8202063628546861</v>
      </c>
      <c r="V20" s="206">
        <f t="shared" si="3"/>
        <v>1.826999140154772</v>
      </c>
      <c r="W20" s="206">
        <f t="shared" si="3"/>
        <v>1.75554600171969</v>
      </c>
      <c r="DA20" s="71"/>
    </row>
    <row r="21" spans="1:105" ht="12" customHeight="1" x14ac:dyDescent="0.25">
      <c r="A21" s="18" t="s">
        <v>72</v>
      </c>
      <c r="B21" s="206">
        <v>4.3207222699914016</v>
      </c>
      <c r="C21" s="206">
        <v>5.391229578675838</v>
      </c>
      <c r="D21" s="206">
        <v>4.2562338779019777</v>
      </c>
      <c r="E21" s="206">
        <v>4.9871023215821149</v>
      </c>
      <c r="F21" s="206">
        <v>9.9742046431642297</v>
      </c>
      <c r="G21" s="206">
        <v>12.497506448839211</v>
      </c>
      <c r="H21" s="206">
        <v>12.252794496990539</v>
      </c>
      <c r="I21" s="206">
        <v>8.2545141874462598</v>
      </c>
      <c r="J21" s="206">
        <v>7.6311263972484946</v>
      </c>
      <c r="K21" s="206">
        <v>4.7076526225279443</v>
      </c>
      <c r="L21" s="206">
        <v>7.8030954428202914</v>
      </c>
      <c r="M21" s="206">
        <v>8.3619948409286327</v>
      </c>
      <c r="N21" s="206">
        <v>3.9767841788478071</v>
      </c>
      <c r="O21" s="206">
        <v>2.5150472914875319</v>
      </c>
      <c r="P21" s="206">
        <v>1.6552020636285469</v>
      </c>
      <c r="Q21" s="206">
        <v>0.98882201203783315</v>
      </c>
      <c r="R21" s="206">
        <v>0.92476354256233884</v>
      </c>
      <c r="S21" s="206">
        <v>1.4089423903697329</v>
      </c>
      <c r="T21" s="206">
        <v>1.8202063628546861</v>
      </c>
      <c r="U21" s="206">
        <v>1.8202063628546861</v>
      </c>
      <c r="V21" s="206">
        <v>1.826999140154772</v>
      </c>
      <c r="W21" s="206">
        <v>1.75554600171969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20.803439380911431</v>
      </c>
      <c r="C23" s="206">
        <f t="shared" si="4"/>
        <v>21.90214961306965</v>
      </c>
      <c r="D23" s="206">
        <f t="shared" si="4"/>
        <v>19.800343938091139</v>
      </c>
      <c r="E23" s="206">
        <f t="shared" si="4"/>
        <v>20.82734307824591</v>
      </c>
      <c r="F23" s="206">
        <f t="shared" si="4"/>
        <v>18.91659501289768</v>
      </c>
      <c r="G23" s="206">
        <f t="shared" si="4"/>
        <v>18.46276870163371</v>
      </c>
      <c r="H23" s="206">
        <f t="shared" si="4"/>
        <v>28.398796216680999</v>
      </c>
      <c r="I23" s="206">
        <f t="shared" si="4"/>
        <v>21.9499570077386</v>
      </c>
      <c r="J23" s="206">
        <f t="shared" si="4"/>
        <v>13.255975924333621</v>
      </c>
      <c r="K23" s="206">
        <f t="shared" si="4"/>
        <v>15.62055030094583</v>
      </c>
      <c r="L23" s="206">
        <f t="shared" si="4"/>
        <v>9.6254514187446247</v>
      </c>
      <c r="M23" s="206">
        <f t="shared" si="4"/>
        <v>11.560103181427341</v>
      </c>
      <c r="N23" s="206">
        <f t="shared" si="4"/>
        <v>10.38976784178848</v>
      </c>
      <c r="O23" s="206">
        <f t="shared" si="4"/>
        <v>10.72416165090284</v>
      </c>
      <c r="P23" s="206">
        <f t="shared" si="4"/>
        <v>8.1924333619948406</v>
      </c>
      <c r="Q23" s="206">
        <f t="shared" si="4"/>
        <v>8.4551160791057605</v>
      </c>
      <c r="R23" s="206">
        <f t="shared" si="4"/>
        <v>8.7417884780739463</v>
      </c>
      <c r="S23" s="206">
        <f t="shared" si="4"/>
        <v>16.46603611349957</v>
      </c>
      <c r="T23" s="206">
        <f t="shared" si="4"/>
        <v>13.23447979363714</v>
      </c>
      <c r="U23" s="206">
        <f t="shared" si="4"/>
        <v>11.68194325021496</v>
      </c>
      <c r="V23" s="206">
        <f t="shared" si="4"/>
        <v>10.920034393809109</v>
      </c>
      <c r="W23" s="206">
        <f t="shared" si="4"/>
        <v>10.444711951848671</v>
      </c>
      <c r="DA23" s="71"/>
    </row>
    <row r="24" spans="1:105" ht="12" customHeight="1" x14ac:dyDescent="0.25">
      <c r="A24" s="18" t="s">
        <v>73</v>
      </c>
      <c r="B24" s="206">
        <v>20.803439380911431</v>
      </c>
      <c r="C24" s="206">
        <v>21.90214961306965</v>
      </c>
      <c r="D24" s="206">
        <v>19.800343938091139</v>
      </c>
      <c r="E24" s="206">
        <v>20.82734307824591</v>
      </c>
      <c r="F24" s="206">
        <v>18.91659501289768</v>
      </c>
      <c r="G24" s="206">
        <v>18.46276870163371</v>
      </c>
      <c r="H24" s="206">
        <v>28.398796216680999</v>
      </c>
      <c r="I24" s="206">
        <v>21.9499570077386</v>
      </c>
      <c r="J24" s="206">
        <v>13.255975924333621</v>
      </c>
      <c r="K24" s="206">
        <v>15.62055030094583</v>
      </c>
      <c r="L24" s="206">
        <v>9.6254514187446247</v>
      </c>
      <c r="M24" s="206">
        <v>11.560103181427341</v>
      </c>
      <c r="N24" s="206">
        <v>10.38976784178848</v>
      </c>
      <c r="O24" s="206">
        <v>10.72416165090284</v>
      </c>
      <c r="P24" s="206">
        <v>8.1924333619948406</v>
      </c>
      <c r="Q24" s="206">
        <v>8.4551160791057605</v>
      </c>
      <c r="R24" s="206">
        <v>8.7417884780739463</v>
      </c>
      <c r="S24" s="206">
        <v>16.46603611349957</v>
      </c>
      <c r="T24" s="206">
        <v>13.23447979363714</v>
      </c>
      <c r="U24" s="206">
        <v>11.68194325021496</v>
      </c>
      <c r="V24" s="206">
        <v>10.920034393809109</v>
      </c>
      <c r="W24" s="206">
        <v>10.444711951848671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0.50042992261392949</v>
      </c>
      <c r="C30" s="206">
        <v>0.17515047291487529</v>
      </c>
      <c r="D30" s="206">
        <v>0.16440240756663799</v>
      </c>
      <c r="E30" s="206">
        <v>4.4797936371453143E-2</v>
      </c>
      <c r="F30" s="206">
        <v>4.557179707652622E-3</v>
      </c>
      <c r="G30" s="206">
        <v>5.0730868443680131E-3</v>
      </c>
      <c r="H30" s="206">
        <v>3.6113499570077381E-3</v>
      </c>
      <c r="I30" s="206">
        <v>5.4170249355116077E-3</v>
      </c>
      <c r="J30" s="206">
        <v>3.2674118658641439E-3</v>
      </c>
      <c r="K30" s="206">
        <v>3.1814273430782461E-3</v>
      </c>
      <c r="L30" s="206">
        <v>4.9011177987962166E-3</v>
      </c>
      <c r="M30" s="206">
        <v>0.7447979363714532</v>
      </c>
      <c r="N30" s="206">
        <v>2.4403267411865861</v>
      </c>
      <c r="O30" s="206">
        <v>2.3203783319002582</v>
      </c>
      <c r="P30" s="206">
        <v>2.7956147893379191</v>
      </c>
      <c r="Q30" s="206">
        <v>13.347291487532241</v>
      </c>
      <c r="R30" s="206">
        <v>20.586844368013761</v>
      </c>
      <c r="S30" s="206">
        <v>29.087962166809969</v>
      </c>
      <c r="T30" s="206">
        <v>33.224763542562343</v>
      </c>
      <c r="U30" s="206">
        <v>46.268529664660363</v>
      </c>
      <c r="V30" s="206">
        <v>48.743680137575232</v>
      </c>
      <c r="W30" s="206">
        <v>52.804041272570927</v>
      </c>
      <c r="DA30" s="71" t="s">
        <v>2888</v>
      </c>
    </row>
    <row r="31" spans="1:105" ht="12" customHeight="1" x14ac:dyDescent="0.25">
      <c r="A31" s="21" t="s">
        <v>38</v>
      </c>
      <c r="B31" s="209">
        <v>7.5666380051590707</v>
      </c>
      <c r="C31" s="209">
        <v>7.9105760963026652</v>
      </c>
      <c r="D31" s="209">
        <v>8.16852966466036</v>
      </c>
      <c r="E31" s="209">
        <v>8.7704213241616511</v>
      </c>
      <c r="F31" s="209">
        <v>10.662080825451421</v>
      </c>
      <c r="G31" s="209">
        <v>12.55374032674119</v>
      </c>
      <c r="H31" s="209">
        <v>13.671539122957871</v>
      </c>
      <c r="I31" s="209">
        <v>12.89767841788478</v>
      </c>
      <c r="J31" s="209">
        <v>14.18744625967326</v>
      </c>
      <c r="K31" s="209">
        <v>13.671539122957871</v>
      </c>
      <c r="L31" s="209">
        <v>15.391229578675841</v>
      </c>
      <c r="M31" s="209">
        <v>17.024935511607911</v>
      </c>
      <c r="N31" s="209">
        <v>17.024935511607911</v>
      </c>
      <c r="O31" s="209">
        <v>19.260533104041269</v>
      </c>
      <c r="P31" s="209">
        <v>20.464316423043851</v>
      </c>
      <c r="Q31" s="209">
        <v>22.785898538263108</v>
      </c>
      <c r="R31" s="209">
        <v>23.98968185726569</v>
      </c>
      <c r="S31" s="209">
        <v>26.69819432502149</v>
      </c>
      <c r="T31" s="209">
        <v>27.20550300945829</v>
      </c>
      <c r="U31" s="209">
        <v>28.245915735167671</v>
      </c>
      <c r="V31" s="209">
        <v>26.723989681857269</v>
      </c>
      <c r="W31" s="209">
        <v>30.748065348237319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19.160981279582629</v>
      </c>
      <c r="C33" s="205">
        <f>WWP_emi!C5</f>
        <v>21.772020599508881</v>
      </c>
      <c r="D33" s="205">
        <f>WWP_emi!D5</f>
        <v>22.448729879595209</v>
      </c>
      <c r="E33" s="205">
        <f>WWP_emi!E5</f>
        <v>21.269422799331</v>
      </c>
      <c r="F33" s="205">
        <f>WWP_emi!F5</f>
        <v>45.065466719287421</v>
      </c>
      <c r="G33" s="205">
        <f>WWP_emi!G5</f>
        <v>42.386086078947322</v>
      </c>
      <c r="H33" s="205">
        <f>WWP_emi!H5</f>
        <v>38.321633519509653</v>
      </c>
      <c r="I33" s="205">
        <f>WWP_emi!I5</f>
        <v>26.7609754805748</v>
      </c>
      <c r="J33" s="205">
        <f>WWP_emi!J5</f>
        <v>28.32651216094126</v>
      </c>
      <c r="K33" s="205">
        <f>WWP_emi!K5</f>
        <v>19.57439304073084</v>
      </c>
      <c r="L33" s="205">
        <f>WWP_emi!L5</f>
        <v>28.687170600937129</v>
      </c>
      <c r="M33" s="205">
        <f>WWP_emi!M5</f>
        <v>26.769184560908538</v>
      </c>
      <c r="N33" s="205">
        <f>WWP_emi!N5</f>
        <v>13.950984240430589</v>
      </c>
      <c r="O33" s="205">
        <f>WWP_emi!O5</f>
        <v>9.9548049604594251</v>
      </c>
      <c r="P33" s="205">
        <f>WWP_emi!P5</f>
        <v>7.9081563605240994</v>
      </c>
      <c r="Q33" s="205">
        <f>WWP_emi!Q5</f>
        <v>6.6436048802350021</v>
      </c>
      <c r="R33" s="205">
        <f>WWP_emi!R5</f>
        <v>6.6193815601529842</v>
      </c>
      <c r="S33" s="205">
        <f>WWP_emi!S5</f>
        <v>7.8895897201462786</v>
      </c>
      <c r="T33" s="205">
        <f>WWP_emi!T5</f>
        <v>11.856038400191609</v>
      </c>
      <c r="U33" s="205">
        <f>WWP_emi!U5</f>
        <v>9.5244037201297882</v>
      </c>
      <c r="V33" s="205">
        <f>WWP_emi!V5</f>
        <v>10.23695748010744</v>
      </c>
      <c r="W33" s="205">
        <f>WWP_emi!W5</f>
        <v>10.95615648007194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188.49226462921709</v>
      </c>
      <c r="C35" s="286">
        <f t="shared" si="5"/>
        <v>228.86103782809363</v>
      </c>
      <c r="D35" s="286">
        <f t="shared" si="5"/>
        <v>190.64415262678446</v>
      </c>
      <c r="E35" s="286">
        <f t="shared" si="5"/>
        <v>185.304884326115</v>
      </c>
      <c r="F35" s="286">
        <f t="shared" si="5"/>
        <v>231.08161540419931</v>
      </c>
      <c r="G35" s="286">
        <f t="shared" si="5"/>
        <v>238.64938921763309</v>
      </c>
      <c r="H35" s="286">
        <f t="shared" si="5"/>
        <v>288.6638128568689</v>
      </c>
      <c r="I35" s="286">
        <f t="shared" si="5"/>
        <v>193.14260153981473</v>
      </c>
      <c r="J35" s="286">
        <f t="shared" si="5"/>
        <v>170.88491375257485</v>
      </c>
      <c r="K35" s="286">
        <f t="shared" si="5"/>
        <v>195.83360683816949</v>
      </c>
      <c r="L35" s="286">
        <f t="shared" si="5"/>
        <v>236.81754039942916</v>
      </c>
      <c r="M35" s="286">
        <f t="shared" si="5"/>
        <v>251.41794854993012</v>
      </c>
      <c r="N35" s="286">
        <f t="shared" si="5"/>
        <v>228.56467385577608</v>
      </c>
      <c r="O35" s="286">
        <f t="shared" si="5"/>
        <v>218.57548249276763</v>
      </c>
      <c r="P35" s="286">
        <f t="shared" si="5"/>
        <v>180.60911111471628</v>
      </c>
      <c r="Q35" s="286">
        <f t="shared" si="5"/>
        <v>209.56138688969969</v>
      </c>
      <c r="R35" s="286">
        <f t="shared" si="5"/>
        <v>225.76070727967766</v>
      </c>
      <c r="S35" s="286">
        <f t="shared" si="5"/>
        <v>285.69362265538803</v>
      </c>
      <c r="T35" s="286">
        <f t="shared" si="5"/>
        <v>293.02634666343062</v>
      </c>
      <c r="U35" s="286">
        <f t="shared" si="5"/>
        <v>305.1314923687035</v>
      </c>
      <c r="V35" s="286">
        <f t="shared" si="5"/>
        <v>533.95965716647186</v>
      </c>
      <c r="W35" s="286">
        <f t="shared" si="5"/>
        <v>410.43608340828399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155.71994249328156</v>
      </c>
      <c r="C36" s="346">
        <f t="shared" si="6"/>
        <v>149.36469369023811</v>
      </c>
      <c r="D36" s="346">
        <f t="shared" si="6"/>
        <v>157.39943783723888</v>
      </c>
      <c r="E36" s="346">
        <f t="shared" si="6"/>
        <v>173.26695378119376</v>
      </c>
      <c r="F36" s="346">
        <f t="shared" si="6"/>
        <v>189.65978100374755</v>
      </c>
      <c r="G36" s="346">
        <f t="shared" si="6"/>
        <v>184.05304269981895</v>
      </c>
      <c r="H36" s="346">
        <f t="shared" si="6"/>
        <v>169.82600109922583</v>
      </c>
      <c r="I36" s="346">
        <f t="shared" si="6"/>
        <v>174.80696134967093</v>
      </c>
      <c r="J36" s="346">
        <f t="shared" si="6"/>
        <v>191.41379190462479</v>
      </c>
      <c r="K36" s="346">
        <f t="shared" si="6"/>
        <v>214.43137637246662</v>
      </c>
      <c r="L36" s="346">
        <f t="shared" si="6"/>
        <v>218.63781843627643</v>
      </c>
      <c r="M36" s="346">
        <f t="shared" si="6"/>
        <v>224.95346932596351</v>
      </c>
      <c r="N36" s="346">
        <f t="shared" si="6"/>
        <v>243.72357443584227</v>
      </c>
      <c r="O36" s="346">
        <f t="shared" si="6"/>
        <v>254.45298575628095</v>
      </c>
      <c r="P36" s="346">
        <f t="shared" si="6"/>
        <v>245.03830676914359</v>
      </c>
      <c r="Q36" s="346">
        <f t="shared" si="6"/>
        <v>242.40479735048896</v>
      </c>
      <c r="R36" s="346">
        <f t="shared" si="6"/>
        <v>254.09199055431421</v>
      </c>
      <c r="S36" s="346">
        <f t="shared" si="6"/>
        <v>249.53256376627641</v>
      </c>
      <c r="T36" s="346">
        <f t="shared" si="6"/>
        <v>249.15069649026802</v>
      </c>
      <c r="U36" s="346">
        <f t="shared" si="6"/>
        <v>238.33551895150291</v>
      </c>
      <c r="V36" s="346">
        <f t="shared" si="6"/>
        <v>241.55493980226922</v>
      </c>
      <c r="W36" s="346">
        <f t="shared" si="6"/>
        <v>213.08249425425714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61.068140723177905</v>
      </c>
      <c r="C37" s="346">
        <f>IF(WWP_ued!C$5=0,"",WWP_ued!C$5/C$5*1000)</f>
        <v>58.613505234217072</v>
      </c>
      <c r="D37" s="346">
        <f>IF(WWP_ued!D$5=0,"",WWP_ued!D$5/D$5*1000)</f>
        <v>61.881182827490015</v>
      </c>
      <c r="E37" s="346">
        <f>IF(WWP_ued!E$5=0,"",WWP_ued!E$5/E$5*1000)</f>
        <v>68.373930145007421</v>
      </c>
      <c r="F37" s="346">
        <f>IF(WWP_ued!F$5=0,"",WWP_ued!F$5/F$5*1000)</f>
        <v>75.921466112790867</v>
      </c>
      <c r="G37" s="346">
        <f>IF(WWP_ued!G$5=0,"",WWP_ued!G$5/G$5*1000)</f>
        <v>74.691812429225621</v>
      </c>
      <c r="H37" s="346">
        <f>IF(WWP_ued!H$5=0,"",WWP_ued!H$5/H$5*1000)</f>
        <v>67.87012751262786</v>
      </c>
      <c r="I37" s="346">
        <f>IF(WWP_ued!I$5=0,"",WWP_ued!I$5/I$5*1000)</f>
        <v>70.41511091013065</v>
      </c>
      <c r="J37" s="346">
        <f>IF(WWP_ued!J$5=0,"",WWP_ued!J$5/J$5*1000)</f>
        <v>79.208607857886676</v>
      </c>
      <c r="K37" s="346">
        <f>IF(WWP_ued!K$5=0,"",WWP_ued!K$5/K$5*1000)</f>
        <v>87.877428983830427</v>
      </c>
      <c r="L37" s="346">
        <f>IF(WWP_ued!L$5=0,"",WWP_ued!L$5/L$5*1000)</f>
        <v>92.123796519644017</v>
      </c>
      <c r="M37" s="346">
        <f>IF(WWP_ued!M$5=0,"",WWP_ued!M$5/M$5*1000)</f>
        <v>94.717353793207565</v>
      </c>
      <c r="N37" s="346">
        <f>IF(WWP_ued!N$5=0,"",WWP_ued!N$5/N$5*1000)</f>
        <v>103.65716387700853</v>
      </c>
      <c r="O37" s="346">
        <f>IF(WWP_ued!O$5=0,"",WWP_ued!O$5/O$5*1000)</f>
        <v>108.96289891495717</v>
      </c>
      <c r="P37" s="346">
        <f>IF(WWP_ued!P$5=0,"",WWP_ued!P$5/P$5*1000)</f>
        <v>106.66717629450054</v>
      </c>
      <c r="Q37" s="346">
        <f>IF(WWP_ued!Q$5=0,"",WWP_ued!Q$5/Q$5*1000)</f>
        <v>105.64552548002719</v>
      </c>
      <c r="R37" s="346">
        <f>IF(WWP_ued!R$5=0,"",WWP_ued!R$5/R$5*1000)</f>
        <v>110.71016840092386</v>
      </c>
      <c r="S37" s="346">
        <f>IF(WWP_ued!S$5=0,"",WWP_ued!S$5/S$5*1000)</f>
        <v>107.00922973047042</v>
      </c>
      <c r="T37" s="346">
        <f>IF(WWP_ued!T$5=0,"",WWP_ued!T$5/T$5*1000)</f>
        <v>107.33334939845949</v>
      </c>
      <c r="U37" s="346">
        <f>IF(WWP_ued!U$5=0,"",WWP_ued!U$5/U$5*1000)</f>
        <v>103.26632174298815</v>
      </c>
      <c r="V37" s="346">
        <f>IF(WWP_ued!V$5=0,"",WWP_ued!V$5/V$5*1000)</f>
        <v>104.59096436664579</v>
      </c>
      <c r="W37" s="346">
        <f>IF(WWP_ued!W$5=0,"",WWP_ued!W$5/W$5*1000)</f>
        <v>92.628827465445411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0.53136995534177456</v>
      </c>
      <c r="C38" s="347">
        <f t="shared" si="7"/>
        <v>0.56879463116603035</v>
      </c>
      <c r="D38" s="347">
        <f t="shared" si="7"/>
        <v>0.6180314378975571</v>
      </c>
      <c r="E38" s="347">
        <f t="shared" si="7"/>
        <v>0.56438162580618711</v>
      </c>
      <c r="F38" s="347">
        <f t="shared" si="7"/>
        <v>0.97150315197885528</v>
      </c>
      <c r="G38" s="347">
        <f t="shared" si="7"/>
        <v>0.88949189379540572</v>
      </c>
      <c r="H38" s="347">
        <f t="shared" si="7"/>
        <v>0.66778232949142846</v>
      </c>
      <c r="I38" s="347">
        <f t="shared" si="7"/>
        <v>0.58811885357993066</v>
      </c>
      <c r="J38" s="347">
        <f t="shared" si="7"/>
        <v>0.73755893518712679</v>
      </c>
      <c r="K38" s="347">
        <f t="shared" si="7"/>
        <v>0.53265336979589928</v>
      </c>
      <c r="L38" s="347">
        <f t="shared" si="7"/>
        <v>0.79383219303535457</v>
      </c>
      <c r="M38" s="347">
        <f t="shared" si="7"/>
        <v>0.66984877776828611</v>
      </c>
      <c r="N38" s="347">
        <f t="shared" si="7"/>
        <v>0.39484173890112956</v>
      </c>
      <c r="O38" s="347">
        <f t="shared" si="7"/>
        <v>0.27545391357242166</v>
      </c>
      <c r="P38" s="347">
        <f t="shared" si="7"/>
        <v>0.22977340027005461</v>
      </c>
      <c r="Q38" s="347">
        <f t="shared" si="7"/>
        <v>0.14140244639129806</v>
      </c>
      <c r="R38" s="347">
        <f t="shared" si="7"/>
        <v>0.11886043479035016</v>
      </c>
      <c r="S38" s="347">
        <f t="shared" si="7"/>
        <v>0.10491475691683882</v>
      </c>
      <c r="T38" s="347">
        <f t="shared" si="7"/>
        <v>0.15204893261873056</v>
      </c>
      <c r="U38" s="347">
        <f t="shared" si="7"/>
        <v>0.10614767618250413</v>
      </c>
      <c r="V38" s="347">
        <f t="shared" si="7"/>
        <v>0.11355086934767428</v>
      </c>
      <c r="W38" s="347">
        <f t="shared" si="7"/>
        <v>0.11182488901615471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HR: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36.059587274290628</v>
      </c>
      <c r="C5" s="225">
        <v>38.277472055030103</v>
      </c>
      <c r="D5" s="225">
        <v>36.322957867583817</v>
      </c>
      <c r="E5" s="225">
        <v>37.686242476354252</v>
      </c>
      <c r="F5" s="225">
        <v>46.387360275150478</v>
      </c>
      <c r="G5" s="225">
        <v>47.652020636285499</v>
      </c>
      <c r="H5" s="225">
        <v>57.386414445399843</v>
      </c>
      <c r="I5" s="225">
        <v>45.502665520206357</v>
      </c>
      <c r="J5" s="225">
        <v>38.405760963026658</v>
      </c>
      <c r="K5" s="225">
        <v>36.748839208942407</v>
      </c>
      <c r="L5" s="225">
        <v>36.137575236457451</v>
      </c>
      <c r="M5" s="225">
        <v>39.96302665520205</v>
      </c>
      <c r="N5" s="225">
        <v>35.333104041272563</v>
      </c>
      <c r="O5" s="225">
        <v>36.139638865004287</v>
      </c>
      <c r="P5" s="225">
        <v>34.417196904557173</v>
      </c>
      <c r="Q5" s="225">
        <v>46.983662940670683</v>
      </c>
      <c r="R5" s="225">
        <v>55.690369733447987</v>
      </c>
      <c r="S5" s="225">
        <v>75.199999999999989</v>
      </c>
      <c r="T5" s="225">
        <v>77.975150472914862</v>
      </c>
      <c r="U5" s="225">
        <v>89.727858985382639</v>
      </c>
      <c r="V5" s="225">
        <v>90.153052450558889</v>
      </c>
      <c r="W5" s="225">
        <v>97.976010318142755</v>
      </c>
      <c r="DA5" s="89" t="s">
        <v>2873</v>
      </c>
    </row>
    <row r="6" spans="1:105" ht="12" customHeight="1" x14ac:dyDescent="0.25">
      <c r="A6" s="55" t="s">
        <v>92</v>
      </c>
      <c r="B6" s="261">
        <v>0.32156738979857258</v>
      </c>
      <c r="C6" s="261">
        <v>0.33723916013363731</v>
      </c>
      <c r="D6" s="261">
        <v>0.34625902416506282</v>
      </c>
      <c r="E6" s="261">
        <v>0.37186289593420452</v>
      </c>
      <c r="F6" s="261">
        <v>0.45663086145522708</v>
      </c>
      <c r="G6" s="261">
        <v>0.53534087830096166</v>
      </c>
      <c r="H6" s="261">
        <v>0.58304490590824698</v>
      </c>
      <c r="I6" s="261">
        <v>0.54495145734216</v>
      </c>
      <c r="J6" s="261">
        <v>0.59499159161673942</v>
      </c>
      <c r="K6" s="261">
        <v>0.57037871696655629</v>
      </c>
      <c r="L6" s="261">
        <v>0.64360159666382877</v>
      </c>
      <c r="M6" s="261">
        <v>0.71036089668580471</v>
      </c>
      <c r="N6" s="261">
        <v>0.70489874390150065</v>
      </c>
      <c r="O6" s="261">
        <v>0.79419840870856984</v>
      </c>
      <c r="P6" s="261">
        <v>0.8422443291755819</v>
      </c>
      <c r="Q6" s="261">
        <v>0.93665597572309633</v>
      </c>
      <c r="R6" s="261">
        <v>0.98597955008504146</v>
      </c>
      <c r="S6" s="261">
        <v>1.097485897417003</v>
      </c>
      <c r="T6" s="261">
        <v>1.120841300633721</v>
      </c>
      <c r="U6" s="261">
        <v>1.1626280493797829</v>
      </c>
      <c r="V6" s="261">
        <v>1.100775288394074</v>
      </c>
      <c r="W6" s="261">
        <v>1.265842236031776</v>
      </c>
      <c r="DA6" s="67" t="s">
        <v>2890</v>
      </c>
    </row>
    <row r="7" spans="1:105" ht="12" customHeight="1" x14ac:dyDescent="0.25">
      <c r="A7" s="202" t="s">
        <v>93</v>
      </c>
      <c r="B7" s="226">
        <v>0.3495297715201876</v>
      </c>
      <c r="C7" s="226">
        <v>0.36656430449308408</v>
      </c>
      <c r="D7" s="226">
        <v>0.37636850452724208</v>
      </c>
      <c r="E7" s="226">
        <v>0.40419879992848329</v>
      </c>
      <c r="F7" s="226">
        <v>0.49633789288611663</v>
      </c>
      <c r="G7" s="226">
        <v>0.5818922590227843</v>
      </c>
      <c r="H7" s="226">
        <v>0.63374446294374676</v>
      </c>
      <c r="I7" s="226">
        <v>0.59233854058930457</v>
      </c>
      <c r="J7" s="226">
        <v>0.64672999088776018</v>
      </c>
      <c r="K7" s="226">
        <v>0.61997686626799609</v>
      </c>
      <c r="L7" s="226">
        <v>0.69956695289546611</v>
      </c>
      <c r="M7" s="226">
        <v>0.77213140944109204</v>
      </c>
      <c r="N7" s="226">
        <v>0.76619428684945723</v>
      </c>
      <c r="O7" s="226">
        <v>0.86325913990061964</v>
      </c>
      <c r="P7" s="226">
        <v>0.91548296649519778</v>
      </c>
      <c r="Q7" s="226">
        <v>1.018104321438148</v>
      </c>
      <c r="R7" s="226">
        <v>1.07171690226635</v>
      </c>
      <c r="S7" s="226">
        <v>1.1929194537141341</v>
      </c>
      <c r="T7" s="226">
        <v>1.218305761558393</v>
      </c>
      <c r="U7" s="226">
        <v>1.2637261406301989</v>
      </c>
      <c r="V7" s="226">
        <v>1.1964948786892109</v>
      </c>
      <c r="W7" s="226">
        <v>1.375915473947583</v>
      </c>
      <c r="DA7" s="174" t="s">
        <v>2891</v>
      </c>
    </row>
    <row r="8" spans="1:105" ht="12" customHeight="1" x14ac:dyDescent="0.25">
      <c r="A8" s="202" t="s">
        <v>94</v>
      </c>
      <c r="B8" s="226">
        <v>0.86683383337006537</v>
      </c>
      <c r="C8" s="226">
        <v>0.90907947514284826</v>
      </c>
      <c r="D8" s="226">
        <v>0.93339389122756067</v>
      </c>
      <c r="E8" s="226">
        <v>1.0024130238226381</v>
      </c>
      <c r="F8" s="226">
        <v>1.2309179743575689</v>
      </c>
      <c r="G8" s="226">
        <v>1.4430928023765051</v>
      </c>
      <c r="H8" s="226">
        <v>1.5716862681004919</v>
      </c>
      <c r="I8" s="226">
        <v>1.4689995806614751</v>
      </c>
      <c r="J8" s="226">
        <v>1.6038903774016451</v>
      </c>
      <c r="K8" s="226">
        <v>1.5375426283446301</v>
      </c>
      <c r="L8" s="226">
        <v>1.7349260431807561</v>
      </c>
      <c r="M8" s="226">
        <v>1.9148858954139081</v>
      </c>
      <c r="N8" s="226">
        <v>1.9001618313866531</v>
      </c>
      <c r="O8" s="226">
        <v>2.1408826669535368</v>
      </c>
      <c r="P8" s="226">
        <v>2.27039775690809</v>
      </c>
      <c r="Q8" s="226">
        <v>2.5248987171666082</v>
      </c>
      <c r="R8" s="226">
        <v>2.657857917620547</v>
      </c>
      <c r="S8" s="226">
        <v>2.958440245211051</v>
      </c>
      <c r="T8" s="226">
        <v>3.021398288664813</v>
      </c>
      <c r="U8" s="226">
        <v>3.134040828762894</v>
      </c>
      <c r="V8" s="226">
        <v>2.967307299149244</v>
      </c>
      <c r="W8" s="226">
        <v>3.4122703753900052</v>
      </c>
      <c r="DA8" s="174" t="s">
        <v>2892</v>
      </c>
    </row>
    <row r="9" spans="1:105" ht="12" customHeight="1" x14ac:dyDescent="0.25">
      <c r="A9" s="202" t="s">
        <v>95</v>
      </c>
      <c r="B9" s="226">
        <v>2.656426263553425</v>
      </c>
      <c r="C9" s="226">
        <v>2.785888714147438</v>
      </c>
      <c r="D9" s="226">
        <v>2.860400634407041</v>
      </c>
      <c r="E9" s="226">
        <v>3.0719108794564729</v>
      </c>
      <c r="F9" s="226">
        <v>3.7721679859344839</v>
      </c>
      <c r="G9" s="226">
        <v>4.4223811685731613</v>
      </c>
      <c r="H9" s="226">
        <v>4.8164579183724756</v>
      </c>
      <c r="I9" s="226">
        <v>4.5017729084787144</v>
      </c>
      <c r="J9" s="226">
        <v>4.9151479307469774</v>
      </c>
      <c r="K9" s="226">
        <v>4.7118241836367689</v>
      </c>
      <c r="L9" s="226">
        <v>5.3167088420055419</v>
      </c>
      <c r="M9" s="226">
        <v>5.8681987117522993</v>
      </c>
      <c r="N9" s="226">
        <v>5.8230765800558748</v>
      </c>
      <c r="O9" s="226">
        <v>6.5607694632447098</v>
      </c>
      <c r="P9" s="226">
        <v>6.957670545363503</v>
      </c>
      <c r="Q9" s="226">
        <v>7.7375928429299261</v>
      </c>
      <c r="R9" s="226">
        <v>8.1450484572242559</v>
      </c>
      <c r="S9" s="226">
        <v>9.0661878482274165</v>
      </c>
      <c r="T9" s="226">
        <v>9.2591237878437838</v>
      </c>
      <c r="U9" s="226">
        <v>9.6043186687895119</v>
      </c>
      <c r="V9" s="226">
        <v>9.0933610780380079</v>
      </c>
      <c r="W9" s="226">
        <v>10.45695760200163</v>
      </c>
      <c r="DA9" s="174" t="s">
        <v>2893</v>
      </c>
    </row>
    <row r="10" spans="1:105" ht="12" customHeight="1" x14ac:dyDescent="0.25">
      <c r="A10" s="56" t="s">
        <v>96</v>
      </c>
      <c r="B10" s="262">
        <v>0.64090955423480667</v>
      </c>
      <c r="C10" s="262">
        <v>0.68781966211328038</v>
      </c>
      <c r="D10" s="262">
        <v>0.66799554489674218</v>
      </c>
      <c r="E10" s="262">
        <v>0.70196470698474456</v>
      </c>
      <c r="F10" s="262">
        <v>0.90764352678180071</v>
      </c>
      <c r="G10" s="262">
        <v>0.96466711612020217</v>
      </c>
      <c r="H10" s="262">
        <v>1.106840564795452</v>
      </c>
      <c r="I10" s="262">
        <v>0.93397438929234267</v>
      </c>
      <c r="J10" s="262">
        <v>0.9374217965479672</v>
      </c>
      <c r="K10" s="262">
        <v>0.92040488173037627</v>
      </c>
      <c r="L10" s="262">
        <v>0.98561860792462852</v>
      </c>
      <c r="M10" s="262">
        <v>1.106958678936655</v>
      </c>
      <c r="N10" s="262">
        <v>1.149343129993206</v>
      </c>
      <c r="O10" s="262">
        <v>1.3415787094153719</v>
      </c>
      <c r="P10" s="262">
        <v>1.4488081318886319</v>
      </c>
      <c r="Q10" s="262">
        <v>1.6398041345909691</v>
      </c>
      <c r="R10" s="262">
        <v>1.7314400887180841</v>
      </c>
      <c r="S10" s="262">
        <v>1.9308965152892561</v>
      </c>
      <c r="T10" s="262">
        <v>1.942846985676423</v>
      </c>
      <c r="U10" s="262">
        <v>2.0295400521802041</v>
      </c>
      <c r="V10" s="262">
        <v>1.9173081588084571</v>
      </c>
      <c r="W10" s="262">
        <v>2.2076732247360411</v>
      </c>
      <c r="DA10" s="68" t="s">
        <v>2894</v>
      </c>
    </row>
    <row r="11" spans="1:105" ht="12" customHeight="1" x14ac:dyDescent="0.25">
      <c r="A11" s="37" t="s">
        <v>160</v>
      </c>
      <c r="B11" s="228">
        <v>8.9453584507760517E-2</v>
      </c>
      <c r="C11" s="228">
        <v>9.0208588155236358E-2</v>
      </c>
      <c r="D11" s="228">
        <v>9.0257475803829604E-2</v>
      </c>
      <c r="E11" s="228">
        <v>8.7589128115272932E-2</v>
      </c>
      <c r="F11" s="228">
        <v>0.12537992223579281</v>
      </c>
      <c r="G11" s="228">
        <v>6.7089404809213909E-2</v>
      </c>
      <c r="H11" s="228">
        <v>8.5170263561376081E-2</v>
      </c>
      <c r="I11" s="228">
        <v>7.0381556973423465E-2</v>
      </c>
      <c r="J11" s="228">
        <v>4.0818805735213022E-2</v>
      </c>
      <c r="K11" s="228">
        <v>4.0818890375993989E-2</v>
      </c>
      <c r="L11" s="228">
        <v>2.7984964354217181E-2</v>
      </c>
      <c r="M11" s="228">
        <v>1.4330096806720941E-2</v>
      </c>
      <c r="N11" s="228">
        <v>1.138538998773273E-2</v>
      </c>
      <c r="O11" s="228">
        <v>6.3328546050342733E-3</v>
      </c>
      <c r="P11" s="228">
        <v>3.864779817617878E-3</v>
      </c>
      <c r="Q11" s="228">
        <v>6.4244735760381078E-3</v>
      </c>
      <c r="R11" s="228">
        <v>7.8607821945611157E-3</v>
      </c>
      <c r="S11" s="228">
        <v>9.7907602772915967E-3</v>
      </c>
      <c r="T11" s="228">
        <v>2.955447270971397E-2</v>
      </c>
      <c r="U11" s="228">
        <v>2.1155154230876969E-2</v>
      </c>
      <c r="V11" s="228">
        <v>2.853129016982062E-2</v>
      </c>
      <c r="W11" s="228">
        <v>2.8666504100649179E-2</v>
      </c>
      <c r="DA11" s="69" t="s">
        <v>2895</v>
      </c>
    </row>
    <row r="12" spans="1:105" ht="12" customHeight="1" x14ac:dyDescent="0.25">
      <c r="A12" s="37" t="s">
        <v>162</v>
      </c>
      <c r="B12" s="228">
        <v>0.24860586369752599</v>
      </c>
      <c r="C12" s="228">
        <v>0.30482772715350692</v>
      </c>
      <c r="D12" s="228">
        <v>0.23074811756479541</v>
      </c>
      <c r="E12" s="228">
        <v>0.2438520343054687</v>
      </c>
      <c r="F12" s="228">
        <v>0.43487833331395681</v>
      </c>
      <c r="G12" s="228">
        <v>0.43648955377797721</v>
      </c>
      <c r="H12" s="228">
        <v>0.52035510879335012</v>
      </c>
      <c r="I12" s="228">
        <v>0.27565703029042687</v>
      </c>
      <c r="J12" s="228">
        <v>0.14924071059570551</v>
      </c>
      <c r="K12" s="228">
        <v>9.2158113323120419E-2</v>
      </c>
      <c r="L12" s="228">
        <v>0.1045246538727089</v>
      </c>
      <c r="M12" s="228">
        <v>0.1138191697528268</v>
      </c>
      <c r="N12" s="228">
        <v>3.5765420561885433E-2</v>
      </c>
      <c r="O12" s="228">
        <v>1.4618893315227879E-2</v>
      </c>
      <c r="P12" s="228">
        <v>5.8277464741613803E-3</v>
      </c>
      <c r="Q12" s="228">
        <v>5.317890025512001E-3</v>
      </c>
      <c r="R12" s="228">
        <v>5.8894261583075412E-3</v>
      </c>
      <c r="S12" s="228">
        <v>1.3686350273306599E-2</v>
      </c>
      <c r="T12" s="228">
        <v>2.6132518808401301E-2</v>
      </c>
      <c r="U12" s="228">
        <v>2.472032788217237E-2</v>
      </c>
      <c r="V12" s="228">
        <v>2.9865158556005151E-2</v>
      </c>
      <c r="W12" s="228">
        <v>2.4666386304069209E-2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0.30285010602952012</v>
      </c>
      <c r="C15" s="228">
        <v>0.29278334680453721</v>
      </c>
      <c r="D15" s="228">
        <v>0.34698995152811712</v>
      </c>
      <c r="E15" s="228">
        <v>0.37052354456400299</v>
      </c>
      <c r="F15" s="228">
        <v>0.3473852712320511</v>
      </c>
      <c r="G15" s="228">
        <v>0.46108815753301102</v>
      </c>
      <c r="H15" s="228">
        <v>0.50131519244072598</v>
      </c>
      <c r="I15" s="228">
        <v>0.58793580202849238</v>
      </c>
      <c r="J15" s="228">
        <v>0.74736228021704865</v>
      </c>
      <c r="K15" s="228">
        <v>0.7874278780312618</v>
      </c>
      <c r="L15" s="228">
        <v>0.85310898969770244</v>
      </c>
      <c r="M15" s="228">
        <v>0.9788094123771075</v>
      </c>
      <c r="N15" s="228">
        <v>1.1021923194435881</v>
      </c>
      <c r="O15" s="228">
        <v>1.3206269614951101</v>
      </c>
      <c r="P15" s="228">
        <v>1.4391156055968519</v>
      </c>
      <c r="Q15" s="228">
        <v>1.628061770989419</v>
      </c>
      <c r="R15" s="228">
        <v>1.717689880365215</v>
      </c>
      <c r="S15" s="228">
        <v>1.9074194047386579</v>
      </c>
      <c r="T15" s="228">
        <v>1.8871599941583079</v>
      </c>
      <c r="U15" s="228">
        <v>1.983664570067154</v>
      </c>
      <c r="V15" s="228">
        <v>1.8589117100826309</v>
      </c>
      <c r="W15" s="228">
        <v>2.154340334331323</v>
      </c>
      <c r="DA15" s="69" t="s">
        <v>2899</v>
      </c>
    </row>
    <row r="16" spans="1:105" ht="12" customHeight="1" x14ac:dyDescent="0.25">
      <c r="A16" s="57" t="s">
        <v>2900</v>
      </c>
      <c r="B16" s="263">
        <v>24.21533250580223</v>
      </c>
      <c r="C16" s="263">
        <v>25.74910591085893</v>
      </c>
      <c r="D16" s="263">
        <v>23.88633622680215</v>
      </c>
      <c r="E16" s="263">
        <v>24.54616071078787</v>
      </c>
      <c r="F16" s="263">
        <v>30.0215548778189</v>
      </c>
      <c r="G16" s="263">
        <v>29.53058640101267</v>
      </c>
      <c r="H16" s="263">
        <v>36.910949173299826</v>
      </c>
      <c r="I16" s="263">
        <v>27.637833980958721</v>
      </c>
      <c r="J16" s="263">
        <v>20.51327416713854</v>
      </c>
      <c r="K16" s="263">
        <v>19.653010670415888</v>
      </c>
      <c r="L16" s="263">
        <v>17.573353618315299</v>
      </c>
      <c r="M16" s="263">
        <v>19.466557672422791</v>
      </c>
      <c r="N16" s="263">
        <v>15.651291815312261</v>
      </c>
      <c r="O16" s="263">
        <v>14.50233421225966</v>
      </c>
      <c r="P16" s="263">
        <v>12.00792436012223</v>
      </c>
      <c r="Q16" s="263">
        <v>21.159442927073439</v>
      </c>
      <c r="R16" s="263">
        <v>27.923033366922901</v>
      </c>
      <c r="S16" s="263">
        <v>42.932252860654437</v>
      </c>
      <c r="T16" s="263">
        <v>44.503378262808504</v>
      </c>
      <c r="U16" s="263">
        <v>54.415957075646702</v>
      </c>
      <c r="V16" s="263">
        <v>56.099880278867282</v>
      </c>
      <c r="W16" s="263">
        <v>59.461795601986303</v>
      </c>
      <c r="DA16" s="70" t="s">
        <v>2901</v>
      </c>
    </row>
    <row r="17" spans="1:105" ht="12" customHeight="1" x14ac:dyDescent="0.25">
      <c r="A17" s="46" t="s">
        <v>30</v>
      </c>
      <c r="B17" s="231">
        <v>2.435870048689287E-2</v>
      </c>
      <c r="C17" s="231">
        <v>2.578116574600204E-2</v>
      </c>
      <c r="D17" s="231">
        <v>2.5400899437950829E-2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7.5333357459589759E-2</v>
      </c>
      <c r="T19" s="231">
        <v>7.3823540870722751E-2</v>
      </c>
      <c r="U19" s="231">
        <v>2.5050638153754651E-2</v>
      </c>
      <c r="V19" s="231">
        <v>2.5729150987050128E-2</v>
      </c>
      <c r="W19" s="231">
        <v>2.5784867138952821E-2</v>
      </c>
      <c r="DA19" s="73" t="s">
        <v>2904</v>
      </c>
    </row>
    <row r="20" spans="1:105" ht="12" customHeight="1" x14ac:dyDescent="0.25">
      <c r="A20" s="46" t="s">
        <v>160</v>
      </c>
      <c r="B20" s="231">
        <v>0.94553122248549903</v>
      </c>
      <c r="C20" s="231">
        <v>1.0007136190927259</v>
      </c>
      <c r="D20" s="231">
        <v>1.06930811934693</v>
      </c>
      <c r="E20" s="231">
        <v>1.140218756978951</v>
      </c>
      <c r="F20" s="231">
        <v>2.1118691658952322</v>
      </c>
      <c r="G20" s="231">
        <v>1.425715124817043</v>
      </c>
      <c r="H20" s="231">
        <v>1.3813407615669231</v>
      </c>
      <c r="I20" s="231">
        <v>1.436332036376436</v>
      </c>
      <c r="J20" s="231">
        <v>1.5587011011324059</v>
      </c>
      <c r="K20" s="231">
        <v>1.43505020165912</v>
      </c>
      <c r="L20" s="231">
        <v>1.6192662487693761</v>
      </c>
      <c r="M20" s="231">
        <v>0.79512399813885271</v>
      </c>
      <c r="N20" s="231">
        <v>0.86083740408615983</v>
      </c>
      <c r="O20" s="231">
        <v>0.67180786282585792</v>
      </c>
      <c r="P20" s="231">
        <v>0.65683672863734377</v>
      </c>
      <c r="Q20" s="231">
        <v>0.43491091798586912</v>
      </c>
      <c r="R20" s="231">
        <v>0.34035863076711992</v>
      </c>
      <c r="S20" s="231">
        <v>0.22376654739712229</v>
      </c>
      <c r="T20" s="231">
        <v>0.66872739882996868</v>
      </c>
      <c r="U20" s="231">
        <v>0.3435564397318458</v>
      </c>
      <c r="V20" s="231">
        <v>0.39427368932244139</v>
      </c>
      <c r="W20" s="231">
        <v>0.46295232035141431</v>
      </c>
      <c r="DA20" s="73" t="s">
        <v>2905</v>
      </c>
    </row>
    <row r="21" spans="1:105" ht="12" customHeight="1" x14ac:dyDescent="0.25">
      <c r="A21" s="46" t="s">
        <v>70</v>
      </c>
      <c r="B21" s="231">
        <v>0.62267274912052806</v>
      </c>
      <c r="C21" s="231">
        <v>0.64149942794154058</v>
      </c>
      <c r="D21" s="231">
        <v>1.3105696252537209</v>
      </c>
      <c r="E21" s="231">
        <v>0.64577149166604175</v>
      </c>
      <c r="F21" s="231">
        <v>2.8155762872072332</v>
      </c>
      <c r="G21" s="231">
        <v>1.4841892847447691</v>
      </c>
      <c r="H21" s="231">
        <v>0.55529559218007396</v>
      </c>
      <c r="I21" s="231">
        <v>0</v>
      </c>
      <c r="J21" s="231">
        <v>0.73496953475921123</v>
      </c>
      <c r="K21" s="231">
        <v>0.27095122986727749</v>
      </c>
      <c r="L21" s="231">
        <v>0.75804098262239794</v>
      </c>
      <c r="M21" s="231">
        <v>0.73881175717619418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0.28769822491027219</v>
      </c>
      <c r="C22" s="231">
        <v>0.27680116745569477</v>
      </c>
      <c r="D22" s="231">
        <v>0.27878968159125622</v>
      </c>
      <c r="E22" s="231">
        <v>0.27783519480264401</v>
      </c>
      <c r="F22" s="231">
        <v>0.26598365056900902</v>
      </c>
      <c r="G22" s="231">
        <v>0.26105213551408812</v>
      </c>
      <c r="H22" s="231">
        <v>0.26105213551731371</v>
      </c>
      <c r="I22" s="231">
        <v>0.26598365057974238</v>
      </c>
      <c r="J22" s="231">
        <v>0.2551661336929682</v>
      </c>
      <c r="K22" s="231">
        <v>0.25421164690975628</v>
      </c>
      <c r="L22" s="231">
        <v>0.2394171017503034</v>
      </c>
      <c r="M22" s="231">
        <v>0.23448558669795749</v>
      </c>
      <c r="N22" s="231">
        <v>0.21770252740507481</v>
      </c>
      <c r="O22" s="231">
        <v>0.212771012355669</v>
      </c>
      <c r="P22" s="231">
        <v>0.19606749363260151</v>
      </c>
      <c r="Q22" s="231">
        <v>0.19606749362660969</v>
      </c>
      <c r="R22" s="231">
        <v>0.1970219804086118</v>
      </c>
      <c r="S22" s="231">
        <v>0.1803184616813068</v>
      </c>
      <c r="T22" s="231">
        <v>0.1920904653547868</v>
      </c>
      <c r="U22" s="231">
        <v>3.84180930708901E-2</v>
      </c>
      <c r="V22" s="231">
        <v>7.4847672007435292E-2</v>
      </c>
      <c r="W22" s="231">
        <v>6.6018669251704923E-2</v>
      </c>
      <c r="DA22" s="73" t="s">
        <v>2907</v>
      </c>
    </row>
    <row r="23" spans="1:105" ht="12" customHeight="1" x14ac:dyDescent="0.25">
      <c r="A23" s="46" t="s">
        <v>162</v>
      </c>
      <c r="B23" s="231">
        <v>2.6277829727280761</v>
      </c>
      <c r="C23" s="231">
        <v>3.3815545091411452</v>
      </c>
      <c r="D23" s="231">
        <v>2.7337440299386979</v>
      </c>
      <c r="E23" s="231">
        <v>3.1744198101463641</v>
      </c>
      <c r="F23" s="231">
        <v>7.3249857446431887</v>
      </c>
      <c r="G23" s="231">
        <v>9.2758276871825398</v>
      </c>
      <c r="H23" s="231">
        <v>8.4394211337372074</v>
      </c>
      <c r="I23" s="231">
        <v>5.6255507932005164</v>
      </c>
      <c r="J23" s="231">
        <v>5.6988845153456804</v>
      </c>
      <c r="K23" s="231">
        <v>3.239958702714921</v>
      </c>
      <c r="L23" s="231">
        <v>6.0480064236663313</v>
      </c>
      <c r="M23" s="231">
        <v>6.3154041831920429</v>
      </c>
      <c r="N23" s="231">
        <v>2.7041859633895879</v>
      </c>
      <c r="O23" s="231">
        <v>1.5508152464411931</v>
      </c>
      <c r="P23" s="231">
        <v>0.99045174888523158</v>
      </c>
      <c r="Q23" s="231">
        <v>0.35999968018696421</v>
      </c>
      <c r="R23" s="231">
        <v>0.25500223433649399</v>
      </c>
      <c r="S23" s="231">
        <v>0.31279974796529958</v>
      </c>
      <c r="T23" s="231">
        <v>0.59129903954854068</v>
      </c>
      <c r="U23" s="231">
        <v>0.40145430959833522</v>
      </c>
      <c r="V23" s="231">
        <v>0.41270640675517217</v>
      </c>
      <c r="W23" s="231">
        <v>0.39835205346488628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19.24436254567069</v>
      </c>
      <c r="C25" s="231">
        <v>20.260731889841811</v>
      </c>
      <c r="D25" s="231">
        <v>18.31644231026285</v>
      </c>
      <c r="E25" s="231">
        <v>19.266474822641278</v>
      </c>
      <c r="F25" s="231">
        <v>17.498924379540071</v>
      </c>
      <c r="G25" s="231">
        <v>17.07910927539794</v>
      </c>
      <c r="H25" s="231">
        <v>26.27049884655311</v>
      </c>
      <c r="I25" s="231">
        <v>20.30495644518405</v>
      </c>
      <c r="J25" s="231">
        <v>12.262530340724391</v>
      </c>
      <c r="K25" s="231">
        <v>14.449895888346269</v>
      </c>
      <c r="L25" s="231">
        <v>8.9040890492810512</v>
      </c>
      <c r="M25" s="231">
        <v>10.69375177002042</v>
      </c>
      <c r="N25" s="231">
        <v>9.6111251347962785</v>
      </c>
      <c r="O25" s="231">
        <v>9.9204583936537354</v>
      </c>
      <c r="P25" s="231">
        <v>7.5784659871509161</v>
      </c>
      <c r="Q25" s="231">
        <v>7.8214624141117284</v>
      </c>
      <c r="R25" s="231">
        <v>8.0866506589432152</v>
      </c>
      <c r="S25" s="231">
        <v>15.232018267300511</v>
      </c>
      <c r="T25" s="231">
        <v>12.24264519917711</v>
      </c>
      <c r="U25" s="231">
        <v>10.806460750940371</v>
      </c>
      <c r="V25" s="231">
        <v>10.10165180121602</v>
      </c>
      <c r="W25" s="231">
        <v>9.6619515558350617</v>
      </c>
      <c r="DA25" s="73" t="s">
        <v>2910</v>
      </c>
    </row>
    <row r="26" spans="1:105" ht="12" customHeight="1" x14ac:dyDescent="0.25">
      <c r="A26" s="46" t="s">
        <v>79</v>
      </c>
      <c r="B26" s="231">
        <v>0.46292609040027222</v>
      </c>
      <c r="C26" s="231">
        <v>0.16202413164001439</v>
      </c>
      <c r="D26" s="231">
        <v>0.1520815609707509</v>
      </c>
      <c r="E26" s="231">
        <v>4.1440634552584447E-2</v>
      </c>
      <c r="F26" s="231">
        <v>4.215649964161924E-3</v>
      </c>
      <c r="G26" s="231">
        <v>4.6928933562861664E-3</v>
      </c>
      <c r="H26" s="231">
        <v>3.3407037451941412E-3</v>
      </c>
      <c r="I26" s="231">
        <v>5.0110556179795958E-3</v>
      </c>
      <c r="J26" s="231">
        <v>3.022541483894262E-3</v>
      </c>
      <c r="K26" s="231">
        <v>2.9430009185422339E-3</v>
      </c>
      <c r="L26" s="231">
        <v>4.5338122258363114E-3</v>
      </c>
      <c r="M26" s="231">
        <v>0.68898037719732341</v>
      </c>
      <c r="N26" s="231">
        <v>2.257440785635159</v>
      </c>
      <c r="O26" s="231">
        <v>2.1464816969832081</v>
      </c>
      <c r="P26" s="231">
        <v>2.5861024018161349</v>
      </c>
      <c r="Q26" s="231">
        <v>12.347002421162269</v>
      </c>
      <c r="R26" s="231">
        <v>19.043999862467459</v>
      </c>
      <c r="S26" s="231">
        <v>26.908016478850609</v>
      </c>
      <c r="T26" s="231">
        <v>30.73479261902737</v>
      </c>
      <c r="U26" s="231">
        <v>42.801016844151498</v>
      </c>
      <c r="V26" s="231">
        <v>45.09067155857916</v>
      </c>
      <c r="W26" s="231">
        <v>48.846736135944283</v>
      </c>
      <c r="DA26" s="73" t="s">
        <v>2911</v>
      </c>
    </row>
    <row r="27" spans="1:105" ht="12" customHeight="1" x14ac:dyDescent="0.25">
      <c r="A27" s="57" t="s">
        <v>2912</v>
      </c>
      <c r="B27" s="263">
        <v>1.635799330714478</v>
      </c>
      <c r="C27" s="263">
        <v>1.7155209450276341</v>
      </c>
      <c r="D27" s="263">
        <v>1.761404601187494</v>
      </c>
      <c r="E27" s="263">
        <v>1.891650383665302</v>
      </c>
      <c r="F27" s="263">
        <v>2.322861338707026</v>
      </c>
      <c r="G27" s="263">
        <v>2.723255772226632</v>
      </c>
      <c r="H27" s="263">
        <v>2.9659240865767349</v>
      </c>
      <c r="I27" s="263">
        <v>2.772144369957946</v>
      </c>
      <c r="J27" s="263">
        <v>3.026696357354719</v>
      </c>
      <c r="K27" s="263">
        <v>2.9014917341342219</v>
      </c>
      <c r="L27" s="263">
        <v>3.273973339550782</v>
      </c>
      <c r="M27" s="263">
        <v>3.6135749961843122</v>
      </c>
      <c r="N27" s="263">
        <v>3.5857892624554601</v>
      </c>
      <c r="O27" s="263">
        <v>4.0400527747349013</v>
      </c>
      <c r="P27" s="263">
        <v>4.284460283197526</v>
      </c>
      <c r="Q27" s="263">
        <v>4.7647282243305353</v>
      </c>
      <c r="R27" s="263">
        <v>5.0156351026065158</v>
      </c>
      <c r="S27" s="263">
        <v>5.5828630433821473</v>
      </c>
      <c r="T27" s="263">
        <v>5.701670964093279</v>
      </c>
      <c r="U27" s="263">
        <v>5.9142383381493326</v>
      </c>
      <c r="V27" s="263">
        <v>5.5995960322655121</v>
      </c>
      <c r="W27" s="263">
        <v>6.4392844180746884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4.0793692230377312</v>
      </c>
      <c r="C28" s="263">
        <f t="shared" si="0"/>
        <v>4.3693794536016428</v>
      </c>
      <c r="D28" s="263">
        <f t="shared" si="0"/>
        <v>4.0976337840124826</v>
      </c>
      <c r="E28" s="263">
        <f t="shared" si="0"/>
        <v>4.1998987979592686</v>
      </c>
      <c r="F28" s="263">
        <f t="shared" si="0"/>
        <v>5.3420014729021004</v>
      </c>
      <c r="G28" s="263">
        <f t="shared" si="0"/>
        <v>5.2968718526538439</v>
      </c>
      <c r="H28" s="263">
        <f t="shared" si="0"/>
        <v>6.451898561370295</v>
      </c>
      <c r="I28" s="263">
        <f t="shared" si="0"/>
        <v>4.858049951080325</v>
      </c>
      <c r="J28" s="263">
        <f t="shared" si="0"/>
        <v>3.7736730170621682</v>
      </c>
      <c r="K28" s="263">
        <f t="shared" si="0"/>
        <v>3.5393031592683504</v>
      </c>
      <c r="L28" s="263">
        <f t="shared" si="0"/>
        <v>3.3203092030832946</v>
      </c>
      <c r="M28" s="263">
        <f t="shared" si="0"/>
        <v>3.6522367691780486</v>
      </c>
      <c r="N28" s="263">
        <f t="shared" si="0"/>
        <v>2.9162036191162</v>
      </c>
      <c r="O28" s="263">
        <f t="shared" si="0"/>
        <v>2.7011234575307896</v>
      </c>
      <c r="P28" s="263">
        <f t="shared" si="0"/>
        <v>2.3014567826277901</v>
      </c>
      <c r="Q28" s="263">
        <f t="shared" si="0"/>
        <v>3.4338208411824964</v>
      </c>
      <c r="R28" s="263">
        <f t="shared" si="0"/>
        <v>4.1925910625751754</v>
      </c>
      <c r="S28" s="263">
        <f t="shared" si="0"/>
        <v>6.0232434862363053</v>
      </c>
      <c r="T28" s="263">
        <f t="shared" si="0"/>
        <v>6.6979045146514053</v>
      </c>
      <c r="U28" s="263">
        <f t="shared" si="0"/>
        <v>7.5256011496872581</v>
      </c>
      <c r="V28" s="263">
        <f t="shared" si="0"/>
        <v>7.7493839933911133</v>
      </c>
      <c r="W28" s="263">
        <f t="shared" si="0"/>
        <v>8.2631826676103532</v>
      </c>
      <c r="DA28" s="70"/>
    </row>
    <row r="29" spans="1:105" ht="12" customHeight="1" x14ac:dyDescent="0.25">
      <c r="A29" s="60" t="s">
        <v>2915</v>
      </c>
      <c r="B29" s="331">
        <v>1.977758690800834</v>
      </c>
      <c r="C29" s="331">
        <v>2.1366968699590458</v>
      </c>
      <c r="D29" s="331">
        <v>2.011941303270806</v>
      </c>
      <c r="E29" s="331">
        <v>2.0496186966719989</v>
      </c>
      <c r="F29" s="331">
        <v>2.7112781546150271</v>
      </c>
      <c r="G29" s="331">
        <v>2.6717024664749651</v>
      </c>
      <c r="H29" s="331">
        <v>3.2080701966865091</v>
      </c>
      <c r="I29" s="331">
        <v>2.3820428784494201</v>
      </c>
      <c r="J29" s="331">
        <v>1.853103653647558</v>
      </c>
      <c r="K29" s="331">
        <v>1.6991290605752489</v>
      </c>
      <c r="L29" s="331">
        <v>1.6167819242056201</v>
      </c>
      <c r="M29" s="331">
        <v>1.7663062924966551</v>
      </c>
      <c r="N29" s="331">
        <v>1.3417407245761599</v>
      </c>
      <c r="O29" s="331">
        <v>1.1809171117066251</v>
      </c>
      <c r="P29" s="331">
        <v>0.96244484672357333</v>
      </c>
      <c r="Q29" s="331">
        <v>1.3123525579588979</v>
      </c>
      <c r="R29" s="331">
        <v>1.501727294037402</v>
      </c>
      <c r="S29" s="331">
        <v>2.0679308330609709</v>
      </c>
      <c r="T29" s="331">
        <v>2.6051530381638561</v>
      </c>
      <c r="U29" s="331">
        <v>2.611616625931886</v>
      </c>
      <c r="V29" s="331">
        <v>2.7258693908451659</v>
      </c>
      <c r="W29" s="331">
        <v>2.8955351649407768</v>
      </c>
      <c r="DA29" s="72" t="s">
        <v>2916</v>
      </c>
    </row>
    <row r="30" spans="1:105" ht="12" customHeight="1" x14ac:dyDescent="0.25">
      <c r="A30" s="59" t="s">
        <v>30</v>
      </c>
      <c r="B30" s="232">
        <v>1.141509147329809E-2</v>
      </c>
      <c r="C30" s="232">
        <v>1.090919984873754E-2</v>
      </c>
      <c r="D30" s="232">
        <v>9.9445209647010847E-3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0.25459104598316151</v>
      </c>
      <c r="T31" s="297">
        <v>0.14418534676262959</v>
      </c>
      <c r="U31" s="297">
        <v>8.4957724352740779E-2</v>
      </c>
      <c r="V31" s="297">
        <v>8.4224241985134785E-2</v>
      </c>
      <c r="W31" s="297">
        <v>8.416401200375942E-2</v>
      </c>
      <c r="DA31" s="122" t="s">
        <v>2918</v>
      </c>
    </row>
    <row r="32" spans="1:105" ht="12" customHeight="1" x14ac:dyDescent="0.25">
      <c r="A32" s="59" t="s">
        <v>160</v>
      </c>
      <c r="B32" s="297">
        <v>0.44309939281609451</v>
      </c>
      <c r="C32" s="297">
        <v>0.42344806940038748</v>
      </c>
      <c r="D32" s="297">
        <v>0.41863702647800788</v>
      </c>
      <c r="E32" s="297">
        <v>0.47113316336786831</v>
      </c>
      <c r="F32" s="297">
        <v>0.46732478170947112</v>
      </c>
      <c r="G32" s="297">
        <v>0.31258578353958899</v>
      </c>
      <c r="H32" s="297">
        <v>0.42708303553602861</v>
      </c>
      <c r="I32" s="297">
        <v>0.4844889926535646</v>
      </c>
      <c r="J32" s="297">
        <v>0.3613906505237921</v>
      </c>
      <c r="K32" s="297">
        <v>0.49299538104696222</v>
      </c>
      <c r="L32" s="297">
        <v>0.31073031921071131</v>
      </c>
      <c r="M32" s="297">
        <v>0.17892364609384859</v>
      </c>
      <c r="N32" s="297">
        <v>0.32398682511824589</v>
      </c>
      <c r="O32" s="297">
        <v>0.35694283825373091</v>
      </c>
      <c r="P32" s="297">
        <v>0.38376345931013051</v>
      </c>
      <c r="Q32" s="297">
        <v>0.71801339297140865</v>
      </c>
      <c r="R32" s="297">
        <v>0.8585143491002355</v>
      </c>
      <c r="S32" s="297">
        <v>0.75622488203095528</v>
      </c>
      <c r="T32" s="297">
        <v>1.306096818883546</v>
      </c>
      <c r="U32" s="297">
        <v>1.1651508886599919</v>
      </c>
      <c r="V32" s="297">
        <v>1.2906528720896759</v>
      </c>
      <c r="W32" s="297">
        <v>1.5111159750116561</v>
      </c>
      <c r="DA32" s="122" t="s">
        <v>2919</v>
      </c>
    </row>
    <row r="33" spans="1:105" ht="12" customHeight="1" x14ac:dyDescent="0.25">
      <c r="A33" s="59" t="s">
        <v>70</v>
      </c>
      <c r="B33" s="297">
        <v>0.29179990094157432</v>
      </c>
      <c r="C33" s="297">
        <v>0.27144798381936291</v>
      </c>
      <c r="D33" s="297">
        <v>0.51309155984310617</v>
      </c>
      <c r="E33" s="297">
        <v>0.26682981999657251</v>
      </c>
      <c r="F33" s="297">
        <v>0.62304454984914437</v>
      </c>
      <c r="G33" s="297">
        <v>0.32540615051168897</v>
      </c>
      <c r="H33" s="297">
        <v>0.17168633093764871</v>
      </c>
      <c r="I33" s="297">
        <v>0</v>
      </c>
      <c r="J33" s="297">
        <v>0.170405421596759</v>
      </c>
      <c r="K33" s="297">
        <v>9.3082252216073608E-2</v>
      </c>
      <c r="L33" s="297">
        <v>0.14546484661436709</v>
      </c>
      <c r="M33" s="297">
        <v>0.1662519225685391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1.2314443055698669</v>
      </c>
      <c r="C34" s="297">
        <v>1.4308916168905581</v>
      </c>
      <c r="D34" s="297">
        <v>1.0702681959849909</v>
      </c>
      <c r="E34" s="297">
        <v>1.3116557133075579</v>
      </c>
      <c r="F34" s="297">
        <v>1.620908823056411</v>
      </c>
      <c r="G34" s="297">
        <v>2.033710532423687</v>
      </c>
      <c r="H34" s="297">
        <v>2.609300830212832</v>
      </c>
      <c r="I34" s="297">
        <v>1.8975538857958549</v>
      </c>
      <c r="J34" s="297">
        <v>1.321307581527007</v>
      </c>
      <c r="K34" s="297">
        <v>1.113051427312213</v>
      </c>
      <c r="L34" s="297">
        <v>1.160586758380542</v>
      </c>
      <c r="M34" s="297">
        <v>1.421130723834267</v>
      </c>
      <c r="N34" s="297">
        <v>1.0177538994579141</v>
      </c>
      <c r="O34" s="297">
        <v>0.82397427345289453</v>
      </c>
      <c r="P34" s="297">
        <v>0.57868138741344288</v>
      </c>
      <c r="Q34" s="297">
        <v>0.59433916498748984</v>
      </c>
      <c r="R34" s="297">
        <v>0.64321294493716674</v>
      </c>
      <c r="S34" s="297">
        <v>1.057114905046854</v>
      </c>
      <c r="T34" s="297">
        <v>1.1548708725176811</v>
      </c>
      <c r="U34" s="297">
        <v>1.361508012919153</v>
      </c>
      <c r="V34" s="297">
        <v>1.350992276770355</v>
      </c>
      <c r="W34" s="297">
        <v>1.3002551779253619</v>
      </c>
      <c r="DA34" s="122" t="s">
        <v>2921</v>
      </c>
    </row>
    <row r="35" spans="1:105" ht="12" customHeight="1" x14ac:dyDescent="0.25">
      <c r="A35" s="60" t="s">
        <v>2922</v>
      </c>
      <c r="B35" s="331">
        <v>1.9617986236288221</v>
      </c>
      <c r="C35" s="331">
        <v>2.0860568618453632</v>
      </c>
      <c r="D35" s="331">
        <v>1.93514507893078</v>
      </c>
      <c r="E35" s="331">
        <v>1.988600581315876</v>
      </c>
      <c r="F35" s="331">
        <v>2.4321881611326268</v>
      </c>
      <c r="G35" s="331">
        <v>2.3924124825697648</v>
      </c>
      <c r="H35" s="331">
        <v>2.990330579506288</v>
      </c>
      <c r="I35" s="331">
        <v>2.2390716563951831</v>
      </c>
      <c r="J35" s="331">
        <v>1.6618773670595059</v>
      </c>
      <c r="K35" s="331">
        <v>1.592183352185903</v>
      </c>
      <c r="L35" s="331">
        <v>1.423700497719488</v>
      </c>
      <c r="M35" s="331">
        <v>1.577077912904957</v>
      </c>
      <c r="N35" s="331">
        <v>1.267985179800257</v>
      </c>
      <c r="O35" s="331">
        <v>1.174902689863917</v>
      </c>
      <c r="P35" s="331">
        <v>0.9728187493061381</v>
      </c>
      <c r="Q35" s="331">
        <v>1.7142265546483391</v>
      </c>
      <c r="R35" s="331">
        <v>2.2621770076312342</v>
      </c>
      <c r="S35" s="331">
        <v>3.4781448716896808</v>
      </c>
      <c r="T35" s="331">
        <v>3.6054291718641922</v>
      </c>
      <c r="U35" s="331">
        <v>4.408494067503292</v>
      </c>
      <c r="V35" s="331">
        <v>4.5449166510702623</v>
      </c>
      <c r="W35" s="331">
        <v>4.8172813130905432</v>
      </c>
      <c r="DA35" s="72" t="s">
        <v>2923</v>
      </c>
    </row>
    <row r="36" spans="1:105" ht="12" customHeight="1" x14ac:dyDescent="0.25">
      <c r="A36" s="64" t="s">
        <v>30</v>
      </c>
      <c r="B36" s="231">
        <v>1.973413541900487E-3</v>
      </c>
      <c r="C36" s="231">
        <v>2.088654180731753E-3</v>
      </c>
      <c r="D36" s="231">
        <v>2.057847008475559E-3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6.1031116108832941E-3</v>
      </c>
      <c r="T38" s="231">
        <v>5.9807942276608444E-3</v>
      </c>
      <c r="U38" s="231">
        <v>2.0294706851241491E-3</v>
      </c>
      <c r="V38" s="231">
        <v>2.0844402190818021E-3</v>
      </c>
      <c r="W38" s="231">
        <v>2.088954048082103E-3</v>
      </c>
      <c r="DA38" s="73" t="s">
        <v>2926</v>
      </c>
    </row>
    <row r="39" spans="1:105" ht="12" customHeight="1" x14ac:dyDescent="0.25">
      <c r="A39" s="64" t="s">
        <v>160</v>
      </c>
      <c r="B39" s="231">
        <v>7.6601956649807207E-2</v>
      </c>
      <c r="C39" s="231">
        <v>8.1072543608985179E-2</v>
      </c>
      <c r="D39" s="231">
        <v>8.6629708523196472E-2</v>
      </c>
      <c r="E39" s="231">
        <v>9.2374514681600822E-2</v>
      </c>
      <c r="F39" s="231">
        <v>0.17109251016663499</v>
      </c>
      <c r="G39" s="231">
        <v>0.1155039258239666</v>
      </c>
      <c r="H39" s="231">
        <v>0.11190894876851511</v>
      </c>
      <c r="I39" s="231">
        <v>0.11636405204686349</v>
      </c>
      <c r="J39" s="231">
        <v>0.1262777487824126</v>
      </c>
      <c r="K39" s="231">
        <v>0.1162602045533985</v>
      </c>
      <c r="L39" s="231">
        <v>0.13118441786265819</v>
      </c>
      <c r="M39" s="231">
        <v>6.4416755986699201E-2</v>
      </c>
      <c r="N39" s="231">
        <v>6.9740509823674204E-2</v>
      </c>
      <c r="O39" s="231">
        <v>5.4426332585728272E-2</v>
      </c>
      <c r="P39" s="231">
        <v>5.3213450192387123E-2</v>
      </c>
      <c r="Q39" s="231">
        <v>3.5234190573323269E-2</v>
      </c>
      <c r="R39" s="231">
        <v>2.7574062558056361E-2</v>
      </c>
      <c r="S39" s="231">
        <v>1.8128386409423169E-2</v>
      </c>
      <c r="T39" s="231">
        <v>5.417676962697783E-2</v>
      </c>
      <c r="U39" s="231">
        <v>2.7833132187768179E-2</v>
      </c>
      <c r="V39" s="231">
        <v>3.1941976467202697E-2</v>
      </c>
      <c r="W39" s="231">
        <v>3.7505957213412447E-2</v>
      </c>
      <c r="DA39" s="73" t="s">
        <v>2927</v>
      </c>
    </row>
    <row r="40" spans="1:105" ht="12" customHeight="1" x14ac:dyDescent="0.25">
      <c r="A40" s="64" t="s">
        <v>70</v>
      </c>
      <c r="B40" s="231">
        <v>5.0445664617784179E-2</v>
      </c>
      <c r="C40" s="231">
        <v>5.1970902918340847E-2</v>
      </c>
      <c r="D40" s="231">
        <v>0.1061754442717826</v>
      </c>
      <c r="E40" s="231">
        <v>5.2317003007314372E-2</v>
      </c>
      <c r="F40" s="231">
        <v>0.22810315256425209</v>
      </c>
      <c r="G40" s="231">
        <v>0.1202411940996171</v>
      </c>
      <c r="H40" s="231">
        <v>4.4987122443393868E-2</v>
      </c>
      <c r="I40" s="231">
        <v>0</v>
      </c>
      <c r="J40" s="231">
        <v>5.9543358380656247E-2</v>
      </c>
      <c r="K40" s="231">
        <v>2.1951040717561768E-2</v>
      </c>
      <c r="L40" s="231">
        <v>6.1412485498868602E-2</v>
      </c>
      <c r="M40" s="231">
        <v>5.9854634992179398E-2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2.3307793998459041E-2</v>
      </c>
      <c r="C41" s="231">
        <v>2.242497183151701E-2</v>
      </c>
      <c r="D41" s="231">
        <v>2.2586070767213071E-2</v>
      </c>
      <c r="E41" s="231">
        <v>2.250874327779195E-2</v>
      </c>
      <c r="F41" s="231">
        <v>2.154859362220286E-2</v>
      </c>
      <c r="G41" s="231">
        <v>2.114906826177964E-2</v>
      </c>
      <c r="H41" s="231">
        <v>2.1149068262040958E-2</v>
      </c>
      <c r="I41" s="231">
        <v>2.1548593623072421E-2</v>
      </c>
      <c r="J41" s="231">
        <v>2.067221541375111E-2</v>
      </c>
      <c r="K41" s="231">
        <v>2.0594887924767501E-2</v>
      </c>
      <c r="L41" s="231">
        <v>1.939631184392801E-2</v>
      </c>
      <c r="M41" s="231">
        <v>1.8996786483713422E-2</v>
      </c>
      <c r="N41" s="231">
        <v>1.7637111467350589E-2</v>
      </c>
      <c r="O41" s="231">
        <v>1.7237586107374161E-2</v>
      </c>
      <c r="P41" s="231">
        <v>1.5884355048795051E-2</v>
      </c>
      <c r="Q41" s="231">
        <v>1.588435504830962E-2</v>
      </c>
      <c r="R41" s="231">
        <v>1.5961682537195231E-2</v>
      </c>
      <c r="S41" s="231">
        <v>1.460845147827282E-2</v>
      </c>
      <c r="T41" s="231">
        <v>1.55621571768608E-2</v>
      </c>
      <c r="U41" s="231">
        <v>3.1124314353667098E-3</v>
      </c>
      <c r="V41" s="231">
        <v>6.0637639351359199E-3</v>
      </c>
      <c r="W41" s="231">
        <v>5.3484846611446708E-3</v>
      </c>
      <c r="DA41" s="73" t="s">
        <v>2929</v>
      </c>
    </row>
    <row r="42" spans="1:105" ht="12" customHeight="1" x14ac:dyDescent="0.25">
      <c r="A42" s="64" t="s">
        <v>162</v>
      </c>
      <c r="B42" s="231">
        <v>0.2128891279051387</v>
      </c>
      <c r="C42" s="231">
        <v>0.2739557253723186</v>
      </c>
      <c r="D42" s="231">
        <v>0.22147353434036909</v>
      </c>
      <c r="E42" s="231">
        <v>0.25717476366979553</v>
      </c>
      <c r="F42" s="231">
        <v>0.5934317419964612</v>
      </c>
      <c r="G42" s="231">
        <v>0.75147867514817601</v>
      </c>
      <c r="H42" s="231">
        <v>0.68371742409163971</v>
      </c>
      <c r="I42" s="231">
        <v>0.45575247833621207</v>
      </c>
      <c r="J42" s="231">
        <v>0.46169359003209698</v>
      </c>
      <c r="K42" s="231">
        <v>0.26248437935251823</v>
      </c>
      <c r="L42" s="231">
        <v>0.48997760715463728</v>
      </c>
      <c r="M42" s="231">
        <v>0.51164076443208872</v>
      </c>
      <c r="N42" s="231">
        <v>0.21907889556102239</v>
      </c>
      <c r="O42" s="231">
        <v>0.12563887839417201</v>
      </c>
      <c r="P42" s="231">
        <v>8.0241180965333822E-2</v>
      </c>
      <c r="Q42" s="231">
        <v>2.9165276872757322E-2</v>
      </c>
      <c r="R42" s="231">
        <v>2.0658937151647232E-2</v>
      </c>
      <c r="S42" s="231">
        <v>2.534138711011839E-2</v>
      </c>
      <c r="T42" s="231">
        <v>4.7903932009251672E-2</v>
      </c>
      <c r="U42" s="231">
        <v>3.2523712479734193E-2</v>
      </c>
      <c r="V42" s="231">
        <v>3.3435298092276633E-2</v>
      </c>
      <c r="W42" s="231">
        <v>3.2272384036844307E-2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1.559076834714729</v>
      </c>
      <c r="C44" s="231">
        <v>1.641417722663125</v>
      </c>
      <c r="D44" s="231">
        <v>1.4839016274271859</v>
      </c>
      <c r="E44" s="231">
        <v>1.5608682548621009</v>
      </c>
      <c r="F44" s="231">
        <v>1.417670633039662</v>
      </c>
      <c r="G44" s="231">
        <v>1.3836594257482779</v>
      </c>
      <c r="H44" s="231">
        <v>2.1282973697289349</v>
      </c>
      <c r="I44" s="231">
        <v>1.645000563071376</v>
      </c>
      <c r="J44" s="231">
        <v>0.99344558406850614</v>
      </c>
      <c r="K44" s="231">
        <v>1.1706544132129959</v>
      </c>
      <c r="L44" s="231">
        <v>0.72136236978627188</v>
      </c>
      <c r="M44" s="231">
        <v>0.86635141181016551</v>
      </c>
      <c r="N44" s="231">
        <v>0.77864270731982976</v>
      </c>
      <c r="O44" s="231">
        <v>0.80370325775099838</v>
      </c>
      <c r="P44" s="231">
        <v>0.61396737539111357</v>
      </c>
      <c r="Q44" s="231">
        <v>0.63365366530037726</v>
      </c>
      <c r="R44" s="231">
        <v>0.65513781934155346</v>
      </c>
      <c r="S44" s="231">
        <v>1.23401784653253</v>
      </c>
      <c r="T44" s="231">
        <v>0.9918345946960182</v>
      </c>
      <c r="U44" s="231">
        <v>0.87548249946243573</v>
      </c>
      <c r="V44" s="231">
        <v>0.8183825927335403</v>
      </c>
      <c r="W44" s="231">
        <v>0.78276039609465753</v>
      </c>
      <c r="DA44" s="73" t="s">
        <v>2932</v>
      </c>
    </row>
    <row r="45" spans="1:105" ht="12" customHeight="1" x14ac:dyDescent="0.25">
      <c r="A45" s="64" t="s">
        <v>79</v>
      </c>
      <c r="B45" s="231">
        <v>3.7503832201004048E-2</v>
      </c>
      <c r="C45" s="231">
        <v>1.3126341270344869E-2</v>
      </c>
      <c r="D45" s="231">
        <v>1.232084659255674E-2</v>
      </c>
      <c r="E45" s="231">
        <v>3.3573018172715721E-3</v>
      </c>
      <c r="F45" s="231">
        <v>3.4152974341410027E-4</v>
      </c>
      <c r="G45" s="231">
        <v>3.8019348794789723E-4</v>
      </c>
      <c r="H45" s="231">
        <v>2.7064621176286423E-4</v>
      </c>
      <c r="I45" s="231">
        <v>4.0596931765955811E-4</v>
      </c>
      <c r="J45" s="231">
        <v>2.4487038208308669E-4</v>
      </c>
      <c r="K45" s="231">
        <v>2.3842642466095031E-4</v>
      </c>
      <c r="L45" s="231">
        <v>3.6730557312421839E-4</v>
      </c>
      <c r="M45" s="231">
        <v>5.5817559200110493E-2</v>
      </c>
      <c r="N45" s="231">
        <v>0.18288595562838031</v>
      </c>
      <c r="O45" s="231">
        <v>0.17389663502564459</v>
      </c>
      <c r="P45" s="231">
        <v>0.2095123877085085</v>
      </c>
      <c r="Q45" s="231">
        <v>1.0002890668535711</v>
      </c>
      <c r="R45" s="231">
        <v>1.5428445060427809</v>
      </c>
      <c r="S45" s="231">
        <v>2.1799456885484529</v>
      </c>
      <c r="T45" s="231">
        <v>2.489970924127423</v>
      </c>
      <c r="U45" s="231">
        <v>3.4675128212528632</v>
      </c>
      <c r="V45" s="231">
        <v>3.6530085796230249</v>
      </c>
      <c r="W45" s="231">
        <v>3.957305137036403</v>
      </c>
      <c r="DA45" s="73" t="s">
        <v>2933</v>
      </c>
    </row>
    <row r="46" spans="1:105" ht="12" customHeight="1" x14ac:dyDescent="0.25">
      <c r="A46" s="60" t="s">
        <v>2934</v>
      </c>
      <c r="B46" s="331">
        <v>0.13981190860807499</v>
      </c>
      <c r="C46" s="331">
        <v>0.1466257217972336</v>
      </c>
      <c r="D46" s="331">
        <v>0.1505474018108969</v>
      </c>
      <c r="E46" s="331">
        <v>0.16167951997139329</v>
      </c>
      <c r="F46" s="331">
        <v>0.19853515715444661</v>
      </c>
      <c r="G46" s="331">
        <v>0.23275690360911369</v>
      </c>
      <c r="H46" s="331">
        <v>0.25349778517749882</v>
      </c>
      <c r="I46" s="331">
        <v>0.23693541623572181</v>
      </c>
      <c r="J46" s="331">
        <v>0.25869199635510409</v>
      </c>
      <c r="K46" s="331">
        <v>0.24799074650719841</v>
      </c>
      <c r="L46" s="331">
        <v>0.27982678115818649</v>
      </c>
      <c r="M46" s="331">
        <v>0.30885256377643677</v>
      </c>
      <c r="N46" s="331">
        <v>0.30647771473978302</v>
      </c>
      <c r="O46" s="331">
        <v>0.34530365596024781</v>
      </c>
      <c r="P46" s="331">
        <v>0.36619318659807898</v>
      </c>
      <c r="Q46" s="331">
        <v>0.40724172857525931</v>
      </c>
      <c r="R46" s="331">
        <v>0.42868676090653968</v>
      </c>
      <c r="S46" s="331">
        <v>0.47716778148565342</v>
      </c>
      <c r="T46" s="331">
        <v>0.48732230462335702</v>
      </c>
      <c r="U46" s="331">
        <v>0.50549045625207956</v>
      </c>
      <c r="V46" s="331">
        <v>0.47859795147568462</v>
      </c>
      <c r="W46" s="331">
        <v>0.55036618957903305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1.2938194022591269</v>
      </c>
      <c r="C48" s="318">
        <v>1.3568744295116011</v>
      </c>
      <c r="D48" s="318">
        <v>1.393165656358041</v>
      </c>
      <c r="E48" s="318">
        <v>1.496182277815274</v>
      </c>
      <c r="F48" s="318">
        <v>1.8372443443072499</v>
      </c>
      <c r="G48" s="318">
        <v>2.1539323859987389</v>
      </c>
      <c r="H48" s="318">
        <v>2.3458685040325751</v>
      </c>
      <c r="I48" s="318">
        <v>2.1926003418453708</v>
      </c>
      <c r="J48" s="318">
        <v>2.3939357342701348</v>
      </c>
      <c r="K48" s="318">
        <v>2.2949063681776161</v>
      </c>
      <c r="L48" s="318">
        <v>2.5895170328378589</v>
      </c>
      <c r="M48" s="318">
        <v>2.858121625187148</v>
      </c>
      <c r="N48" s="318">
        <v>2.836144772201953</v>
      </c>
      <c r="O48" s="318">
        <v>3.195440032256136</v>
      </c>
      <c r="P48" s="318">
        <v>3.3887517487786258</v>
      </c>
      <c r="Q48" s="318">
        <v>3.768614956235453</v>
      </c>
      <c r="R48" s="318">
        <v>3.9670672854291209</v>
      </c>
      <c r="S48" s="318">
        <v>4.4157106498682417</v>
      </c>
      <c r="T48" s="318">
        <v>4.5096806069845492</v>
      </c>
      <c r="U48" s="318">
        <v>4.6778086821567477</v>
      </c>
      <c r="V48" s="318">
        <v>4.4289454429559889</v>
      </c>
      <c r="W48" s="318">
        <v>5.0930887183643758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0.99999999999999989</v>
      </c>
      <c r="D52" s="234">
        <f t="shared" si="1"/>
        <v>1.0000000000000002</v>
      </c>
      <c r="E52" s="234">
        <f t="shared" si="1"/>
        <v>1.0000000000000002</v>
      </c>
      <c r="F52" s="234">
        <f t="shared" si="1"/>
        <v>0.99999999999999989</v>
      </c>
      <c r="G52" s="234">
        <f t="shared" si="1"/>
        <v>1</v>
      </c>
      <c r="H52" s="234">
        <f t="shared" si="1"/>
        <v>1</v>
      </c>
      <c r="I52" s="234">
        <f t="shared" si="1"/>
        <v>1.0000000000000002</v>
      </c>
      <c r="J52" s="234">
        <f t="shared" si="1"/>
        <v>0.99999999999999978</v>
      </c>
      <c r="K52" s="234">
        <f t="shared" si="1"/>
        <v>1</v>
      </c>
      <c r="L52" s="234">
        <f t="shared" si="1"/>
        <v>1</v>
      </c>
      <c r="M52" s="234">
        <f t="shared" si="1"/>
        <v>1.0000000000000002</v>
      </c>
      <c r="N52" s="234">
        <f t="shared" si="1"/>
        <v>1.0000000000000002</v>
      </c>
      <c r="O52" s="234">
        <f t="shared" si="1"/>
        <v>1.0000000000000002</v>
      </c>
      <c r="P52" s="234">
        <f t="shared" si="1"/>
        <v>1.0000000000000002</v>
      </c>
      <c r="Q52" s="234">
        <f t="shared" si="1"/>
        <v>0.99999999999999967</v>
      </c>
      <c r="R52" s="234">
        <f t="shared" si="1"/>
        <v>1.0000000000000002</v>
      </c>
      <c r="S52" s="234">
        <f t="shared" si="1"/>
        <v>1</v>
      </c>
      <c r="T52" s="234">
        <f t="shared" si="1"/>
        <v>1</v>
      </c>
      <c r="U52" s="234">
        <f t="shared" si="1"/>
        <v>1</v>
      </c>
      <c r="V52" s="234">
        <f t="shared" si="1"/>
        <v>1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8.9176669536603428E-3</v>
      </c>
      <c r="C53" s="301">
        <f t="shared" si="2"/>
        <v>8.81038224386399E-3</v>
      </c>
      <c r="D53" s="301">
        <f t="shared" si="2"/>
        <v>9.5327870992048085E-3</v>
      </c>
      <c r="E53" s="301">
        <f t="shared" si="2"/>
        <v>9.8673380920776353E-3</v>
      </c>
      <c r="F53" s="301">
        <f t="shared" si="2"/>
        <v>9.8438639048801912E-3</v>
      </c>
      <c r="G53" s="301">
        <f t="shared" si="2"/>
        <v>1.1234379385232546E-2</v>
      </c>
      <c r="H53" s="301">
        <f t="shared" si="2"/>
        <v>1.0159981444092199E-2</v>
      </c>
      <c r="I53" s="301">
        <f t="shared" si="2"/>
        <v>1.1976253503218697E-2</v>
      </c>
      <c r="J53" s="301">
        <f t="shared" si="2"/>
        <v>1.5492248472554407E-2</v>
      </c>
      <c r="K53" s="301">
        <f t="shared" si="2"/>
        <v>1.5520999553851519E-2</v>
      </c>
      <c r="L53" s="301">
        <f t="shared" si="2"/>
        <v>1.7809761514229385E-2</v>
      </c>
      <c r="M53" s="301">
        <f t="shared" si="2"/>
        <v>1.7775452865838828E-2</v>
      </c>
      <c r="N53" s="301">
        <f t="shared" si="2"/>
        <v>1.9950093914140946E-2</v>
      </c>
      <c r="O53" s="301">
        <f t="shared" si="2"/>
        <v>2.197582581484038E-2</v>
      </c>
      <c r="P53" s="301">
        <f t="shared" si="2"/>
        <v>2.4471613173821849E-2</v>
      </c>
      <c r="Q53" s="301">
        <f t="shared" si="2"/>
        <v>1.9935780164817556E-2</v>
      </c>
      <c r="R53" s="301">
        <f t="shared" si="2"/>
        <v>1.7704668774947203E-2</v>
      </c>
      <c r="S53" s="301">
        <f t="shared" si="2"/>
        <v>1.459422735926866E-2</v>
      </c>
      <c r="T53" s="301">
        <f t="shared" si="2"/>
        <v>1.4374339694580672E-2</v>
      </c>
      <c r="U53" s="301">
        <f t="shared" si="2"/>
        <v>1.2957269487163223E-2</v>
      </c>
      <c r="V53" s="301">
        <f t="shared" si="2"/>
        <v>1.2210072298969062E-2</v>
      </c>
      <c r="W53" s="301">
        <f t="shared" si="2"/>
        <v>1.2919920212319292E-2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9.6931162539786349E-3</v>
      </c>
      <c r="C54" s="235">
        <f t="shared" si="3"/>
        <v>9.5765024389825992E-3</v>
      </c>
      <c r="D54" s="235">
        <f t="shared" si="3"/>
        <v>1.036172510783131E-2</v>
      </c>
      <c r="E54" s="235">
        <f t="shared" si="3"/>
        <v>1.0725367491388738E-2</v>
      </c>
      <c r="F54" s="235">
        <f t="shared" si="3"/>
        <v>1.0699852070521952E-2</v>
      </c>
      <c r="G54" s="235">
        <f t="shared" si="3"/>
        <v>1.2211281940470156E-2</v>
      </c>
      <c r="H54" s="235">
        <f t="shared" si="3"/>
        <v>1.1043458091404565E-2</v>
      </c>
      <c r="I54" s="235">
        <f t="shared" si="3"/>
        <v>1.3017666851324676E-2</v>
      </c>
      <c r="J54" s="235">
        <f t="shared" si="3"/>
        <v>1.6839400513646092E-2</v>
      </c>
      <c r="K54" s="235">
        <f t="shared" si="3"/>
        <v>1.6870651688969045E-2</v>
      </c>
      <c r="L54" s="235">
        <f t="shared" si="3"/>
        <v>1.9358436428510203E-2</v>
      </c>
      <c r="M54" s="235">
        <f t="shared" si="3"/>
        <v>1.9321144419390028E-2</v>
      </c>
      <c r="N54" s="235">
        <f t="shared" si="3"/>
        <v>2.1684884689283639E-2</v>
      </c>
      <c r="O54" s="235">
        <f t="shared" si="3"/>
        <v>2.3886767190043897E-2</v>
      </c>
      <c r="P54" s="235">
        <f t="shared" si="3"/>
        <v>2.6599579536762882E-2</v>
      </c>
      <c r="Q54" s="235">
        <f t="shared" si="3"/>
        <v>2.1669326266106036E-2</v>
      </c>
      <c r="R54" s="235">
        <f t="shared" si="3"/>
        <v>1.9244205190160017E-2</v>
      </c>
      <c r="S54" s="235">
        <f t="shared" si="3"/>
        <v>1.5863290607900721E-2</v>
      </c>
      <c r="T54" s="235">
        <f t="shared" si="3"/>
        <v>1.5624282276718129E-2</v>
      </c>
      <c r="U54" s="235">
        <f t="shared" si="3"/>
        <v>1.4083988573003504E-2</v>
      </c>
      <c r="V54" s="235">
        <f t="shared" si="3"/>
        <v>1.327181771627072E-2</v>
      </c>
      <c r="W54" s="235">
        <f t="shared" si="3"/>
        <v>1.4043391535129669E-2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2.4038928309867015E-2</v>
      </c>
      <c r="C55" s="235">
        <f t="shared" si="4"/>
        <v>2.3749726048676839E-2</v>
      </c>
      <c r="D55" s="235">
        <f t="shared" si="4"/>
        <v>2.5697078267421659E-2</v>
      </c>
      <c r="E55" s="235">
        <f t="shared" si="4"/>
        <v>2.6598911378644056E-2</v>
      </c>
      <c r="F55" s="235">
        <f t="shared" si="4"/>
        <v>2.6535633134894435E-2</v>
      </c>
      <c r="G55" s="235">
        <f t="shared" si="4"/>
        <v>3.0283979212365985E-2</v>
      </c>
      <c r="H55" s="235">
        <f t="shared" si="4"/>
        <v>2.7387776066683321E-2</v>
      </c>
      <c r="I55" s="235">
        <f t="shared" si="4"/>
        <v>3.2283813791285192E-2</v>
      </c>
      <c r="J55" s="235">
        <f t="shared" si="4"/>
        <v>4.1761713273842309E-2</v>
      </c>
      <c r="K55" s="235">
        <f t="shared" si="4"/>
        <v>4.1839216188643225E-2</v>
      </c>
      <c r="L55" s="235">
        <f t="shared" si="4"/>
        <v>4.8008922342705304E-2</v>
      </c>
      <c r="M55" s="235">
        <f t="shared" si="4"/>
        <v>4.7916438160087269E-2</v>
      </c>
      <c r="N55" s="235">
        <f t="shared" si="4"/>
        <v>5.3778514029423401E-2</v>
      </c>
      <c r="O55" s="235">
        <f t="shared" si="4"/>
        <v>5.9239182631308868E-2</v>
      </c>
      <c r="P55" s="235">
        <f t="shared" si="4"/>
        <v>6.5966957251171937E-2</v>
      </c>
      <c r="Q55" s="235">
        <f t="shared" si="4"/>
        <v>5.3739929139942993E-2</v>
      </c>
      <c r="R55" s="235">
        <f t="shared" si="4"/>
        <v>4.7725628871596822E-2</v>
      </c>
      <c r="S55" s="235">
        <f t="shared" si="4"/>
        <v>3.934096070759377E-2</v>
      </c>
      <c r="T55" s="235">
        <f t="shared" si="4"/>
        <v>3.8748220046260939E-2</v>
      </c>
      <c r="U55" s="235">
        <f t="shared" si="4"/>
        <v>3.4928291661048702E-2</v>
      </c>
      <c r="V55" s="235">
        <f t="shared" si="4"/>
        <v>3.2914107936351397E-2</v>
      </c>
      <c r="W55" s="235">
        <f t="shared" si="4"/>
        <v>3.4827611007121569E-2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7.3667683530237602E-2</v>
      </c>
      <c r="C56" s="235">
        <f t="shared" si="5"/>
        <v>7.2781418536267725E-2</v>
      </c>
      <c r="D56" s="235">
        <f t="shared" si="5"/>
        <v>7.8749110819517992E-2</v>
      </c>
      <c r="E56" s="235">
        <f t="shared" si="5"/>
        <v>8.1512792934554407E-2</v>
      </c>
      <c r="F56" s="235">
        <f t="shared" si="5"/>
        <v>8.1318875735966786E-2</v>
      </c>
      <c r="G56" s="235">
        <f t="shared" si="5"/>
        <v>9.2805742747573194E-2</v>
      </c>
      <c r="H56" s="235">
        <f t="shared" si="5"/>
        <v>8.3930281494674699E-2</v>
      </c>
      <c r="I56" s="235">
        <f t="shared" si="5"/>
        <v>9.8934268070067527E-2</v>
      </c>
      <c r="J56" s="235">
        <f t="shared" si="5"/>
        <v>0.1279794439037103</v>
      </c>
      <c r="K56" s="235">
        <f t="shared" si="5"/>
        <v>0.12821695283616472</v>
      </c>
      <c r="L56" s="235">
        <f t="shared" si="5"/>
        <v>0.14712411685667753</v>
      </c>
      <c r="M56" s="235">
        <f t="shared" si="5"/>
        <v>0.14684069758736421</v>
      </c>
      <c r="N56" s="235">
        <f t="shared" si="5"/>
        <v>0.16480512363855565</v>
      </c>
      <c r="O56" s="235">
        <f t="shared" si="5"/>
        <v>0.18153943064433362</v>
      </c>
      <c r="P56" s="235">
        <f t="shared" si="5"/>
        <v>0.20215680447939791</v>
      </c>
      <c r="Q56" s="235">
        <f t="shared" si="5"/>
        <v>0.16468687962240591</v>
      </c>
      <c r="R56" s="235">
        <f t="shared" si="5"/>
        <v>0.14625595944521605</v>
      </c>
      <c r="S56" s="235">
        <f t="shared" si="5"/>
        <v>0.12056100862004546</v>
      </c>
      <c r="T56" s="235">
        <f t="shared" si="5"/>
        <v>0.11874454530305775</v>
      </c>
      <c r="U56" s="235">
        <f t="shared" si="5"/>
        <v>0.10703831315482663</v>
      </c>
      <c r="V56" s="235">
        <f t="shared" si="5"/>
        <v>0.10086581464365753</v>
      </c>
      <c r="W56" s="235">
        <f t="shared" si="5"/>
        <v>0.10672977566698547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1.7773624233679331E-2</v>
      </c>
      <c r="C57" s="302">
        <f t="shared" si="6"/>
        <v>1.7969307406832603E-2</v>
      </c>
      <c r="D57" s="302">
        <f t="shared" si="6"/>
        <v>1.8390450120607891E-2</v>
      </c>
      <c r="E57" s="302">
        <f t="shared" si="6"/>
        <v>1.8626550721398752E-2</v>
      </c>
      <c r="F57" s="302">
        <f t="shared" si="6"/>
        <v>1.9566613004017425E-2</v>
      </c>
      <c r="G57" s="302">
        <f t="shared" si="6"/>
        <v>2.0243991823205895E-2</v>
      </c>
      <c r="H57" s="302">
        <f t="shared" si="6"/>
        <v>1.9287501676002995E-2</v>
      </c>
      <c r="I57" s="302">
        <f t="shared" si="6"/>
        <v>2.0525707200111012E-2</v>
      </c>
      <c r="J57" s="302">
        <f t="shared" si="6"/>
        <v>2.4408364085024274E-2</v>
      </c>
      <c r="K57" s="302">
        <f t="shared" si="6"/>
        <v>2.5045821896502417E-2</v>
      </c>
      <c r="L57" s="302">
        <f t="shared" si="6"/>
        <v>2.7274065885037179E-2</v>
      </c>
      <c r="M57" s="302">
        <f t="shared" si="6"/>
        <v>2.769957061779655E-2</v>
      </c>
      <c r="N57" s="302">
        <f t="shared" si="6"/>
        <v>3.2528790243015714E-2</v>
      </c>
      <c r="O57" s="302">
        <f t="shared" si="6"/>
        <v>3.7122083992778512E-2</v>
      </c>
      <c r="P57" s="302">
        <f t="shared" si="6"/>
        <v>4.2095471514032437E-2</v>
      </c>
      <c r="Q57" s="302">
        <f t="shared" si="6"/>
        <v>3.49015813573679E-2</v>
      </c>
      <c r="R57" s="302">
        <f t="shared" si="6"/>
        <v>3.10904757322552E-2</v>
      </c>
      <c r="S57" s="302">
        <f t="shared" si="6"/>
        <v>2.5676815362889047E-2</v>
      </c>
      <c r="T57" s="302">
        <f t="shared" si="6"/>
        <v>2.4916232593244981E-2</v>
      </c>
      <c r="U57" s="302">
        <f t="shared" si="6"/>
        <v>2.2618839623832234E-2</v>
      </c>
      <c r="V57" s="302">
        <f t="shared" si="6"/>
        <v>2.1267257255209789E-2</v>
      </c>
      <c r="W57" s="302">
        <f t="shared" si="6"/>
        <v>2.2532793666198449E-2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0.67153659640100805</v>
      </c>
      <c r="C58" s="303">
        <f t="shared" si="7"/>
        <v>0.67269609324880164</v>
      </c>
      <c r="D58" s="303">
        <f t="shared" si="7"/>
        <v>0.65760988722009761</v>
      </c>
      <c r="E58" s="303">
        <f t="shared" si="7"/>
        <v>0.65132947988086221</v>
      </c>
      <c r="F58" s="303">
        <f t="shared" si="7"/>
        <v>0.64719256926334146</v>
      </c>
      <c r="G58" s="303">
        <f t="shared" si="7"/>
        <v>0.61971320432372323</v>
      </c>
      <c r="H58" s="303">
        <f t="shared" si="7"/>
        <v>0.64320012898555723</v>
      </c>
      <c r="I58" s="303">
        <f t="shared" si="7"/>
        <v>0.60738934005274037</v>
      </c>
      <c r="J58" s="303">
        <f t="shared" si="7"/>
        <v>0.53411971674996184</v>
      </c>
      <c r="K58" s="303">
        <f t="shared" si="7"/>
        <v>0.5347926925983979</v>
      </c>
      <c r="L58" s="303">
        <f t="shared" si="7"/>
        <v>0.48629033639718011</v>
      </c>
      <c r="M58" s="303">
        <f t="shared" si="7"/>
        <v>0.48711419784038801</v>
      </c>
      <c r="N58" s="303">
        <f t="shared" si="7"/>
        <v>0.44296396368204738</v>
      </c>
      <c r="O58" s="303">
        <f t="shared" si="7"/>
        <v>0.4012860855204326</v>
      </c>
      <c r="P58" s="303">
        <f t="shared" si="7"/>
        <v>0.34889315342622407</v>
      </c>
      <c r="Q58" s="303">
        <f t="shared" si="7"/>
        <v>0.45035745624586226</v>
      </c>
      <c r="R58" s="303">
        <f t="shared" si="7"/>
        <v>0.50139788082879533</v>
      </c>
      <c r="S58" s="303">
        <f t="shared" si="7"/>
        <v>0.5709076178278516</v>
      </c>
      <c r="T58" s="303">
        <f t="shared" si="7"/>
        <v>0.57073795937421146</v>
      </c>
      <c r="U58" s="303">
        <f t="shared" si="7"/>
        <v>0.60645553890360271</v>
      </c>
      <c r="V58" s="303">
        <f t="shared" si="7"/>
        <v>0.62227377502978265</v>
      </c>
      <c r="W58" s="303">
        <f t="shared" si="7"/>
        <v>0.60690158140656025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4.536378406862001E-2</v>
      </c>
      <c r="C59" s="303">
        <f t="shared" si="8"/>
        <v>4.4818031414438582E-2</v>
      </c>
      <c r="D59" s="303">
        <f t="shared" si="8"/>
        <v>4.8492873504650563E-2</v>
      </c>
      <c r="E59" s="303">
        <f t="shared" si="8"/>
        <v>5.0194719859699297E-2</v>
      </c>
      <c r="F59" s="303">
        <f t="shared" si="8"/>
        <v>5.0075307690042745E-2</v>
      </c>
      <c r="G59" s="303">
        <f t="shared" si="8"/>
        <v>5.7148799481400357E-2</v>
      </c>
      <c r="H59" s="303">
        <f t="shared" si="8"/>
        <v>5.1683383867773366E-2</v>
      </c>
      <c r="I59" s="303">
        <f t="shared" si="8"/>
        <v>6.0922680864199497E-2</v>
      </c>
      <c r="J59" s="303">
        <f t="shared" si="8"/>
        <v>7.8808394403863752E-2</v>
      </c>
      <c r="K59" s="303">
        <f t="shared" si="8"/>
        <v>7.8954649904375132E-2</v>
      </c>
      <c r="L59" s="303">
        <f t="shared" si="8"/>
        <v>9.0597482485427761E-2</v>
      </c>
      <c r="M59" s="303">
        <f t="shared" si="8"/>
        <v>9.0422955882745376E-2</v>
      </c>
      <c r="N59" s="303">
        <f t="shared" si="8"/>
        <v>0.10148526034584743</v>
      </c>
      <c r="O59" s="303">
        <f t="shared" si="8"/>
        <v>0.11179007044940548</v>
      </c>
      <c r="P59" s="303">
        <f t="shared" si="8"/>
        <v>0.12448603223205031</v>
      </c>
      <c r="Q59" s="303">
        <f t="shared" si="8"/>
        <v>0.10141244692537631</v>
      </c>
      <c r="R59" s="303">
        <f t="shared" si="8"/>
        <v>9.0062880289948827E-2</v>
      </c>
      <c r="S59" s="303">
        <f t="shared" si="8"/>
        <v>7.4240200044975377E-2</v>
      </c>
      <c r="T59" s="303">
        <f t="shared" si="8"/>
        <v>7.3121641055040848E-2</v>
      </c>
      <c r="U59" s="303">
        <f t="shared" si="8"/>
        <v>6.5913066521656419E-2</v>
      </c>
      <c r="V59" s="303">
        <f t="shared" si="8"/>
        <v>6.2112106912147025E-2</v>
      </c>
      <c r="W59" s="303">
        <f t="shared" si="8"/>
        <v>6.5723072384406847E-2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0.1131285611232216</v>
      </c>
      <c r="C60" s="303">
        <f t="shared" si="9"/>
        <v>0.1141501572339978</v>
      </c>
      <c r="D60" s="303">
        <f t="shared" si="9"/>
        <v>0.11281112620151974</v>
      </c>
      <c r="E60" s="303">
        <f t="shared" si="9"/>
        <v>0.11144381933525055</v>
      </c>
      <c r="F60" s="303">
        <f t="shared" si="9"/>
        <v>0.11516071277209083</v>
      </c>
      <c r="G60" s="303">
        <f t="shared" si="9"/>
        <v>0.11115733985518432</v>
      </c>
      <c r="H60" s="303">
        <f t="shared" si="9"/>
        <v>0.11242902390266842</v>
      </c>
      <c r="I60" s="303">
        <f t="shared" si="9"/>
        <v>0.1067640740501897</v>
      </c>
      <c r="J60" s="303">
        <f t="shared" si="9"/>
        <v>9.8257993656084425E-2</v>
      </c>
      <c r="K60" s="303">
        <f t="shared" si="9"/>
        <v>9.6310611041208125E-2</v>
      </c>
      <c r="L60" s="303">
        <f t="shared" si="9"/>
        <v>9.1879689806459275E-2</v>
      </c>
      <c r="M60" s="303">
        <f t="shared" si="9"/>
        <v>9.1390394443575787E-2</v>
      </c>
      <c r="N60" s="303">
        <f t="shared" si="9"/>
        <v>8.2534600291833557E-2</v>
      </c>
      <c r="O60" s="303">
        <f t="shared" si="9"/>
        <v>7.474129632619031E-2</v>
      </c>
      <c r="P60" s="303">
        <f t="shared" si="9"/>
        <v>6.6869384773257198E-2</v>
      </c>
      <c r="Q60" s="303">
        <f t="shared" si="9"/>
        <v>7.3085422171502559E-2</v>
      </c>
      <c r="R60" s="303">
        <f t="shared" si="9"/>
        <v>7.5283950935184377E-2</v>
      </c>
      <c r="S60" s="303">
        <f t="shared" si="9"/>
        <v>8.0096322955270027E-2</v>
      </c>
      <c r="T60" s="303">
        <f t="shared" si="9"/>
        <v>8.5897936381385542E-2</v>
      </c>
      <c r="U60" s="303">
        <f t="shared" si="9"/>
        <v>8.3871399973036651E-2</v>
      </c>
      <c r="V60" s="303">
        <f t="shared" si="9"/>
        <v>8.5958087749064035E-2</v>
      </c>
      <c r="W60" s="303">
        <f t="shared" si="9"/>
        <v>8.4338836014842447E-2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5.4846958612055852E-2</v>
      </c>
      <c r="C61" s="304">
        <f t="shared" si="10"/>
        <v>5.582126392482753E-2</v>
      </c>
      <c r="D61" s="304">
        <f t="shared" si="10"/>
        <v>5.5390348732209105E-2</v>
      </c>
      <c r="E61" s="304">
        <f t="shared" si="10"/>
        <v>5.4386390417086705E-2</v>
      </c>
      <c r="F61" s="304">
        <f t="shared" si="10"/>
        <v>5.844864071878321E-2</v>
      </c>
      <c r="G61" s="304">
        <f t="shared" si="10"/>
        <v>5.6066929183702832E-2</v>
      </c>
      <c r="H61" s="304">
        <f t="shared" si="10"/>
        <v>5.5902955911957514E-2</v>
      </c>
      <c r="I61" s="304">
        <f t="shared" si="10"/>
        <v>5.2349523950231597E-2</v>
      </c>
      <c r="J61" s="304">
        <f t="shared" si="10"/>
        <v>4.8250668836676523E-2</v>
      </c>
      <c r="K61" s="304">
        <f t="shared" si="10"/>
        <v>4.6236264795046521E-2</v>
      </c>
      <c r="L61" s="304">
        <f t="shared" si="10"/>
        <v>4.4739634954105247E-2</v>
      </c>
      <c r="M61" s="304">
        <f t="shared" si="10"/>
        <v>4.4198511482531372E-2</v>
      </c>
      <c r="N61" s="304">
        <f t="shared" si="10"/>
        <v>3.7974040520438679E-2</v>
      </c>
      <c r="O61" s="304">
        <f t="shared" si="10"/>
        <v>3.2676505598681085E-2</v>
      </c>
      <c r="P61" s="304">
        <f t="shared" si="10"/>
        <v>2.7964068352008535E-2</v>
      </c>
      <c r="Q61" s="304">
        <f t="shared" si="10"/>
        <v>2.7932103965927275E-2</v>
      </c>
      <c r="R61" s="304">
        <f t="shared" si="10"/>
        <v>2.6965654945821902E-2</v>
      </c>
      <c r="S61" s="304">
        <f t="shared" si="10"/>
        <v>2.7499080226874618E-2</v>
      </c>
      <c r="T61" s="304">
        <f t="shared" si="10"/>
        <v>3.341004181926871E-2</v>
      </c>
      <c r="U61" s="304">
        <f t="shared" si="10"/>
        <v>2.9105972832332249E-2</v>
      </c>
      <c r="V61" s="304">
        <f t="shared" si="10"/>
        <v>3.0236018822990693E-2</v>
      </c>
      <c r="W61" s="304">
        <f t="shared" si="10"/>
        <v>2.9553511676363848E-2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5.4404356009574294E-2</v>
      </c>
      <c r="C62" s="304">
        <f t="shared" si="11"/>
        <v>5.4498292333577218E-2</v>
      </c>
      <c r="D62" s="304">
        <f t="shared" si="11"/>
        <v>5.3276087426178127E-2</v>
      </c>
      <c r="E62" s="304">
        <f t="shared" si="11"/>
        <v>5.2767281921608337E-2</v>
      </c>
      <c r="F62" s="304">
        <f t="shared" si="11"/>
        <v>5.2432131225098835E-2</v>
      </c>
      <c r="G62" s="304">
        <f t="shared" si="11"/>
        <v>5.0205897895293422E-2</v>
      </c>
      <c r="H62" s="304">
        <f t="shared" si="11"/>
        <v>5.2108684754149093E-2</v>
      </c>
      <c r="I62" s="304">
        <f t="shared" si="11"/>
        <v>4.9207483359428233E-2</v>
      </c>
      <c r="J62" s="304">
        <f t="shared" si="11"/>
        <v>4.3271564613949459E-2</v>
      </c>
      <c r="K62" s="304">
        <f t="shared" si="11"/>
        <v>4.3326085570573984E-2</v>
      </c>
      <c r="L62" s="304">
        <f t="shared" si="11"/>
        <v>3.939668028094994E-2</v>
      </c>
      <c r="M62" s="304">
        <f t="shared" si="11"/>
        <v>3.9463425193288416E-2</v>
      </c>
      <c r="N62" s="304">
        <f t="shared" si="11"/>
        <v>3.588660589568142E-2</v>
      </c>
      <c r="O62" s="304">
        <f t="shared" si="11"/>
        <v>3.2510083851491678E-2</v>
      </c>
      <c r="P62" s="304">
        <f t="shared" si="11"/>
        <v>2.8265484606543521E-2</v>
      </c>
      <c r="Q62" s="304">
        <f t="shared" si="11"/>
        <v>3.648558769913287E-2</v>
      </c>
      <c r="R62" s="304">
        <f t="shared" si="11"/>
        <v>4.0620613913298485E-2</v>
      </c>
      <c r="S62" s="304">
        <f t="shared" si="11"/>
        <v>4.6251926485235122E-2</v>
      </c>
      <c r="T62" s="304">
        <f t="shared" si="11"/>
        <v>4.6238181651429573E-2</v>
      </c>
      <c r="U62" s="304">
        <f t="shared" si="11"/>
        <v>4.9131831711502996E-2</v>
      </c>
      <c r="V62" s="304">
        <f t="shared" si="11"/>
        <v>5.0413341839565043E-2</v>
      </c>
      <c r="W62" s="304">
        <f t="shared" si="11"/>
        <v>4.9167967724426727E-2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3.8772465015914524E-3</v>
      </c>
      <c r="C63" s="304">
        <f t="shared" si="12"/>
        <v>3.8306009755930391E-3</v>
      </c>
      <c r="D63" s="304">
        <f t="shared" si="12"/>
        <v>4.1446900431325265E-3</v>
      </c>
      <c r="E63" s="304">
        <f t="shared" si="12"/>
        <v>4.2901469965554943E-3</v>
      </c>
      <c r="F63" s="304">
        <f t="shared" si="12"/>
        <v>4.2799408282087805E-3</v>
      </c>
      <c r="G63" s="304">
        <f t="shared" si="12"/>
        <v>4.8845127761880614E-3</v>
      </c>
      <c r="H63" s="304">
        <f t="shared" si="12"/>
        <v>4.4173832365618287E-3</v>
      </c>
      <c r="I63" s="304">
        <f t="shared" si="12"/>
        <v>5.2070667405298698E-3</v>
      </c>
      <c r="J63" s="304">
        <f t="shared" si="12"/>
        <v>6.7357602054584379E-3</v>
      </c>
      <c r="K63" s="304">
        <f t="shared" si="12"/>
        <v>6.7482606755876169E-3</v>
      </c>
      <c r="L63" s="304">
        <f t="shared" si="12"/>
        <v>7.743374571404082E-3</v>
      </c>
      <c r="M63" s="304">
        <f t="shared" si="12"/>
        <v>7.72845776775601E-3</v>
      </c>
      <c r="N63" s="304">
        <f t="shared" si="12"/>
        <v>8.6739538757134582E-3</v>
      </c>
      <c r="O63" s="304">
        <f t="shared" si="12"/>
        <v>9.5547068760175567E-3</v>
      </c>
      <c r="P63" s="304">
        <f t="shared" si="12"/>
        <v>1.0639831814705149E-2</v>
      </c>
      <c r="Q63" s="304">
        <f t="shared" si="12"/>
        <v>8.667730506442416E-3</v>
      </c>
      <c r="R63" s="304">
        <f t="shared" si="12"/>
        <v>7.6976820760640005E-3</v>
      </c>
      <c r="S63" s="304">
        <f t="shared" si="12"/>
        <v>6.3453162431602855E-3</v>
      </c>
      <c r="T63" s="304">
        <f t="shared" si="12"/>
        <v>6.2497129106872497E-3</v>
      </c>
      <c r="U63" s="304">
        <f t="shared" si="12"/>
        <v>5.6335954292014018E-3</v>
      </c>
      <c r="V63" s="304">
        <f t="shared" si="12"/>
        <v>5.308727086508291E-3</v>
      </c>
      <c r="W63" s="304">
        <f t="shared" si="12"/>
        <v>5.6173566140518653E-3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3.5880039125727327E-2</v>
      </c>
      <c r="C65" s="237">
        <f t="shared" si="14"/>
        <v>3.5448381428138019E-2</v>
      </c>
      <c r="D65" s="237">
        <f t="shared" si="14"/>
        <v>3.835496165914843E-2</v>
      </c>
      <c r="E65" s="237">
        <f t="shared" si="14"/>
        <v>3.970102030612456E-2</v>
      </c>
      <c r="F65" s="237">
        <f t="shared" si="14"/>
        <v>3.9606572424244077E-2</v>
      </c>
      <c r="G65" s="237">
        <f t="shared" si="14"/>
        <v>4.520128123084434E-2</v>
      </c>
      <c r="H65" s="237">
        <f t="shared" si="14"/>
        <v>4.0878464471143176E-2</v>
      </c>
      <c r="I65" s="237">
        <f t="shared" si="14"/>
        <v>4.8186195616863443E-2</v>
      </c>
      <c r="J65" s="237">
        <f t="shared" si="14"/>
        <v>6.2332724941312423E-2</v>
      </c>
      <c r="K65" s="237">
        <f t="shared" si="14"/>
        <v>6.2448404291887867E-2</v>
      </c>
      <c r="L65" s="237">
        <f t="shared" si="14"/>
        <v>7.1657188283773404E-2</v>
      </c>
      <c r="M65" s="237">
        <f t="shared" si="14"/>
        <v>7.1519148182814171E-2</v>
      </c>
      <c r="N65" s="237">
        <f t="shared" si="14"/>
        <v>8.0268769165852377E-2</v>
      </c>
      <c r="O65" s="237">
        <f t="shared" si="14"/>
        <v>8.8419257430666559E-2</v>
      </c>
      <c r="P65" s="237">
        <f t="shared" si="14"/>
        <v>9.8461003613281528E-2</v>
      </c>
      <c r="Q65" s="237">
        <f t="shared" si="14"/>
        <v>8.0211178106618194E-2</v>
      </c>
      <c r="R65" s="237">
        <f t="shared" si="14"/>
        <v>7.1234349931896312E-2</v>
      </c>
      <c r="S65" s="237">
        <f t="shared" si="14"/>
        <v>5.8719556514205351E-2</v>
      </c>
      <c r="T65" s="237">
        <f t="shared" si="14"/>
        <v>5.7834843275499849E-2</v>
      </c>
      <c r="U65" s="237">
        <f t="shared" si="14"/>
        <v>5.2133292101829813E-2</v>
      </c>
      <c r="V65" s="237">
        <f t="shared" si="14"/>
        <v>4.912696045854776E-2</v>
      </c>
      <c r="W65" s="237">
        <f t="shared" si="14"/>
        <v>5.1983018106436005E-2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155.71994249328159</v>
      </c>
      <c r="C69" s="324">
        <f t="shared" si="15"/>
        <v>149.36469369023808</v>
      </c>
      <c r="D69" s="324">
        <f t="shared" si="15"/>
        <v>157.39943783723885</v>
      </c>
      <c r="E69" s="324">
        <f t="shared" si="15"/>
        <v>173.26695378119379</v>
      </c>
      <c r="F69" s="324">
        <f t="shared" si="15"/>
        <v>189.65978100374758</v>
      </c>
      <c r="G69" s="324">
        <f t="shared" si="15"/>
        <v>184.05304269981903</v>
      </c>
      <c r="H69" s="324">
        <f t="shared" si="15"/>
        <v>169.82600109922589</v>
      </c>
      <c r="I69" s="324">
        <f t="shared" si="15"/>
        <v>174.80696134967096</v>
      </c>
      <c r="J69" s="324">
        <f t="shared" si="15"/>
        <v>191.41379190462479</v>
      </c>
      <c r="K69" s="324">
        <f t="shared" si="15"/>
        <v>214.43137637246667</v>
      </c>
      <c r="L69" s="324">
        <f t="shared" si="15"/>
        <v>218.63781843627655</v>
      </c>
      <c r="M69" s="324">
        <f t="shared" si="15"/>
        <v>224.95346932596354</v>
      </c>
      <c r="N69" s="324">
        <f t="shared" si="15"/>
        <v>243.72357443584224</v>
      </c>
      <c r="O69" s="324">
        <f t="shared" si="15"/>
        <v>254.4529857562809</v>
      </c>
      <c r="P69" s="324">
        <f t="shared" si="15"/>
        <v>245.03830676914362</v>
      </c>
      <c r="Q69" s="324">
        <f t="shared" si="15"/>
        <v>242.40479735048893</v>
      </c>
      <c r="R69" s="324">
        <f t="shared" si="15"/>
        <v>254.09199055431424</v>
      </c>
      <c r="S69" s="324">
        <f t="shared" si="15"/>
        <v>249.53256376627641</v>
      </c>
      <c r="T69" s="324">
        <f t="shared" si="15"/>
        <v>249.15069649026807</v>
      </c>
      <c r="U69" s="324">
        <f t="shared" si="15"/>
        <v>238.33551895150293</v>
      </c>
      <c r="V69" s="324">
        <f t="shared" si="15"/>
        <v>241.55493980226916</v>
      </c>
      <c r="W69" s="324">
        <f t="shared" si="15"/>
        <v>213.08249425425723</v>
      </c>
      <c r="DA69" s="95"/>
    </row>
    <row r="70" spans="1:105" ht="12" customHeight="1" x14ac:dyDescent="0.25">
      <c r="A70" s="55" t="s">
        <v>92</v>
      </c>
      <c r="B70" s="336">
        <f>IF(B$6=0,0,B$6/WWP!B$5*1000)</f>
        <v>1.388658585198226</v>
      </c>
      <c r="C70" s="336">
        <f>IF(C$6=0,0,C$6/WWP!C$5*1000)</f>
        <v>1.3159600451486577</v>
      </c>
      <c r="D70" s="336">
        <f>IF(D$6=0,0,D$6/WWP!D$5*1000)</f>
        <v>1.5004553304369197</v>
      </c>
      <c r="E70" s="336">
        <f>IF(E$6=0,0,E$6/WWP!E$5*1000)</f>
        <v>1.7096836131434283</v>
      </c>
      <c r="F70" s="336">
        <f>IF(F$6=0,0,F$6/WWP!F$5*1000)</f>
        <v>1.8669850724302728</v>
      </c>
      <c r="G70" s="336">
        <f>IF(G$6=0,0,G$6/WWP!G$5*1000)</f>
        <v>2.0677217086961721</v>
      </c>
      <c r="H70" s="336">
        <f>IF(H$6=0,0,H$6/WWP!H$5*1000)</f>
        <v>1.7254290198925166</v>
      </c>
      <c r="I70" s="336">
        <f>IF(I$6=0,0,I$6/WWP!I$5*1000)</f>
        <v>2.0935324832510118</v>
      </c>
      <c r="J70" s="336">
        <f>IF(J$6=0,0,J$6/WWP!J$5*1000)</f>
        <v>2.9654300252602712</v>
      </c>
      <c r="K70" s="336">
        <f>IF(K$6=0,0,K$6/WWP!K$5*1000)</f>
        <v>3.328189297008822</v>
      </c>
      <c r="L70" s="336">
        <f>IF(L$6=0,0,L$6/WWP!L$5*1000)</f>
        <v>3.8938874043414695</v>
      </c>
      <c r="M70" s="336">
        <f>IF(M$6=0,0,M$6/WWP!M$5*1000)</f>
        <v>3.998649791010584</v>
      </c>
      <c r="N70" s="336">
        <f>IF(N$6=0,0,N$6/WWP!N$5*1000)</f>
        <v>4.8623081990851738</v>
      </c>
      <c r="O70" s="336">
        <f>IF(O$6=0,0,O$6/WWP!O$5*1000)</f>
        <v>5.5918144930460878</v>
      </c>
      <c r="P70" s="336">
        <f>IF(P$6=0,0,P$6/WWP!P$5*1000)</f>
        <v>5.9964826560227742</v>
      </c>
      <c r="Q70" s="336">
        <f>IF(Q$6=0,0,Q$6/WWP!Q$5*1000)</f>
        <v>4.8325287508764987</v>
      </c>
      <c r="R70" s="336">
        <f>IF(R$6=0,0,R$6/WWP!R$5*1000)</f>
        <v>4.498614531131147</v>
      </c>
      <c r="S70" s="336">
        <f>IF(S$6=0,0,S$6/WWP!S$5*1000)</f>
        <v>3.6417349691462428</v>
      </c>
      <c r="T70" s="336">
        <f>IF(T$6=0,0,T$6/WWP!T$5*1000)</f>
        <v>3.5813767464924813</v>
      </c>
      <c r="U70" s="336">
        <f>IF(U$6=0,0,U$6/WWP!U$5*1000)</f>
        <v>3.088177547417521</v>
      </c>
      <c r="V70" s="336">
        <f>IF(V$6=0,0,V$6/WWP!V$5*1000)</f>
        <v>2.9494032791588265</v>
      </c>
      <c r="W70" s="336">
        <f>IF(W$6=0,0,W$6/WWP!W$5*1000)</f>
        <v>2.753008824406987</v>
      </c>
      <c r="DA70" s="67"/>
    </row>
    <row r="71" spans="1:105" ht="12" customHeight="1" x14ac:dyDescent="0.25">
      <c r="A71" s="202" t="s">
        <v>93</v>
      </c>
      <c r="B71" s="337">
        <f>IF(B$7=0,0,B$7/WWP!B$5*1000)</f>
        <v>1.509411505650246</v>
      </c>
      <c r="C71" s="337">
        <f>IF(C$7=0,0,C$7/WWP!C$5*1000)</f>
        <v>1.4303913534224544</v>
      </c>
      <c r="D71" s="337">
        <f>IF(D$7=0,0,D$7/WWP!D$5*1000)</f>
        <v>1.6309297069966515</v>
      </c>
      <c r="E71" s="337">
        <f>IF(E$7=0,0,E$7/WWP!E$5*1000)</f>
        <v>1.8583517534167704</v>
      </c>
      <c r="F71" s="337">
        <f>IF(F$7=0,0,F$7/WWP!F$5*1000)</f>
        <v>2.0293316004676889</v>
      </c>
      <c r="G71" s="337">
        <f>IF(G$7=0,0,G$7/WWP!G$5*1000)</f>
        <v>2.2475235964088824</v>
      </c>
      <c r="H71" s="337">
        <f>IF(H$7=0,0,H$7/WWP!H$5*1000)</f>
        <v>1.8754663259701267</v>
      </c>
      <c r="I71" s="337">
        <f>IF(I$7=0,0,I$7/WWP!I$5*1000)</f>
        <v>2.2755787861424048</v>
      </c>
      <c r="J71" s="337">
        <f>IF(J$7=0,0,J$7/WWP!J$5*1000)</f>
        <v>3.2232935057176855</v>
      </c>
      <c r="K71" s="337">
        <f>IF(K$7=0,0,K$7/WWP!K$5*1000)</f>
        <v>3.6175970619661117</v>
      </c>
      <c r="L71" s="337">
        <f>IF(L$7=0,0,L$7/WWP!L$5*1000)</f>
        <v>4.2324863090668154</v>
      </c>
      <c r="M71" s="337">
        <f>IF(M$7=0,0,M$7/WWP!M$5*1000)</f>
        <v>4.3463584684897647</v>
      </c>
      <c r="N71" s="337">
        <f>IF(N$7=0,0,N$7/WWP!N$5*1000)</f>
        <v>5.2851176077012765</v>
      </c>
      <c r="O71" s="337">
        <f>IF(O$7=0,0,O$7/WWP!O$5*1000)</f>
        <v>6.078059231571836</v>
      </c>
      <c r="P71" s="337">
        <f>IF(P$7=0,0,P$7/WWP!P$5*1000)</f>
        <v>6.5179159304595373</v>
      </c>
      <c r="Q71" s="337">
        <f>IF(Q$7=0,0,Q$7/WWP!Q$5*1000)</f>
        <v>5.2527486422570622</v>
      </c>
      <c r="R71" s="337">
        <f>IF(R$7=0,0,R$7/WWP!R$5*1000)</f>
        <v>4.8897984034034234</v>
      </c>
      <c r="S71" s="337">
        <f>IF(S$7=0,0,S$7/WWP!S$5*1000)</f>
        <v>3.9584075751589611</v>
      </c>
      <c r="T71" s="337">
        <f>IF(T$7=0,0,T$7/WWP!T$5*1000)</f>
        <v>3.8928008114048724</v>
      </c>
      <c r="U71" s="337">
        <f>IF(U$7=0,0,U$7/WWP!U$5*1000)</f>
        <v>3.3567147254538279</v>
      </c>
      <c r="V71" s="337">
        <f>IF(V$7=0,0,V$7/WWP!V$5*1000)</f>
        <v>3.2058731295204637</v>
      </c>
      <c r="W71" s="337">
        <f>IF(W$7=0,0,W$7/WWP!W$5*1000)</f>
        <v>2.9924008960945518</v>
      </c>
      <c r="DA71" s="174"/>
    </row>
    <row r="72" spans="1:105" ht="12" customHeight="1" x14ac:dyDescent="0.25">
      <c r="A72" s="202" t="s">
        <v>94</v>
      </c>
      <c r="B72" s="337">
        <f>IF(B$8=0,0,B$8/WWP!B$5*1000)</f>
        <v>3.7433405340126105</v>
      </c>
      <c r="C72" s="337">
        <f>IF(C$8=0,0,C$8/WWP!C$5*1000)</f>
        <v>3.5473705564876856</v>
      </c>
      <c r="D72" s="337">
        <f>IF(D$8=0,0,D$8/WWP!D$5*1000)</f>
        <v>4.0447056733516975</v>
      </c>
      <c r="E72" s="337">
        <f>IF(E$8=0,0,E$8/WWP!E$5*1000)</f>
        <v>4.6087123484735883</v>
      </c>
      <c r="F72" s="337">
        <f>IF(F$8=0,0,F$8/WWP!F$5*1000)</f>
        <v>5.0327423691598669</v>
      </c>
      <c r="G72" s="337">
        <f>IF(G$8=0,0,G$8/WWP!G$5*1000)</f>
        <v>5.5738585190940286</v>
      </c>
      <c r="H72" s="337">
        <f>IF(H$8=0,0,H$8/WWP!H$5*1000)</f>
        <v>4.6511564884059142</v>
      </c>
      <c r="I72" s="337">
        <f>IF(I$8=0,0,I$8/WWP!I$5*1000)</f>
        <v>5.6434353896331642</v>
      </c>
      <c r="J72" s="337">
        <f>IF(J$8=0,0,J$8/WWP!J$5*1000)</f>
        <v>7.9937678941798591</v>
      </c>
      <c r="K72" s="337">
        <f>IF(K$8=0,0,K$8/WWP!K$5*1000)</f>
        <v>8.9716407136759546</v>
      </c>
      <c r="L72" s="337">
        <f>IF(L$8=0,0,L$8/WWP!L$5*1000)</f>
        <v>10.496566046485702</v>
      </c>
      <c r="M72" s="337">
        <f>IF(M$8=0,0,M$8/WWP!M$5*1000)</f>
        <v>10.778969001854616</v>
      </c>
      <c r="N72" s="337">
        <f>IF(N$8=0,0,N$8/WWP!N$5*1000)</f>
        <v>13.107091667099159</v>
      </c>
      <c r="O72" s="337">
        <f>IF(O$8=0,0,O$8/WWP!O$5*1000)</f>
        <v>15.073586894298154</v>
      </c>
      <c r="P72" s="337">
        <f>IF(P$8=0,0,P$8/WWP!P$5*1000)</f>
        <v>16.16443150753965</v>
      </c>
      <c r="Q72" s="337">
        <f>IF(Q$8=0,0,Q$8/WWP!Q$5*1000)</f>
        <v>13.026816632797521</v>
      </c>
      <c r="R72" s="337">
        <f>IF(R$8=0,0,R$8/WWP!R$5*1000)</f>
        <v>12.126700040440484</v>
      </c>
      <c r="S72" s="337">
        <f>IF(S$8=0,0,S$8/WWP!S$5*1000)</f>
        <v>9.8168507863942178</v>
      </c>
      <c r="T72" s="337">
        <f>IF(T$8=0,0,T$8/WWP!T$5*1000)</f>
        <v>9.6541460122840785</v>
      </c>
      <c r="U72" s="337">
        <f>IF(U$8=0,0,U$8/WWP!U$5*1000)</f>
        <v>8.324652519125495</v>
      </c>
      <c r="V72" s="337">
        <f>IF(V$8=0,0,V$8/WWP!V$5*1000)</f>
        <v>7.9505653612107521</v>
      </c>
      <c r="W72" s="337">
        <f>IF(W$8=0,0,W$8/WWP!W$5*1000)</f>
        <v>7.4211542223144873</v>
      </c>
      <c r="DA72" s="174"/>
    </row>
    <row r="73" spans="1:105" ht="12" customHeight="1" x14ac:dyDescent="0.25">
      <c r="A73" s="202" t="s">
        <v>95</v>
      </c>
      <c r="B73" s="337">
        <f>IF(B$9=0,0,B$9/WWP!B$5*1000)</f>
        <v>11.471527442941866</v>
      </c>
      <c r="C73" s="337">
        <f>IF(C$9=0,0,C$9/WWP!C$5*1000)</f>
        <v>10.870974286010648</v>
      </c>
      <c r="D73" s="337">
        <f>IF(D$9=0,0,D$9/WWP!D$5*1000)</f>
        <v>12.395065773174556</v>
      </c>
      <c r="E73" s="337">
        <f>IF(E$9=0,0,E$9/WWP!E$5*1000)</f>
        <v>14.123473325967455</v>
      </c>
      <c r="F73" s="337">
        <f>IF(F$9=0,0,F$9/WWP!F$5*1000)</f>
        <v>15.422920163554423</v>
      </c>
      <c r="G73" s="337">
        <f>IF(G$9=0,0,G$9/WWP!G$5*1000)</f>
        <v>17.08117933270751</v>
      </c>
      <c r="H73" s="337">
        <f>IF(H$9=0,0,H$9/WWP!H$5*1000)</f>
        <v>14.253544077372965</v>
      </c>
      <c r="I73" s="337">
        <f>IF(I$9=0,0,I$9/WWP!I$5*1000)</f>
        <v>17.294398774682275</v>
      </c>
      <c r="J73" s="337">
        <f>IF(J$9=0,0,J$9/WWP!J$5*1000)</f>
        <v>24.497030643454412</v>
      </c>
      <c r="K73" s="337">
        <f>IF(K$9=0,0,K$9/WWP!K$5*1000)</f>
        <v>27.493737670942441</v>
      </c>
      <c r="L73" s="337">
        <f>IF(L$9=0,0,L$9/WWP!L$5*1000)</f>
        <v>32.166895948907793</v>
      </c>
      <c r="M73" s="337">
        <f>IF(M$9=0,0,M$9/WWP!M$5*1000)</f>
        <v>33.03232436052221</v>
      </c>
      <c r="N73" s="337">
        <f>IF(N$9=0,0,N$9/WWP!N$5*1000)</f>
        <v>40.166893818529701</v>
      </c>
      <c r="O73" s="337">
        <f>IF(O$9=0,0,O$9/WWP!O$5*1000)</f>
        <v>46.193250159945954</v>
      </c>
      <c r="P73" s="337">
        <f>IF(P$9=0,0,P$9/WWP!P$5*1000)</f>
        <v>49.536161071492479</v>
      </c>
      <c r="Q73" s="337">
        <f>IF(Q$9=0,0,Q$9/WWP!Q$5*1000)</f>
        <v>39.920889681153682</v>
      </c>
      <c r="R73" s="337">
        <f>IF(R$9=0,0,R$9/WWP!R$5*1000)</f>
        <v>37.162467865865992</v>
      </c>
      <c r="S73" s="337">
        <f>IF(S$9=0,0,S$9/WWP!S$5*1000)</f>
        <v>30.083897571208094</v>
      </c>
      <c r="T73" s="337">
        <f>IF(T$9=0,0,T$9/WWP!T$5*1000)</f>
        <v>29.585286166677022</v>
      </c>
      <c r="U73" s="337">
        <f>IF(U$9=0,0,U$9/WWP!U$5*1000)</f>
        <v>25.511031913449091</v>
      </c>
      <c r="V73" s="337">
        <f>IF(V$9=0,0,V$9/WWP!V$5*1000)</f>
        <v>24.364635784355535</v>
      </c>
      <c r="W73" s="337">
        <f>IF(W$9=0,0,W$9/WWP!W$5*1000)</f>
        <v>22.742246810318594</v>
      </c>
      <c r="DA73" s="174"/>
    </row>
    <row r="74" spans="1:105" ht="12" customHeight="1" x14ac:dyDescent="0.25">
      <c r="A74" s="56" t="s">
        <v>96</v>
      </c>
      <c r="B74" s="338">
        <f>IF(B$10=0,0,B$10/WWP!B$5*1000)</f>
        <v>2.7677077435657411</v>
      </c>
      <c r="C74" s="338">
        <f>IF(C$10=0,0,C$10/WWP!C$5*1000)</f>
        <v>2.6839800966472787</v>
      </c>
      <c r="D74" s="338">
        <f>IF(D$10=0,0,D$10/WWP!D$5*1000)</f>
        <v>2.8946465105574637</v>
      </c>
      <c r="E74" s="338">
        <f>IF(E$10=0,0,E$10/WWP!E$5*1000)</f>
        <v>3.2273657029476586</v>
      </c>
      <c r="F74" s="338">
        <f>IF(F$10=0,0,F$10/WWP!F$5*1000)</f>
        <v>3.7109995373270244</v>
      </c>
      <c r="G74" s="338">
        <f>IF(G$10=0,0,G$10/WWP!G$5*1000)</f>
        <v>3.7259682914513017</v>
      </c>
      <c r="H74" s="338">
        <f>IF(H$10=0,0,H$10/WWP!H$5*1000)</f>
        <v>3.2755192808302058</v>
      </c>
      <c r="I74" s="338">
        <f>IF(I$10=0,0,I$10/WWP!I$5*1000)</f>
        <v>3.5880365052044678</v>
      </c>
      <c r="J74" s="338">
        <f>IF(J$10=0,0,J$10/WWP!J$5*1000)</f>
        <v>4.6720975237031546</v>
      </c>
      <c r="K74" s="338">
        <f>IF(K$10=0,0,K$10/WWP!K$5*1000)</f>
        <v>5.3706100616466763</v>
      </c>
      <c r="L74" s="338">
        <f>IF(L$10=0,0,L$10/WWP!L$5*1000)</f>
        <v>5.9631422649918022</v>
      </c>
      <c r="M74" s="338">
        <f>IF(M$10=0,0,M$10/WWP!M$5*1000)</f>
        <v>6.2311145093128548</v>
      </c>
      <c r="N74" s="338">
        <f>IF(N$10=0,0,N$10/WWP!N$5*1000)</f>
        <v>7.9280330301015383</v>
      </c>
      <c r="O74" s="338">
        <f>IF(O$10=0,0,O$10/WWP!O$5*1000)</f>
        <v>9.4458251094579317</v>
      </c>
      <c r="P74" s="338">
        <f>IF(P$10=0,0,P$10/WWP!P$5*1000)</f>
        <v>10.315003062447225</v>
      </c>
      <c r="Q74" s="338">
        <f>IF(Q$10=0,0,Q$10/WWP!Q$5*1000)</f>
        <v>8.4603107561443718</v>
      </c>
      <c r="R74" s="338">
        <f>IF(R$10=0,0,R$10/WWP!R$5*1000)</f>
        <v>7.8998408660893231</v>
      </c>
      <c r="S74" s="338">
        <f>IF(S$10=0,0,S$10/WWP!S$5*1000)</f>
        <v>6.4072015668550177</v>
      </c>
      <c r="T74" s="338">
        <f>IF(T$10=0,0,T$10/WWP!T$5*1000)</f>
        <v>6.207896704520504</v>
      </c>
      <c r="U74" s="338">
        <f>IF(U$10=0,0,U$10/WWP!U$5*1000)</f>
        <v>5.3908728798268735</v>
      </c>
      <c r="V74" s="338">
        <f>IF(V$10=0,0,V$10/WWP!V$5*1000)</f>
        <v>5.1372110460415721</v>
      </c>
      <c r="W74" s="338">
        <f>IF(W$10=0,0,W$10/WWP!W$5*1000)</f>
        <v>4.8013438769100949</v>
      </c>
      <c r="DA74" s="68"/>
    </row>
    <row r="75" spans="1:105" ht="12" customHeight="1" x14ac:dyDescent="0.25">
      <c r="A75" s="203" t="s">
        <v>2900</v>
      </c>
      <c r="B75" s="351">
        <f>IF(B$16=0,0,B$16/WWP!B$5*1000)</f>
        <v>104.57164017369902</v>
      </c>
      <c r="C75" s="351">
        <f>IF(C$16=0,0,C$16/WWP!C$5*1000)</f>
        <v>100.47704591472711</v>
      </c>
      <c r="D75" s="351">
        <f>IF(D$16=0,0,D$16/WWP!D$5*1000)</f>
        <v>103.5074265646534</v>
      </c>
      <c r="E75" s="351">
        <f>IF(E$16=0,0,E$16/WWP!E$5*1000)</f>
        <v>112.85387488684631</v>
      </c>
      <c r="F75" s="351">
        <f>IF(F$16=0,0,F$16/WWP!F$5*1000)</f>
        <v>122.74640095373807</v>
      </c>
      <c r="G75" s="351">
        <f>IF(G$16=0,0,G$16/WWP!G$5*1000)</f>
        <v>114.06010085703589</v>
      </c>
      <c r="H75" s="351">
        <f>IF(H$16=0,0,H$16/WWP!H$5*1000)</f>
        <v>109.23210581212348</v>
      </c>
      <c r="I75" s="351">
        <f>IF(I$16=0,0,I$16/WWP!I$5*1000)</f>
        <v>106.17588489080151</v>
      </c>
      <c r="J75" s="351">
        <f>IF(J$16=0,0,J$16/WWP!J$5*1000)</f>
        <v>102.23788031413434</v>
      </c>
      <c r="K75" s="351">
        <f>IF(K$16=0,0,K$16/WWP!K$5*1000)</f>
        <v>114.67633314781192</v>
      </c>
      <c r="L75" s="351">
        <f>IF(L$16=0,0,L$16/WWP!L$5*1000)</f>
        <v>106.32145827652249</v>
      </c>
      <c r="M75" s="351">
        <f>IF(M$16=0,0,M$16/WWP!M$5*1000)</f>
        <v>109.57802876212904</v>
      </c>
      <c r="N75" s="351">
        <f>IF(N$16=0,0,N$16/WWP!N$5*1000)</f>
        <v>107.96076057485718</v>
      </c>
      <c r="O75" s="351">
        <f>IF(O$16=0,0,O$16/WWP!O$5*1000)</f>
        <v>102.10844260312433</v>
      </c>
      <c r="P75" s="351">
        <f>IF(P$16=0,0,P$16/WWP!P$5*1000)</f>
        <v>85.492187558908967</v>
      </c>
      <c r="Q75" s="351">
        <f>IF(Q$16=0,0,Q$16/WWP!Q$5*1000)</f>
        <v>109.16880791655997</v>
      </c>
      <c r="R75" s="351">
        <f>IF(R$16=0,0,R$16/WWP!R$5*1000)</f>
        <v>127.40118559950342</v>
      </c>
      <c r="S75" s="351">
        <f>IF(S$16=0,0,S$16/WWP!S$5*1000)</f>
        <v>142.46004155028135</v>
      </c>
      <c r="T75" s="351">
        <f>IF(T$16=0,0,T$16/WWP!T$5*1000)</f>
        <v>142.19976009151907</v>
      </c>
      <c r="U75" s="351">
        <f>IF(U$16=0,0,U$16/WWP!U$5*1000)</f>
        <v>144.53989558560355</v>
      </c>
      <c r="V75" s="351">
        <f>IF(V$16=0,0,V$16/WWP!V$5*1000)</f>
        <v>150.31330426784996</v>
      </c>
      <c r="W75" s="351">
        <f>IF(W$16=0,0,W$16/WWP!W$5*1000)</f>
        <v>129.32010273296299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7.0640458464431513</v>
      </c>
      <c r="C76" s="351">
        <f>IF(C$27=0,0,C$27/WWP!C$5*1000)</f>
        <v>6.6942315340170886</v>
      </c>
      <c r="D76" s="351">
        <f>IF(D$27=0,0,D$27/WWP!D$5*1000)</f>
        <v>7.6327510287443339</v>
      </c>
      <c r="E76" s="351">
        <f>IF(E$27=0,0,E$27/WWP!E$5*1000)</f>
        <v>8.6970862059904857</v>
      </c>
      <c r="F76" s="351">
        <f>IF(F$27=0,0,F$27/WWP!F$5*1000)</f>
        <v>9.4972718901887845</v>
      </c>
      <c r="G76" s="351">
        <f>IF(G$27=0,0,G$27/WWP!G$5*1000)</f>
        <v>10.518410431193576</v>
      </c>
      <c r="H76" s="351">
        <f>IF(H$27=0,0,H$27/WWP!H$5*1000)</f>
        <v>8.7771824055401932</v>
      </c>
      <c r="I76" s="351">
        <f>IF(I$27=0,0,I$27/WWP!I$5*1000)</f>
        <v>10.649708719146458</v>
      </c>
      <c r="J76" s="351">
        <f>IF(J$27=0,0,J$27/WWP!J$5*1000)</f>
        <v>15.085013606758775</v>
      </c>
      <c r="K76" s="351">
        <f>IF(K$27=0,0,K$27/WWP!K$5*1000)</f>
        <v>16.930354250001404</v>
      </c>
      <c r="L76" s="351">
        <f>IF(L$27=0,0,L$27/WWP!L$5*1000)</f>
        <v>19.808035926432694</v>
      </c>
      <c r="M76" s="351">
        <f>IF(M$27=0,0,M$27/WWP!M$5*1000)</f>
        <v>20.34095763253211</v>
      </c>
      <c r="N76" s="351">
        <f>IF(N$27=0,0,N$27/WWP!N$5*1000)</f>
        <v>24.734350404041972</v>
      </c>
      <c r="O76" s="351">
        <f>IF(O$27=0,0,O$27/WWP!O$5*1000)</f>
        <v>28.445317203756204</v>
      </c>
      <c r="P76" s="351">
        <f>IF(P$27=0,0,P$27/WWP!P$5*1000)</f>
        <v>30.503846554550638</v>
      </c>
      <c r="Q76" s="351">
        <f>IF(Q$27=0,0,Q$27/WWP!Q$5*1000)</f>
        <v>24.582863645763069</v>
      </c>
      <c r="R76" s="351">
        <f>IF(R$27=0,0,R$27/WWP!R$5*1000)</f>
        <v>22.884256527928009</v>
      </c>
      <c r="S76" s="351">
        <f>IF(S$27=0,0,S$27/WWP!S$5*1000)</f>
        <v>18.525347451743936</v>
      </c>
      <c r="T76" s="351">
        <f>IF(T$27=0,0,T$27/WWP!T$5*1000)</f>
        <v>18.218307797374806</v>
      </c>
      <c r="U76" s="351">
        <f>IF(U$27=0,0,U$27/WWP!U$5*1000)</f>
        <v>15.709424915123916</v>
      </c>
      <c r="V76" s="351">
        <f>IF(V$27=0,0,V$27/WWP!V$5*1000)</f>
        <v>15.003486246155783</v>
      </c>
      <c r="W76" s="351">
        <f>IF(W$27=0,0,W$27/WWP!W$5*1000)</f>
        <v>14.004436193722503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17.616373032455758</v>
      </c>
      <c r="C77" s="351">
        <f>IF(C$28=0,0,C$28/WWP!C$5*1000)</f>
        <v>17.050003269948601</v>
      </c>
      <c r="D77" s="351">
        <f>IF(D$28=0,0,D$28/WWP!D$5*1000)</f>
        <v>17.756407845905013</v>
      </c>
      <c r="E77" s="351">
        <f>IF(E$28=0,0,E$28/WWP!E$5*1000)</f>
        <v>19.309531093960562</v>
      </c>
      <c r="F77" s="351">
        <f>IF(F$28=0,0,F$28/WWP!F$5*1000)</f>
        <v>21.841355564590224</v>
      </c>
      <c r="G77" s="351">
        <f>IF(G$28=0,0,G$28/WWP!G$5*1000)</f>
        <v>20.458846618764536</v>
      </c>
      <c r="H77" s="351">
        <f>IF(H$28=0,0,H$28/WWP!H$5*1000)</f>
        <v>19.093371536879459</v>
      </c>
      <c r="I77" s="351">
        <f>IF(I$28=0,0,I$28/WWP!I$5*1000)</f>
        <v>18.663103366024917</v>
      </c>
      <c r="J77" s="351">
        <f>IF(J$28=0,0,J$28/WWP!J$5*1000)</f>
        <v>18.807935150651691</v>
      </c>
      <c r="K77" s="351">
        <f>IF(K$28=0,0,K$28/WWP!K$5*1000)</f>
        <v>20.65201688483954</v>
      </c>
      <c r="L77" s="351">
        <f>IF(L$28=0,0,L$28/WWP!L$5*1000)</f>
        <v>20.088374937886048</v>
      </c>
      <c r="M77" s="351">
        <f>IF(M$28=0,0,M$28/WWP!M$5*1000)</f>
        <v>20.558586293150629</v>
      </c>
      <c r="N77" s="351">
        <f>IF(N$28=0,0,N$28/WWP!N$5*1000)</f>
        <v>20.115627797759181</v>
      </c>
      <c r="O77" s="351">
        <f>IF(O$28=0,0,O$28/WWP!O$5*1000)</f>
        <v>19.018146009494068</v>
      </c>
      <c r="P77" s="351">
        <f>IF(P$28=0,0,P$28/WWP!P$5*1000)</f>
        <v>16.385560819533296</v>
      </c>
      <c r="Q77" s="351">
        <f>IF(Q$28=0,0,Q$28/WWP!Q$5*1000)</f>
        <v>17.716256950758016</v>
      </c>
      <c r="R77" s="351">
        <f>IF(R$28=0,0,R$28/WWP!R$5*1000)</f>
        <v>19.129048949914324</v>
      </c>
      <c r="S77" s="351">
        <f>IF(S$28=0,0,S$28/WWP!S$5*1000)</f>
        <v>19.986640815280186</v>
      </c>
      <c r="T77" s="351">
        <f>IF(T$28=0,0,T$28/WWP!T$5*1000)</f>
        <v>21.401530676498943</v>
      </c>
      <c r="U77" s="351">
        <f>IF(U$28=0,0,U$28/WWP!U$5*1000)</f>
        <v>19.989533637762758</v>
      </c>
      <c r="V77" s="351">
        <f>IF(V$28=0,0,V$28/WWP!V$5*1000)</f>
        <v>20.763600711743333</v>
      </c>
      <c r="W77" s="351">
        <f>IF(W$28=0,0,W$28/WWP!W$5*1000)</f>
        <v>17.971129540543409</v>
      </c>
      <c r="DA77" s="175"/>
    </row>
    <row r="78" spans="1:105" ht="12" customHeight="1" x14ac:dyDescent="0.25">
      <c r="A78" s="41" t="s">
        <v>2938</v>
      </c>
      <c r="B78" s="339">
        <f>IF(B$48=0,0,B$48/WWP!B$5*1000)</f>
        <v>5.587237629314953</v>
      </c>
      <c r="C78" s="339">
        <f>IF(C$48=0,0,C$48/WWP!C$5*1000)</f>
        <v>5.2947366338285606</v>
      </c>
      <c r="D78" s="339">
        <f>IF(D$48=0,0,D$48/WWP!D$5*1000)</f>
        <v>6.0370494034188127</v>
      </c>
      <c r="E78" s="339">
        <f>IF(E$48=0,0,E$48/WWP!E$5*1000)</f>
        <v>6.8788748504475192</v>
      </c>
      <c r="F78" s="339">
        <f>IF(F$48=0,0,F$48/WWP!F$5*1000)</f>
        <v>7.5117738522911992</v>
      </c>
      <c r="G78" s="339">
        <f>IF(G$48=0,0,G$48/WWP!G$5*1000)</f>
        <v>8.3194333444671216</v>
      </c>
      <c r="H78" s="339">
        <f>IF(H$48=0,0,H$48/WWP!H$5*1000)</f>
        <v>6.9422261522110267</v>
      </c>
      <c r="I78" s="339">
        <f>IF(I$48=0,0,I$48/WWP!I$5*1000)</f>
        <v>8.4232824347847295</v>
      </c>
      <c r="J78" s="339">
        <f>IF(J$48=0,0,J$48/WWP!J$5*1000)</f>
        <v>11.931343240764594</v>
      </c>
      <c r="K78" s="339">
        <f>IF(K$48=0,0,K$48/WWP!K$5*1000)</f>
        <v>13.390897284573768</v>
      </c>
      <c r="L78" s="339">
        <f>IF(L$48=0,0,L$48/WWP!L$5*1000)</f>
        <v>15.666971321641732</v>
      </c>
      <c r="M78" s="339">
        <f>IF(M$48=0,0,M$48/WWP!M$5*1000)</f>
        <v>16.088480506961726</v>
      </c>
      <c r="N78" s="339">
        <f>IF(N$48=0,0,N$48/WWP!N$5*1000)</f>
        <v>19.56339133666706</v>
      </c>
      <c r="O78" s="339">
        <f>IF(O$48=0,0,O$48/WWP!O$5*1000)</f>
        <v>22.498544051586325</v>
      </c>
      <c r="P78" s="339">
        <f>IF(P$48=0,0,P$48/WWP!P$5*1000)</f>
        <v>24.126717608189036</v>
      </c>
      <c r="Q78" s="339">
        <f>IF(Q$48=0,0,Q$48/WWP!Q$5*1000)</f>
        <v>19.443574374178766</v>
      </c>
      <c r="R78" s="339">
        <f>IF(R$48=0,0,R$48/WWP!R$5*1000)</f>
        <v>18.100077770038109</v>
      </c>
      <c r="S78" s="339">
        <f>IF(S$48=0,0,S$48/WWP!S$5*1000)</f>
        <v>14.652441480208418</v>
      </c>
      <c r="T78" s="339">
        <f>IF(T$48=0,0,T$48/WWP!T$5*1000)</f>
        <v>14.409591483496282</v>
      </c>
      <c r="U78" s="339">
        <f>IF(U$48=0,0,U$48/WWP!U$5*1000)</f>
        <v>12.425215227739898</v>
      </c>
      <c r="V78" s="339">
        <f>IF(V$48=0,0,V$48/WWP!V$5*1000)</f>
        <v>11.866859976232963</v>
      </c>
      <c r="W78" s="339">
        <f>IF(W$48=0,0,W$48/WWP!W$5*1000)</f>
        <v>11.076671156983599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HR: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14.141361182310369</v>
      </c>
      <c r="C5" s="225">
        <v>15.02079744027712</v>
      </c>
      <c r="D5" s="225">
        <v>14.280277156792931</v>
      </c>
      <c r="E5" s="225">
        <v>14.87159815691142</v>
      </c>
      <c r="F5" s="225">
        <v>18.569020709362039</v>
      </c>
      <c r="G5" s="225">
        <v>19.337989391699011</v>
      </c>
      <c r="H5" s="225">
        <v>22.93419877222529</v>
      </c>
      <c r="I5" s="225">
        <v>18.329219926789492</v>
      </c>
      <c r="J5" s="225">
        <v>15.892621055853031</v>
      </c>
      <c r="K5" s="225">
        <v>15.06026572441802</v>
      </c>
      <c r="L5" s="225">
        <v>15.22669157425311</v>
      </c>
      <c r="M5" s="225">
        <v>16.826555934833411</v>
      </c>
      <c r="N5" s="225">
        <v>15.02739061811071</v>
      </c>
      <c r="O5" s="225">
        <v>15.47586405703364</v>
      </c>
      <c r="P5" s="225">
        <v>14.98208691606594</v>
      </c>
      <c r="Q5" s="225">
        <v>20.47654920445666</v>
      </c>
      <c r="R5" s="225">
        <v>24.264795588595369</v>
      </c>
      <c r="S5" s="225">
        <v>32.248673096104</v>
      </c>
      <c r="T5" s="225">
        <v>33.591453638315379</v>
      </c>
      <c r="U5" s="225">
        <v>38.877402730641393</v>
      </c>
      <c r="V5" s="225">
        <v>39.035404136712152</v>
      </c>
      <c r="W5" s="225">
        <v>42.591030235843157</v>
      </c>
      <c r="DA5" s="89" t="s">
        <v>2940</v>
      </c>
    </row>
    <row r="6" spans="1:105" ht="12" customHeight="1" x14ac:dyDescent="0.25">
      <c r="A6" s="55" t="s">
        <v>92</v>
      </c>
      <c r="B6" s="261">
        <v>0.13995950528001469</v>
      </c>
      <c r="C6" s="261">
        <v>0.1467805116772479</v>
      </c>
      <c r="D6" s="261">
        <v>0.15070633173108511</v>
      </c>
      <c r="E6" s="261">
        <v>0.16185020184896831</v>
      </c>
      <c r="F6" s="261">
        <v>0.19874474680064161</v>
      </c>
      <c r="G6" s="261">
        <v>0.23300262047748141</v>
      </c>
      <c r="H6" s="261">
        <v>0.2537653977850996</v>
      </c>
      <c r="I6" s="261">
        <v>0.2371855442773827</v>
      </c>
      <c r="J6" s="261">
        <v>0.25896509238890808</v>
      </c>
      <c r="K6" s="261">
        <v>0.2482525454427876</v>
      </c>
      <c r="L6" s="261">
        <v>0.28012218876709272</v>
      </c>
      <c r="M6" s="261">
        <v>0.30917861333106539</v>
      </c>
      <c r="N6" s="261">
        <v>0.30680125721316448</v>
      </c>
      <c r="O6" s="261">
        <v>0.34566818621332651</v>
      </c>
      <c r="P6" s="261">
        <v>0.3665797695162793</v>
      </c>
      <c r="Q6" s="261">
        <v>0.4076716456288999</v>
      </c>
      <c r="R6" s="261">
        <v>0.4291393170574736</v>
      </c>
      <c r="S6" s="261">
        <v>0.47767151809296587</v>
      </c>
      <c r="T6" s="261">
        <v>0.48783676116028901</v>
      </c>
      <c r="U6" s="261">
        <v>0.50602409254803482</v>
      </c>
      <c r="V6" s="261">
        <v>0.47910319788522288</v>
      </c>
      <c r="W6" s="261">
        <v>0.55094720030078548</v>
      </c>
      <c r="DA6" s="67" t="s">
        <v>2941</v>
      </c>
    </row>
    <row r="7" spans="1:105" ht="12" customHeight="1" x14ac:dyDescent="0.25">
      <c r="A7" s="202" t="s">
        <v>93</v>
      </c>
      <c r="B7" s="226">
        <v>3.9467463439975432E-2</v>
      </c>
      <c r="C7" s="226">
        <v>4.1390932803974982E-2</v>
      </c>
      <c r="D7" s="226">
        <v>4.249798272628464E-2</v>
      </c>
      <c r="E7" s="226">
        <v>4.5640465157738307E-2</v>
      </c>
      <c r="F7" s="226">
        <v>5.6044432370264748E-2</v>
      </c>
      <c r="G7" s="226">
        <v>6.5704879327167773E-2</v>
      </c>
      <c r="H7" s="226">
        <v>7.155981681541701E-2</v>
      </c>
      <c r="I7" s="226">
        <v>6.6884430453863469E-2</v>
      </c>
      <c r="J7" s="226">
        <v>7.3026089193732935E-2</v>
      </c>
      <c r="K7" s="226">
        <v>7.0005236454226988E-2</v>
      </c>
      <c r="L7" s="226">
        <v>7.899222151273072E-2</v>
      </c>
      <c r="M7" s="226">
        <v>8.7185901333766413E-2</v>
      </c>
      <c r="N7" s="226">
        <v>8.6515505882744093E-2</v>
      </c>
      <c r="O7" s="226">
        <v>9.7475669654893862E-2</v>
      </c>
      <c r="P7" s="226">
        <v>0.10337256924617259</v>
      </c>
      <c r="Q7" s="226">
        <v>0.1149601503462212</v>
      </c>
      <c r="R7" s="226">
        <v>0.12101386235065779</v>
      </c>
      <c r="S7" s="226">
        <v>0.1346995556960125</v>
      </c>
      <c r="T7" s="226">
        <v>0.13756607310985569</v>
      </c>
      <c r="U7" s="226">
        <v>0.14269475540392679</v>
      </c>
      <c r="V7" s="226">
        <v>0.13510327797086341</v>
      </c>
      <c r="W7" s="226">
        <v>0.15536271324855169</v>
      </c>
      <c r="DA7" s="174" t="s">
        <v>2942</v>
      </c>
    </row>
    <row r="8" spans="1:105" ht="12" customHeight="1" x14ac:dyDescent="0.25">
      <c r="A8" s="202" t="s">
        <v>94</v>
      </c>
      <c r="B8" s="226">
        <v>0.53541537867215949</v>
      </c>
      <c r="C8" s="226">
        <v>0.56150915283771696</v>
      </c>
      <c r="D8" s="226">
        <v>0.57652738562239758</v>
      </c>
      <c r="E8" s="226">
        <v>0.61915828394618411</v>
      </c>
      <c r="F8" s="226">
        <v>0.76029844242785238</v>
      </c>
      <c r="G8" s="226">
        <v>0.89135200946134008</v>
      </c>
      <c r="H8" s="226">
        <v>0.97078005725418648</v>
      </c>
      <c r="I8" s="226">
        <v>0.90735379316156339</v>
      </c>
      <c r="J8" s="226">
        <v>0.99067149978042135</v>
      </c>
      <c r="K8" s="226">
        <v>0.94969062914769709</v>
      </c>
      <c r="L8" s="226">
        <v>1.0716080159982071</v>
      </c>
      <c r="M8" s="226">
        <v>1.182763428627404</v>
      </c>
      <c r="N8" s="226">
        <v>1.1736688478516439</v>
      </c>
      <c r="O8" s="226">
        <v>1.322354365614884</v>
      </c>
      <c r="P8" s="226">
        <v>1.402351671052513</v>
      </c>
      <c r="Q8" s="226">
        <v>1.5595487286240639</v>
      </c>
      <c r="R8" s="226">
        <v>1.641673350343348</v>
      </c>
      <c r="S8" s="226">
        <v>1.827333386388944</v>
      </c>
      <c r="T8" s="226">
        <v>1.8662205448945159</v>
      </c>
      <c r="U8" s="226">
        <v>1.935796218961982</v>
      </c>
      <c r="V8" s="226">
        <v>1.8328102804132189</v>
      </c>
      <c r="W8" s="226">
        <v>2.1076496611447602</v>
      </c>
      <c r="DA8" s="174" t="s">
        <v>2943</v>
      </c>
    </row>
    <row r="9" spans="1:105" ht="12" customHeight="1" x14ac:dyDescent="0.25">
      <c r="A9" s="202" t="s">
        <v>95</v>
      </c>
      <c r="B9" s="226">
        <v>1.2214601177921629</v>
      </c>
      <c r="C9" s="226">
        <v>1.2809886740038809</v>
      </c>
      <c r="D9" s="226">
        <v>1.315250245704904</v>
      </c>
      <c r="E9" s="226">
        <v>1.4125054687754439</v>
      </c>
      <c r="F9" s="226">
        <v>1.73449299747096</v>
      </c>
      <c r="G9" s="226">
        <v>2.033469664564088</v>
      </c>
      <c r="H9" s="226">
        <v>2.2146713940580351</v>
      </c>
      <c r="I9" s="226">
        <v>2.069975042224014</v>
      </c>
      <c r="J9" s="226">
        <v>2.2600503740033</v>
      </c>
      <c r="K9" s="226">
        <v>2.1665594115389539</v>
      </c>
      <c r="L9" s="226">
        <v>2.4446934204511619</v>
      </c>
      <c r="M9" s="226">
        <v>2.6982757955783279</v>
      </c>
      <c r="N9" s="226">
        <v>2.6775280394470431</v>
      </c>
      <c r="O9" s="226">
        <v>3.0167290360479981</v>
      </c>
      <c r="P9" s="226">
        <v>3.199229431096855</v>
      </c>
      <c r="Q9" s="226">
        <v>3.5578480739421838</v>
      </c>
      <c r="R9" s="226">
        <v>3.7452015832262262</v>
      </c>
      <c r="S9" s="226">
        <v>4.1687537233607932</v>
      </c>
      <c r="T9" s="226">
        <v>4.2574682338154917</v>
      </c>
      <c r="U9" s="226">
        <v>4.4161934300410426</v>
      </c>
      <c r="V9" s="226">
        <v>4.1812483357430832</v>
      </c>
      <c r="W9" s="226">
        <v>4.8082481488504847</v>
      </c>
      <c r="DA9" s="174" t="s">
        <v>2944</v>
      </c>
    </row>
    <row r="10" spans="1:105" ht="12" customHeight="1" x14ac:dyDescent="0.25">
      <c r="A10" s="56" t="s">
        <v>96</v>
      </c>
      <c r="B10" s="262">
        <v>0.43439162467938902</v>
      </c>
      <c r="C10" s="262">
        <v>0.46166227859379999</v>
      </c>
      <c r="D10" s="262">
        <v>0.45767029231368411</v>
      </c>
      <c r="E10" s="262">
        <v>0.48227455165588701</v>
      </c>
      <c r="F10" s="262">
        <v>0.60292895927080181</v>
      </c>
      <c r="G10" s="262">
        <v>0.65871619184105046</v>
      </c>
      <c r="H10" s="262">
        <v>0.75110787754304487</v>
      </c>
      <c r="I10" s="262">
        <v>0.65883215564938158</v>
      </c>
      <c r="J10" s="262">
        <v>0.68685578554535209</v>
      </c>
      <c r="K10" s="262">
        <v>0.68245384437356671</v>
      </c>
      <c r="L10" s="262">
        <v>0.73325712417556999</v>
      </c>
      <c r="M10" s="262">
        <v>0.82769235864251067</v>
      </c>
      <c r="N10" s="262">
        <v>0.87258814183095934</v>
      </c>
      <c r="O10" s="262">
        <v>1.0241114473467841</v>
      </c>
      <c r="P10" s="262">
        <v>1.108102875712877</v>
      </c>
      <c r="Q10" s="262">
        <v>1.2539427142024531</v>
      </c>
      <c r="R10" s="262">
        <v>1.3237461171114879</v>
      </c>
      <c r="S10" s="262">
        <v>1.4749438294079571</v>
      </c>
      <c r="T10" s="262">
        <v>1.4780282471233079</v>
      </c>
      <c r="U10" s="262">
        <v>1.5464292720232751</v>
      </c>
      <c r="V10" s="262">
        <v>1.4581174796876799</v>
      </c>
      <c r="W10" s="262">
        <v>1.681297962435454</v>
      </c>
      <c r="DA10" s="68" t="s">
        <v>2945</v>
      </c>
    </row>
    <row r="11" spans="1:105" ht="12" customHeight="1" x14ac:dyDescent="0.25">
      <c r="A11" s="37" t="s">
        <v>160</v>
      </c>
      <c r="B11" s="228">
        <v>4.9569600113041311E-2</v>
      </c>
      <c r="C11" s="228">
        <v>4.9987976068518181E-2</v>
      </c>
      <c r="D11" s="228">
        <v>5.0015066555775547E-2</v>
      </c>
      <c r="E11" s="228">
        <v>4.8536434608133061E-2</v>
      </c>
      <c r="F11" s="228">
        <v>6.9477736880329086E-2</v>
      </c>
      <c r="G11" s="228">
        <v>3.7176765878243513E-2</v>
      </c>
      <c r="H11" s="228">
        <v>4.7196050661261993E-2</v>
      </c>
      <c r="I11" s="228">
        <v>3.9001071379125861E-2</v>
      </c>
      <c r="J11" s="228">
        <v>2.2619237546717751E-2</v>
      </c>
      <c r="K11" s="228">
        <v>2.2619284449362169E-2</v>
      </c>
      <c r="L11" s="228">
        <v>1.550752269849974E-2</v>
      </c>
      <c r="M11" s="228">
        <v>7.9408463305201855E-3</v>
      </c>
      <c r="N11" s="228">
        <v>6.3090733806645191E-3</v>
      </c>
      <c r="O11" s="228">
        <v>3.5092732401164691E-3</v>
      </c>
      <c r="P11" s="228">
        <v>2.1416200495313958E-3</v>
      </c>
      <c r="Q11" s="228">
        <v>3.5600427624382308E-3</v>
      </c>
      <c r="R11" s="228">
        <v>4.3559554611956926E-3</v>
      </c>
      <c r="S11" s="228">
        <v>5.425429002298838E-3</v>
      </c>
      <c r="T11" s="228">
        <v>1.6377246387988161E-2</v>
      </c>
      <c r="U11" s="228">
        <v>1.17228676897046E-2</v>
      </c>
      <c r="V11" s="228">
        <v>1.581026240825999E-2</v>
      </c>
      <c r="W11" s="228">
        <v>1.588518953966301E-2</v>
      </c>
      <c r="DA11" s="69" t="s">
        <v>2946</v>
      </c>
    </row>
    <row r="12" spans="1:105" ht="12" customHeight="1" x14ac:dyDescent="0.25">
      <c r="A12" s="37" t="s">
        <v>162</v>
      </c>
      <c r="B12" s="228">
        <v>0.1528354811603464</v>
      </c>
      <c r="C12" s="228">
        <v>0.1873990084449671</v>
      </c>
      <c r="D12" s="228">
        <v>0.1418570706673587</v>
      </c>
      <c r="E12" s="228">
        <v>0.14991296842599969</v>
      </c>
      <c r="F12" s="228">
        <v>0.26735024801794133</v>
      </c>
      <c r="G12" s="228">
        <v>0.26834077837475362</v>
      </c>
      <c r="H12" s="228">
        <v>0.31989882396111591</v>
      </c>
      <c r="I12" s="228">
        <v>0.16946573275893659</v>
      </c>
      <c r="J12" s="228">
        <v>9.1748744270803956E-2</v>
      </c>
      <c r="K12" s="228">
        <v>5.6656063469628447E-2</v>
      </c>
      <c r="L12" s="228">
        <v>6.4258644306116178E-2</v>
      </c>
      <c r="M12" s="228">
        <v>6.9972635865135191E-2</v>
      </c>
      <c r="N12" s="228">
        <v>2.1987515415680451E-2</v>
      </c>
      <c r="O12" s="228">
        <v>8.9872602384915481E-3</v>
      </c>
      <c r="P12" s="228">
        <v>3.5827249736259141E-3</v>
      </c>
      <c r="Q12" s="228">
        <v>3.2692804132560828E-3</v>
      </c>
      <c r="R12" s="228">
        <v>3.620643806529092E-3</v>
      </c>
      <c r="S12" s="228">
        <v>8.4139605487940378E-3</v>
      </c>
      <c r="T12" s="228">
        <v>1.606549429933482E-2</v>
      </c>
      <c r="U12" s="228">
        <v>1.51973213749702E-2</v>
      </c>
      <c r="V12" s="228">
        <v>1.83602100527708E-2</v>
      </c>
      <c r="W12" s="228">
        <v>1.5164159699210309E-2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0.23198654340600131</v>
      </c>
      <c r="C15" s="228">
        <v>0.22427529408031471</v>
      </c>
      <c r="D15" s="228">
        <v>0.26579815509054988</v>
      </c>
      <c r="E15" s="228">
        <v>0.28382514862175418</v>
      </c>
      <c r="F15" s="228">
        <v>0.2661009743725315</v>
      </c>
      <c r="G15" s="228">
        <v>0.35319864758805342</v>
      </c>
      <c r="H15" s="228">
        <v>0.38401300292066698</v>
      </c>
      <c r="I15" s="228">
        <v>0.45036535151131912</v>
      </c>
      <c r="J15" s="228">
        <v>0.57248780372783037</v>
      </c>
      <c r="K15" s="228">
        <v>0.60317849645457611</v>
      </c>
      <c r="L15" s="228">
        <v>0.65349095717095407</v>
      </c>
      <c r="M15" s="228">
        <v>0.74977887644685526</v>
      </c>
      <c r="N15" s="228">
        <v>0.84429155303461434</v>
      </c>
      <c r="O15" s="228">
        <v>1.011614913868176</v>
      </c>
      <c r="P15" s="228">
        <v>1.10237853068972</v>
      </c>
      <c r="Q15" s="228">
        <v>1.2471133910267591</v>
      </c>
      <c r="R15" s="228">
        <v>1.3157695178437629</v>
      </c>
      <c r="S15" s="228">
        <v>1.461104439856864</v>
      </c>
      <c r="T15" s="228">
        <v>1.445585506435985</v>
      </c>
      <c r="U15" s="228">
        <v>1.5195090829586</v>
      </c>
      <c r="V15" s="228">
        <v>1.4239470072266489</v>
      </c>
      <c r="W15" s="228">
        <v>1.650248613196581</v>
      </c>
      <c r="DA15" s="69" t="s">
        <v>2950</v>
      </c>
    </row>
    <row r="16" spans="1:105" ht="12" customHeight="1" x14ac:dyDescent="0.25">
      <c r="A16" s="57" t="s">
        <v>2900</v>
      </c>
      <c r="B16" s="263">
        <v>9.374406853178991</v>
      </c>
      <c r="C16" s="263">
        <v>9.9855939767161495</v>
      </c>
      <c r="D16" s="263">
        <v>9.2448604874736144</v>
      </c>
      <c r="E16" s="263">
        <v>9.5165233258332673</v>
      </c>
      <c r="F16" s="263">
        <v>11.920399026004111</v>
      </c>
      <c r="G16" s="263">
        <v>11.83611414278881</v>
      </c>
      <c r="H16" s="263">
        <v>14.546264625853061</v>
      </c>
      <c r="I16" s="263">
        <v>10.860022364572959</v>
      </c>
      <c r="J16" s="263">
        <v>8.1944521421180916</v>
      </c>
      <c r="K16" s="263">
        <v>7.6894562431519331</v>
      </c>
      <c r="L16" s="263">
        <v>7.116205547084248</v>
      </c>
      <c r="M16" s="263">
        <v>7.8581930255104462</v>
      </c>
      <c r="N16" s="263">
        <v>6.2788422594983793</v>
      </c>
      <c r="O16" s="263">
        <v>5.7487896397282707</v>
      </c>
      <c r="P16" s="263">
        <v>4.8014104057971476</v>
      </c>
      <c r="Q16" s="263">
        <v>8.8811199833688885</v>
      </c>
      <c r="R16" s="263">
        <v>11.88827322450625</v>
      </c>
      <c r="S16" s="263">
        <v>18.093915004457291</v>
      </c>
      <c r="T16" s="263">
        <v>18.996145822551799</v>
      </c>
      <c r="U16" s="263">
        <v>23.54763378627602</v>
      </c>
      <c r="V16" s="263">
        <v>24.34690559329777</v>
      </c>
      <c r="W16" s="263">
        <v>25.8797660293631</v>
      </c>
      <c r="DA16" s="70" t="s">
        <v>2951</v>
      </c>
    </row>
    <row r="17" spans="1:105" ht="12" customHeight="1" x14ac:dyDescent="0.25">
      <c r="A17" s="46" t="s">
        <v>30</v>
      </c>
      <c r="B17" s="231">
        <v>8.9893243777373153E-3</v>
      </c>
      <c r="C17" s="231">
        <v>9.5142703467176806E-3</v>
      </c>
      <c r="D17" s="231">
        <v>9.3739370315296926E-3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3.2588885666322433E-2</v>
      </c>
      <c r="T19" s="231">
        <v>3.1935745518970077E-2</v>
      </c>
      <c r="U19" s="231">
        <v>1.0836798069156051E-2</v>
      </c>
      <c r="V19" s="231">
        <v>1.113031979569346E-2</v>
      </c>
      <c r="W19" s="231">
        <v>1.115442236280788E-2</v>
      </c>
      <c r="DA19" s="73" t="s">
        <v>2954</v>
      </c>
    </row>
    <row r="20" spans="1:105" ht="12" customHeight="1" x14ac:dyDescent="0.25">
      <c r="A20" s="46" t="s">
        <v>160</v>
      </c>
      <c r="B20" s="231">
        <v>0.39843762603260308</v>
      </c>
      <c r="C20" s="231">
        <v>0.42169094922290151</v>
      </c>
      <c r="D20" s="231">
        <v>0.45059600194906552</v>
      </c>
      <c r="E20" s="231">
        <v>0.48047705235403398</v>
      </c>
      <c r="F20" s="231">
        <v>0.88992104854967335</v>
      </c>
      <c r="G20" s="231">
        <v>0.60078243448971969</v>
      </c>
      <c r="H20" s="231">
        <v>0.58208351103840317</v>
      </c>
      <c r="I20" s="231">
        <v>0.60525629736904685</v>
      </c>
      <c r="J20" s="231">
        <v>0.65682142658078613</v>
      </c>
      <c r="K20" s="231">
        <v>0.60471614473358881</v>
      </c>
      <c r="L20" s="231">
        <v>0.68234298850378095</v>
      </c>
      <c r="M20" s="231">
        <v>0.33505749010298291</v>
      </c>
      <c r="N20" s="231">
        <v>0.36274847781604419</v>
      </c>
      <c r="O20" s="231">
        <v>0.28309327460466449</v>
      </c>
      <c r="P20" s="231">
        <v>0.2767845848192475</v>
      </c>
      <c r="Q20" s="231">
        <v>0.18326721484927741</v>
      </c>
      <c r="R20" s="231">
        <v>0.14342380411942279</v>
      </c>
      <c r="S20" s="231">
        <v>9.4293038463665005E-2</v>
      </c>
      <c r="T20" s="231">
        <v>0.28179519715104567</v>
      </c>
      <c r="U20" s="231">
        <v>0.14477132959728259</v>
      </c>
      <c r="V20" s="231">
        <v>0.16614308342753739</v>
      </c>
      <c r="W20" s="231">
        <v>0.19508358804082909</v>
      </c>
      <c r="DA20" s="73" t="s">
        <v>2955</v>
      </c>
    </row>
    <row r="21" spans="1:105" ht="12" customHeight="1" x14ac:dyDescent="0.25">
      <c r="A21" s="46" t="s">
        <v>70</v>
      </c>
      <c r="B21" s="231">
        <v>0.2371295815207709</v>
      </c>
      <c r="C21" s="231">
        <v>0.24429925849243569</v>
      </c>
      <c r="D21" s="231">
        <v>0.49909816549574598</v>
      </c>
      <c r="E21" s="231">
        <v>0.24592616875091719</v>
      </c>
      <c r="F21" s="231">
        <v>1.072242887886558</v>
      </c>
      <c r="G21" s="231">
        <v>0.56521693696445163</v>
      </c>
      <c r="H21" s="231">
        <v>0.2114706506426885</v>
      </c>
      <c r="I21" s="231">
        <v>0</v>
      </c>
      <c r="J21" s="231">
        <v>0.27989504672257992</v>
      </c>
      <c r="K21" s="231">
        <v>0.10318510299625951</v>
      </c>
      <c r="L21" s="231">
        <v>0.28868123944516638</v>
      </c>
      <c r="M21" s="231">
        <v>0.28135826250508478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0.111339477407255</v>
      </c>
      <c r="C22" s="231">
        <v>0.10712230615898639</v>
      </c>
      <c r="D22" s="231">
        <v>0.10789186295670181</v>
      </c>
      <c r="E22" s="231">
        <v>0.1075224756924274</v>
      </c>
      <c r="F22" s="231">
        <v>0.10293591718358221</v>
      </c>
      <c r="G22" s="231">
        <v>0.1010274163257401</v>
      </c>
      <c r="H22" s="231">
        <v>0.10102741632698831</v>
      </c>
      <c r="I22" s="231">
        <v>0.102935917187736</v>
      </c>
      <c r="J22" s="231">
        <v>9.8749528212297474E-2</v>
      </c>
      <c r="K22" s="231">
        <v>9.8380140950112993E-2</v>
      </c>
      <c r="L22" s="231">
        <v>9.2654638378641574E-2</v>
      </c>
      <c r="M22" s="231">
        <v>9.0746137521796014E-2</v>
      </c>
      <c r="N22" s="231">
        <v>8.4251078153434175E-2</v>
      </c>
      <c r="O22" s="231">
        <v>8.2342577297726413E-2</v>
      </c>
      <c r="P22" s="231">
        <v>7.5878300202973217E-2</v>
      </c>
      <c r="Q22" s="231">
        <v>7.5878300200654392E-2</v>
      </c>
      <c r="R22" s="231">
        <v>7.6247687462370678E-2</v>
      </c>
      <c r="S22" s="231">
        <v>6.9783410365977544E-2</v>
      </c>
      <c r="T22" s="231">
        <v>7.4339186604952701E-2</v>
      </c>
      <c r="U22" s="231">
        <v>1.486783732096451E-2</v>
      </c>
      <c r="V22" s="231">
        <v>2.896611784468443E-2</v>
      </c>
      <c r="W22" s="231">
        <v>2.554928566521298E-2</v>
      </c>
      <c r="DA22" s="73" t="s">
        <v>2957</v>
      </c>
    </row>
    <row r="23" spans="1:105" ht="12" customHeight="1" x14ac:dyDescent="0.25">
      <c r="A23" s="46" t="s">
        <v>162</v>
      </c>
      <c r="B23" s="231">
        <v>1.1738629742639639</v>
      </c>
      <c r="C23" s="231">
        <v>1.5105819905725171</v>
      </c>
      <c r="D23" s="231">
        <v>1.2211970817851361</v>
      </c>
      <c r="E23" s="231">
        <v>1.418052372883863</v>
      </c>
      <c r="F23" s="231">
        <v>3.2721612255982029</v>
      </c>
      <c r="G23" s="231">
        <v>4.143626315658782</v>
      </c>
      <c r="H23" s="231">
        <v>3.7699932208747371</v>
      </c>
      <c r="I23" s="231">
        <v>2.5130027306340659</v>
      </c>
      <c r="J23" s="231">
        <v>2.5457618062824641</v>
      </c>
      <c r="K23" s="231">
        <v>1.447329402288092</v>
      </c>
      <c r="L23" s="231">
        <v>2.701718856744864</v>
      </c>
      <c r="M23" s="231">
        <v>2.821168724776586</v>
      </c>
      <c r="N23" s="231">
        <v>1.2079931299090001</v>
      </c>
      <c r="O23" s="231">
        <v>0.69276824479589205</v>
      </c>
      <c r="P23" s="231">
        <v>0.44244697826180579</v>
      </c>
      <c r="Q23" s="231">
        <v>0.16081628494594691</v>
      </c>
      <c r="R23" s="231">
        <v>0.1139126344712672</v>
      </c>
      <c r="S23" s="231">
        <v>0.1397314946882264</v>
      </c>
      <c r="T23" s="231">
        <v>0.26414055363304212</v>
      </c>
      <c r="U23" s="231">
        <v>0.1793345777741111</v>
      </c>
      <c r="V23" s="231">
        <v>0.184361027968938</v>
      </c>
      <c r="W23" s="231">
        <v>0.1779487618031832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7.2377035139635693</v>
      </c>
      <c r="C25" s="231">
        <v>7.6199546774580451</v>
      </c>
      <c r="D25" s="231">
        <v>6.8887175949677681</v>
      </c>
      <c r="E25" s="231">
        <v>7.2460198250054102</v>
      </c>
      <c r="F25" s="231">
        <v>6.5812534019669178</v>
      </c>
      <c r="G25" s="231">
        <v>6.4233631498344526</v>
      </c>
      <c r="H25" s="231">
        <v>9.8801964140946694</v>
      </c>
      <c r="I25" s="231">
        <v>7.6365873000686602</v>
      </c>
      <c r="J25" s="231">
        <v>4.6118731512419977</v>
      </c>
      <c r="K25" s="231">
        <v>5.4345298265553268</v>
      </c>
      <c r="L25" s="231">
        <v>3.348781049394848</v>
      </c>
      <c r="M25" s="231">
        <v>4.0218637837262561</v>
      </c>
      <c r="N25" s="231">
        <v>3.6146936016286881</v>
      </c>
      <c r="O25" s="231">
        <v>3.7310322129651321</v>
      </c>
      <c r="P25" s="231">
        <v>2.8502211894773861</v>
      </c>
      <c r="Q25" s="231">
        <v>2.9416108673178978</v>
      </c>
      <c r="R25" s="231">
        <v>3.0413467711143309</v>
      </c>
      <c r="S25" s="231">
        <v>5.7286819387425973</v>
      </c>
      <c r="T25" s="231">
        <v>4.6043944541164992</v>
      </c>
      <c r="U25" s="231">
        <v>4.0642530385183333</v>
      </c>
      <c r="V25" s="231">
        <v>3.7991781003390752</v>
      </c>
      <c r="W25" s="231">
        <v>3.633809151197116</v>
      </c>
      <c r="DA25" s="73" t="s">
        <v>2960</v>
      </c>
    </row>
    <row r="26" spans="1:105" ht="12" customHeight="1" x14ac:dyDescent="0.25">
      <c r="A26" s="46" t="s">
        <v>79</v>
      </c>
      <c r="B26" s="231">
        <v>0.2069443556130916</v>
      </c>
      <c r="C26" s="231">
        <v>7.243052446454594E-2</v>
      </c>
      <c r="D26" s="231">
        <v>6.7985843287666728E-2</v>
      </c>
      <c r="E26" s="231">
        <v>1.8525431146615642E-2</v>
      </c>
      <c r="F26" s="231">
        <v>1.8845448191729939E-3</v>
      </c>
      <c r="G26" s="231">
        <v>2.0978895156630131E-3</v>
      </c>
      <c r="H26" s="231">
        <v>1.4934128755751739E-3</v>
      </c>
      <c r="I26" s="231">
        <v>2.240119313446975E-3</v>
      </c>
      <c r="J26" s="231">
        <v>1.3511830779671431E-3</v>
      </c>
      <c r="K26" s="231">
        <v>1.3156256285530401E-3</v>
      </c>
      <c r="L26" s="231">
        <v>2.026774616948444E-3</v>
      </c>
      <c r="M26" s="231">
        <v>0.30799862687774121</v>
      </c>
      <c r="N26" s="231">
        <v>1.009155971991214</v>
      </c>
      <c r="O26" s="231">
        <v>0.95955333006485499</v>
      </c>
      <c r="P26" s="231">
        <v>1.1560793530357349</v>
      </c>
      <c r="Q26" s="231">
        <v>5.5195473160551112</v>
      </c>
      <c r="R26" s="231">
        <v>8.5133423273388615</v>
      </c>
      <c r="S26" s="231">
        <v>12.0288362365305</v>
      </c>
      <c r="T26" s="231">
        <v>13.73954068552729</v>
      </c>
      <c r="U26" s="231">
        <v>19.133570204996179</v>
      </c>
      <c r="V26" s="231">
        <v>20.157126943921838</v>
      </c>
      <c r="W26" s="231">
        <v>21.83622082029396</v>
      </c>
      <c r="DA26" s="73" t="s">
        <v>2961</v>
      </c>
    </row>
    <row r="27" spans="1:105" ht="12" customHeight="1" x14ac:dyDescent="0.25">
      <c r="A27" s="57" t="s">
        <v>2912</v>
      </c>
      <c r="B27" s="263">
        <v>0.65866399715581159</v>
      </c>
      <c r="C27" s="263">
        <v>0.69076436310979561</v>
      </c>
      <c r="D27" s="263">
        <v>0.70923968083545852</v>
      </c>
      <c r="E27" s="263">
        <v>0.76168389333067255</v>
      </c>
      <c r="F27" s="263">
        <v>0.93531346141534866</v>
      </c>
      <c r="G27" s="263">
        <v>1.096534580087509</v>
      </c>
      <c r="H27" s="263">
        <v>1.1942463708382061</v>
      </c>
      <c r="I27" s="263">
        <v>1.116219854798427</v>
      </c>
      <c r="J27" s="263">
        <v>1.2187166747656311</v>
      </c>
      <c r="K27" s="263">
        <v>1.168302314003679</v>
      </c>
      <c r="L27" s="263">
        <v>1.318284172098416</v>
      </c>
      <c r="M27" s="263">
        <v>1.4550267299409341</v>
      </c>
      <c r="N27" s="263">
        <v>1.4438386446433571</v>
      </c>
      <c r="O27" s="263">
        <v>1.626750457322317</v>
      </c>
      <c r="P27" s="263">
        <v>1.7251625445730021</v>
      </c>
      <c r="Q27" s="263">
        <v>1.918545189909024</v>
      </c>
      <c r="R27" s="263">
        <v>2.0195742857498691</v>
      </c>
      <c r="S27" s="263">
        <v>2.2479718744727801</v>
      </c>
      <c r="T27" s="263">
        <v>2.295810566224282</v>
      </c>
      <c r="U27" s="263">
        <v>2.3814020404545122</v>
      </c>
      <c r="V27" s="263">
        <v>2.2547095085672182</v>
      </c>
      <c r="W27" s="263">
        <v>2.5928148605976622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1.1298051251922201</v>
      </c>
      <c r="C28" s="263">
        <f t="shared" si="0"/>
        <v>1.2146953865242076</v>
      </c>
      <c r="D28" s="263">
        <f t="shared" si="0"/>
        <v>1.1290642369216914</v>
      </c>
      <c r="E28" s="263">
        <f t="shared" si="0"/>
        <v>1.1691078461043642</v>
      </c>
      <c r="F28" s="263">
        <f t="shared" si="0"/>
        <v>1.4977254897051506</v>
      </c>
      <c r="G28" s="263">
        <f t="shared" si="0"/>
        <v>1.5112531802326405</v>
      </c>
      <c r="H28" s="263">
        <f t="shared" si="0"/>
        <v>1.8297962319335517</v>
      </c>
      <c r="I28" s="263">
        <f t="shared" si="0"/>
        <v>1.3827397650973077</v>
      </c>
      <c r="J28" s="263">
        <f t="shared" si="0"/>
        <v>1.0852960938130281</v>
      </c>
      <c r="K28" s="263">
        <f t="shared" si="0"/>
        <v>1.0074787296993331</v>
      </c>
      <c r="L28" s="263">
        <f t="shared" si="0"/>
        <v>0.96706432433389711</v>
      </c>
      <c r="M28" s="263">
        <f t="shared" si="0"/>
        <v>1.0655944762832881</v>
      </c>
      <c r="N28" s="263">
        <f t="shared" si="0"/>
        <v>0.85528627327180007</v>
      </c>
      <c r="O28" s="263">
        <f t="shared" si="0"/>
        <v>0.7928792561817315</v>
      </c>
      <c r="P28" s="263">
        <f t="shared" si="0"/>
        <v>0.68396056484958256</v>
      </c>
      <c r="Q28" s="263">
        <f t="shared" si="0"/>
        <v>1.0125491812279908</v>
      </c>
      <c r="R28" s="263">
        <f t="shared" si="0"/>
        <v>1.2325843456531151</v>
      </c>
      <c r="S28" s="263">
        <f t="shared" si="0"/>
        <v>1.7490377357856923</v>
      </c>
      <c r="T28" s="263">
        <f t="shared" si="0"/>
        <v>1.9538871207908723</v>
      </c>
      <c r="U28" s="263">
        <f t="shared" si="0"/>
        <v>2.2037581751525068</v>
      </c>
      <c r="V28" s="263">
        <f t="shared" si="0"/>
        <v>2.2668427516660787</v>
      </c>
      <c r="W28" s="263">
        <f t="shared" si="0"/>
        <v>2.4223886593354695</v>
      </c>
      <c r="DA28" s="70"/>
    </row>
    <row r="29" spans="1:105" ht="12" customHeight="1" x14ac:dyDescent="0.25">
      <c r="A29" s="60" t="s">
        <v>2915</v>
      </c>
      <c r="B29" s="331">
        <v>0.58642785387052876</v>
      </c>
      <c r="C29" s="331">
        <v>0.63681217601572326</v>
      </c>
      <c r="D29" s="331">
        <v>0.58812767745624528</v>
      </c>
      <c r="E29" s="331">
        <v>0.60959174336706456</v>
      </c>
      <c r="F29" s="331">
        <v>0.79846976407857473</v>
      </c>
      <c r="G29" s="331">
        <v>0.80268785823226629</v>
      </c>
      <c r="H29" s="331">
        <v>0.97201352102002336</v>
      </c>
      <c r="I29" s="331">
        <v>0.7232561959321161</v>
      </c>
      <c r="J29" s="331">
        <v>0.55570863455908481</v>
      </c>
      <c r="K29" s="331">
        <v>0.50843097851067831</v>
      </c>
      <c r="L29" s="331">
        <v>0.4850861227414493</v>
      </c>
      <c r="M29" s="331">
        <v>0.5334221273714308</v>
      </c>
      <c r="N29" s="331">
        <v>0.4061851725153145</v>
      </c>
      <c r="O29" s="331">
        <v>0.35580488204811572</v>
      </c>
      <c r="P29" s="331">
        <v>0.28778890026055021</v>
      </c>
      <c r="Q29" s="331">
        <v>0.38782243478853817</v>
      </c>
      <c r="R29" s="331">
        <v>0.44291530806533591</v>
      </c>
      <c r="S29" s="331">
        <v>0.61729836303146923</v>
      </c>
      <c r="T29" s="331">
        <v>0.77117187002952448</v>
      </c>
      <c r="U29" s="331">
        <v>0.77711136405020764</v>
      </c>
      <c r="V29" s="331">
        <v>0.80939612476286893</v>
      </c>
      <c r="W29" s="331">
        <v>0.85652380660596217</v>
      </c>
      <c r="DA29" s="72" t="s">
        <v>2963</v>
      </c>
    </row>
    <row r="30" spans="1:105" ht="12" customHeight="1" x14ac:dyDescent="0.25">
      <c r="A30" s="59" t="s">
        <v>30</v>
      </c>
      <c r="B30" s="232">
        <v>2.9304991245764711E-3</v>
      </c>
      <c r="C30" s="232">
        <v>2.8006258803389529E-3</v>
      </c>
      <c r="D30" s="232">
        <v>2.5529720939650928E-3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7.585900271352343E-2</v>
      </c>
      <c r="T31" s="297">
        <v>4.2962063214273677E-2</v>
      </c>
      <c r="U31" s="297">
        <v>2.5314355488509969E-2</v>
      </c>
      <c r="V31" s="297">
        <v>2.509580404378153E-2</v>
      </c>
      <c r="W31" s="297">
        <v>2.5077857669026111E-2</v>
      </c>
      <c r="DA31" s="122" t="s">
        <v>2965</v>
      </c>
    </row>
    <row r="32" spans="1:105" ht="12" customHeight="1" x14ac:dyDescent="0.25">
      <c r="A32" s="59" t="s">
        <v>160</v>
      </c>
      <c r="B32" s="297">
        <v>0.12620776555242089</v>
      </c>
      <c r="C32" s="297">
        <v>0.1206104895040791</v>
      </c>
      <c r="D32" s="297">
        <v>0.1192401626946665</v>
      </c>
      <c r="E32" s="297">
        <v>0.13419260958225041</v>
      </c>
      <c r="F32" s="297">
        <v>0.13310787025001519</v>
      </c>
      <c r="G32" s="297">
        <v>8.9033643294469694E-2</v>
      </c>
      <c r="H32" s="297">
        <v>0.1216458349847451</v>
      </c>
      <c r="I32" s="297">
        <v>0.1379967433693326</v>
      </c>
      <c r="J32" s="297">
        <v>0.1029347077283717</v>
      </c>
      <c r="K32" s="297">
        <v>0.1404196134735517</v>
      </c>
      <c r="L32" s="297">
        <v>8.8505152371650755E-2</v>
      </c>
      <c r="M32" s="297">
        <v>5.0962727424384222E-2</v>
      </c>
      <c r="N32" s="297">
        <v>9.2280995933496507E-2</v>
      </c>
      <c r="O32" s="297">
        <v>0.1016678397134249</v>
      </c>
      <c r="P32" s="297">
        <v>0.1093071430145271</v>
      </c>
      <c r="Q32" s="297">
        <v>0.20451137472274669</v>
      </c>
      <c r="R32" s="297">
        <v>0.2445301876989984</v>
      </c>
      <c r="S32" s="297">
        <v>0.2153951329287476</v>
      </c>
      <c r="T32" s="297">
        <v>0.3720148656913933</v>
      </c>
      <c r="U32" s="297">
        <v>0.33186931097923628</v>
      </c>
      <c r="V32" s="297">
        <v>0.36761597449956152</v>
      </c>
      <c r="W32" s="297">
        <v>0.430410363428198</v>
      </c>
      <c r="DA32" s="122" t="s">
        <v>2966</v>
      </c>
    </row>
    <row r="33" spans="1:105" ht="12" customHeight="1" x14ac:dyDescent="0.25">
      <c r="A33" s="59" t="s">
        <v>70</v>
      </c>
      <c r="B33" s="297">
        <v>7.7477228904694689E-2</v>
      </c>
      <c r="C33" s="297">
        <v>7.2073491150024704E-2</v>
      </c>
      <c r="D33" s="297">
        <v>0.1362334671902124</v>
      </c>
      <c r="E33" s="297">
        <v>7.0847299727535631E-2</v>
      </c>
      <c r="F33" s="297">
        <v>0.16542762711955081</v>
      </c>
      <c r="G33" s="297">
        <v>8.6400189749336637E-2</v>
      </c>
      <c r="H33" s="297">
        <v>4.5585283336085601E-2</v>
      </c>
      <c r="I33" s="297">
        <v>0</v>
      </c>
      <c r="J33" s="297">
        <v>4.5245182788107213E-2</v>
      </c>
      <c r="K33" s="297">
        <v>2.4714727245069339E-2</v>
      </c>
      <c r="L33" s="297">
        <v>3.8623087884406812E-2</v>
      </c>
      <c r="M33" s="297">
        <v>4.4142366803843883E-2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0.37981236028883658</v>
      </c>
      <c r="C34" s="297">
        <v>0.44132756948128049</v>
      </c>
      <c r="D34" s="297">
        <v>0.33010107547740131</v>
      </c>
      <c r="E34" s="297">
        <v>0.40455183405727851</v>
      </c>
      <c r="F34" s="297">
        <v>0.49993426670900859</v>
      </c>
      <c r="G34" s="297">
        <v>0.62725402518845996</v>
      </c>
      <c r="H34" s="297">
        <v>0.80478240269919266</v>
      </c>
      <c r="I34" s="297">
        <v>0.58525945256278356</v>
      </c>
      <c r="J34" s="297">
        <v>0.40752874404260592</v>
      </c>
      <c r="K34" s="297">
        <v>0.34329663779205732</v>
      </c>
      <c r="L34" s="297">
        <v>0.35795788248539168</v>
      </c>
      <c r="M34" s="297">
        <v>0.43831703314320281</v>
      </c>
      <c r="N34" s="297">
        <v>0.31390417658181802</v>
      </c>
      <c r="O34" s="297">
        <v>0.25413704233469081</v>
      </c>
      <c r="P34" s="297">
        <v>0.178481757246023</v>
      </c>
      <c r="Q34" s="297">
        <v>0.18331106006579151</v>
      </c>
      <c r="R34" s="297">
        <v>0.1983851203663374</v>
      </c>
      <c r="S34" s="297">
        <v>0.32604422738919819</v>
      </c>
      <c r="T34" s="297">
        <v>0.35619494112385752</v>
      </c>
      <c r="U34" s="297">
        <v>0.4199276975824614</v>
      </c>
      <c r="V34" s="297">
        <v>0.41668434621952588</v>
      </c>
      <c r="W34" s="297">
        <v>0.40103558550873808</v>
      </c>
      <c r="DA34" s="122" t="s">
        <v>2968</v>
      </c>
    </row>
    <row r="35" spans="1:105" ht="12" customHeight="1" x14ac:dyDescent="0.25">
      <c r="A35" s="60" t="s">
        <v>2922</v>
      </c>
      <c r="B35" s="331">
        <v>0.48743847090915948</v>
      </c>
      <c r="C35" s="331">
        <v>0.51921820072057601</v>
      </c>
      <c r="D35" s="331">
        <v>0.48070248393950349</v>
      </c>
      <c r="E35" s="331">
        <v>0.49482806229414561</v>
      </c>
      <c r="F35" s="331">
        <v>0.61982173004279917</v>
      </c>
      <c r="G35" s="331">
        <v>0.61543919200720199</v>
      </c>
      <c r="H35" s="331">
        <v>0.75635814593019945</v>
      </c>
      <c r="I35" s="331">
        <v>0.56468561460308153</v>
      </c>
      <c r="J35" s="331">
        <v>0.42608468830620588</v>
      </c>
      <c r="K35" s="331">
        <v>0.39982655457436489</v>
      </c>
      <c r="L35" s="331">
        <v>0.37001939481320228</v>
      </c>
      <c r="M35" s="331">
        <v>0.40860031492711429</v>
      </c>
      <c r="N35" s="331">
        <v>0.32647924481876189</v>
      </c>
      <c r="O35" s="331">
        <v>0.29891824362384151</v>
      </c>
      <c r="P35" s="331">
        <v>0.24965762453711191</v>
      </c>
      <c r="Q35" s="331">
        <v>0.46178916836600559</v>
      </c>
      <c r="R35" s="331">
        <v>0.61815129352301756</v>
      </c>
      <c r="S35" s="331">
        <v>0.94082435301408851</v>
      </c>
      <c r="T35" s="331">
        <v>0.98773740226263618</v>
      </c>
      <c r="U35" s="331">
        <v>1.2243998778886891</v>
      </c>
      <c r="V35" s="331">
        <v>1.2659593955794921</v>
      </c>
      <c r="W35" s="331">
        <v>1.3456631207084551</v>
      </c>
      <c r="DA35" s="72" t="s">
        <v>2969</v>
      </c>
    </row>
    <row r="36" spans="1:105" ht="12" customHeight="1" x14ac:dyDescent="0.25">
      <c r="A36" s="64" t="s">
        <v>30</v>
      </c>
      <c r="B36" s="231">
        <v>4.6741544268529391E-4</v>
      </c>
      <c r="C36" s="231">
        <v>4.9471091475486212E-4</v>
      </c>
      <c r="D36" s="231">
        <v>4.8741404172127398E-4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1.6945153807185981E-3</v>
      </c>
      <c r="T38" s="231">
        <v>1.6605542309945649E-3</v>
      </c>
      <c r="U38" s="231">
        <v>5.6347802726200902E-4</v>
      </c>
      <c r="V38" s="231">
        <v>5.7874019625070558E-4</v>
      </c>
      <c r="W38" s="231">
        <v>5.7999345084518215E-4</v>
      </c>
      <c r="DA38" s="73" t="s">
        <v>2972</v>
      </c>
    </row>
    <row r="39" spans="1:105" ht="12" customHeight="1" x14ac:dyDescent="0.25">
      <c r="A39" s="64" t="s">
        <v>160</v>
      </c>
      <c r="B39" s="231">
        <v>2.0717452338880199E-2</v>
      </c>
      <c r="C39" s="231">
        <v>2.1926549029151511E-2</v>
      </c>
      <c r="D39" s="231">
        <v>2.3429517155354851E-2</v>
      </c>
      <c r="E39" s="231">
        <v>2.4983233966100929E-2</v>
      </c>
      <c r="F39" s="231">
        <v>4.6272981526060748E-2</v>
      </c>
      <c r="G39" s="231">
        <v>3.123872003885168E-2</v>
      </c>
      <c r="H39" s="231">
        <v>3.0266437226988661E-2</v>
      </c>
      <c r="I39" s="231">
        <v>3.1471346264181049E-2</v>
      </c>
      <c r="J39" s="231">
        <v>3.4152564193897839E-2</v>
      </c>
      <c r="K39" s="231">
        <v>3.144326009523097E-2</v>
      </c>
      <c r="L39" s="231">
        <v>3.547960187359267E-2</v>
      </c>
      <c r="M39" s="231">
        <v>1.7421892734160008E-2</v>
      </c>
      <c r="N39" s="231">
        <v>1.8861733453708229E-2</v>
      </c>
      <c r="O39" s="231">
        <v>1.4719923623879199E-2</v>
      </c>
      <c r="P39" s="231">
        <v>1.439189240541325E-2</v>
      </c>
      <c r="Q39" s="231">
        <v>9.5292952794787875E-3</v>
      </c>
      <c r="R39" s="231">
        <v>7.4575683418560742E-3</v>
      </c>
      <c r="S39" s="231">
        <v>4.9029293485935146E-3</v>
      </c>
      <c r="T39" s="231">
        <v>1.465242784531706E-2</v>
      </c>
      <c r="U39" s="231">
        <v>7.5276352558194207E-3</v>
      </c>
      <c r="V39" s="231">
        <v>8.6388964983516569E-3</v>
      </c>
      <c r="W39" s="231">
        <v>1.0143708006640171E-2</v>
      </c>
      <c r="DA39" s="73" t="s">
        <v>2973</v>
      </c>
    </row>
    <row r="40" spans="1:105" ht="12" customHeight="1" x14ac:dyDescent="0.25">
      <c r="A40" s="64" t="s">
        <v>70</v>
      </c>
      <c r="B40" s="231">
        <v>1.232996203750391E-2</v>
      </c>
      <c r="C40" s="231">
        <v>1.2702761771366091E-2</v>
      </c>
      <c r="D40" s="231">
        <v>2.5951470896562759E-2</v>
      </c>
      <c r="E40" s="231">
        <v>1.2787355779405299E-2</v>
      </c>
      <c r="F40" s="231">
        <v>5.5753120373413963E-2</v>
      </c>
      <c r="G40" s="231">
        <v>2.9389430584878262E-2</v>
      </c>
      <c r="H40" s="231">
        <v>1.09957816217974E-2</v>
      </c>
      <c r="I40" s="231">
        <v>0</v>
      </c>
      <c r="J40" s="231">
        <v>1.455362624284184E-2</v>
      </c>
      <c r="K40" s="231">
        <v>5.3652875976942134E-3</v>
      </c>
      <c r="L40" s="231">
        <v>1.50104795043747E-2</v>
      </c>
      <c r="M40" s="231">
        <v>1.462970867395506E-2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5.7892883751693774E-3</v>
      </c>
      <c r="C41" s="231">
        <v>5.5700092744206207E-3</v>
      </c>
      <c r="D41" s="231">
        <v>5.6100237088942996E-3</v>
      </c>
      <c r="E41" s="231">
        <v>5.5908167802756438E-3</v>
      </c>
      <c r="F41" s="231">
        <v>5.3523307511004984E-3</v>
      </c>
      <c r="G41" s="231">
        <v>5.2530949536313586E-3</v>
      </c>
      <c r="H41" s="231">
        <v>5.2530949536962676E-3</v>
      </c>
      <c r="I41" s="231">
        <v>5.3523307513164836E-3</v>
      </c>
      <c r="J41" s="231">
        <v>5.1346522279945832E-3</v>
      </c>
      <c r="K41" s="231">
        <v>5.1154452994845983E-3</v>
      </c>
      <c r="L41" s="231">
        <v>4.81773790718403E-3</v>
      </c>
      <c r="M41" s="231">
        <v>4.7185021097667099E-3</v>
      </c>
      <c r="N41" s="231">
        <v>4.380780283035359E-3</v>
      </c>
      <c r="O41" s="231">
        <v>4.2815444856771972E-3</v>
      </c>
      <c r="P41" s="231">
        <v>3.9454232364131902E-3</v>
      </c>
      <c r="Q41" s="231">
        <v>3.9454232362926174E-3</v>
      </c>
      <c r="R41" s="231">
        <v>3.964630164778259E-3</v>
      </c>
      <c r="S41" s="231">
        <v>3.6285089154289791E-3</v>
      </c>
      <c r="T41" s="231">
        <v>3.8653943673311732E-3</v>
      </c>
      <c r="U41" s="231">
        <v>7.730788734648809E-4</v>
      </c>
      <c r="V41" s="231">
        <v>1.5061433124805631E-3</v>
      </c>
      <c r="W41" s="231">
        <v>1.3284792235414341E-3</v>
      </c>
      <c r="DA41" s="73" t="s">
        <v>2975</v>
      </c>
    </row>
    <row r="42" spans="1:105" ht="12" customHeight="1" x14ac:dyDescent="0.25">
      <c r="A42" s="64" t="s">
        <v>162</v>
      </c>
      <c r="B42" s="231">
        <v>6.1037032229731787E-2</v>
      </c>
      <c r="C42" s="231">
        <v>7.8545318887870447E-2</v>
      </c>
      <c r="D42" s="231">
        <v>6.3498250881037221E-2</v>
      </c>
      <c r="E42" s="231">
        <v>7.373408164733275E-2</v>
      </c>
      <c r="F42" s="231">
        <v>0.17014167289239751</v>
      </c>
      <c r="G42" s="231">
        <v>0.21545500498932799</v>
      </c>
      <c r="H42" s="231">
        <v>0.19602730708214469</v>
      </c>
      <c r="I42" s="231">
        <v>0.13066791612478601</v>
      </c>
      <c r="J42" s="231">
        <v>0.13237128082748589</v>
      </c>
      <c r="K42" s="231">
        <v>7.5256391343195866E-2</v>
      </c>
      <c r="L42" s="231">
        <v>0.14048053695382051</v>
      </c>
      <c r="M42" s="231">
        <v>0.1466915390935386</v>
      </c>
      <c r="N42" s="231">
        <v>6.2811688604269944E-2</v>
      </c>
      <c r="O42" s="231">
        <v>3.6021681075557262E-2</v>
      </c>
      <c r="P42" s="231">
        <v>2.3005794597999299E-2</v>
      </c>
      <c r="Q42" s="231">
        <v>8.361920413637855E-3</v>
      </c>
      <c r="R42" s="231">
        <v>5.9230841197252986E-3</v>
      </c>
      <c r="S42" s="231">
        <v>7.2655803375531137E-3</v>
      </c>
      <c r="T42" s="231">
        <v>1.3734444171721351E-2</v>
      </c>
      <c r="U42" s="231">
        <v>9.3248110243592565E-3</v>
      </c>
      <c r="V42" s="231">
        <v>9.5861699812981281E-3</v>
      </c>
      <c r="W42" s="231">
        <v>9.2527531300935009E-3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0.37633689138890758</v>
      </c>
      <c r="C44" s="231">
        <v>0.39621270065931591</v>
      </c>
      <c r="D44" s="231">
        <v>0.35819076594455962</v>
      </c>
      <c r="E44" s="231">
        <v>0.37676931234111621</v>
      </c>
      <c r="F44" s="231">
        <v>0.34220363433795231</v>
      </c>
      <c r="G44" s="231">
        <v>0.33399385805276682</v>
      </c>
      <c r="H44" s="231">
        <v>0.51373787246446434</v>
      </c>
      <c r="I44" s="231">
        <v>0.39707754259113148</v>
      </c>
      <c r="J44" s="231">
        <v>0.23980230771678929</v>
      </c>
      <c r="K44" s="231">
        <v>0.28257776201254131</v>
      </c>
      <c r="L44" s="231">
        <v>0.17412565292843579</v>
      </c>
      <c r="M44" s="231">
        <v>0.2091237518968628</v>
      </c>
      <c r="N44" s="231">
        <v>0.18795223522707599</v>
      </c>
      <c r="O44" s="231">
        <v>0.194001462202786</v>
      </c>
      <c r="P44" s="231">
        <v>0.1482021721598962</v>
      </c>
      <c r="Q44" s="231">
        <v>0.1529541362597211</v>
      </c>
      <c r="R44" s="231">
        <v>0.1581400767893654</v>
      </c>
      <c r="S44" s="231">
        <v>0.29787270899157497</v>
      </c>
      <c r="T44" s="231">
        <v>0.2394134399464504</v>
      </c>
      <c r="U44" s="231">
        <v>0.21132785439235249</v>
      </c>
      <c r="V44" s="231">
        <v>0.1975448252827699</v>
      </c>
      <c r="W44" s="231">
        <v>0.1889461812332773</v>
      </c>
      <c r="DA44" s="73" t="s">
        <v>2978</v>
      </c>
    </row>
    <row r="45" spans="1:105" ht="12" customHeight="1" x14ac:dyDescent="0.25">
      <c r="A45" s="64" t="s">
        <v>79</v>
      </c>
      <c r="B45" s="231">
        <v>1.0760429096281381E-2</v>
      </c>
      <c r="C45" s="231">
        <v>3.766150183696602E-3</v>
      </c>
      <c r="D45" s="231">
        <v>3.5350413113734379E-3</v>
      </c>
      <c r="E45" s="231">
        <v>9.6326177991485891E-4</v>
      </c>
      <c r="F45" s="231">
        <v>9.7990161874183358E-5</v>
      </c>
      <c r="G45" s="231">
        <v>1.090833877456856E-4</v>
      </c>
      <c r="H45" s="231">
        <v>7.7652581108057732E-5</v>
      </c>
      <c r="I45" s="231">
        <v>1.1647887166646549E-4</v>
      </c>
      <c r="J45" s="231">
        <v>7.0257097196425755E-5</v>
      </c>
      <c r="K45" s="231">
        <v>6.8408226217888849E-5</v>
      </c>
      <c r="L45" s="231">
        <v>1.053856457945206E-4</v>
      </c>
      <c r="M45" s="231">
        <v>1.6014920418831159E-2</v>
      </c>
      <c r="N45" s="231">
        <v>5.2472807250672437E-2</v>
      </c>
      <c r="O45" s="231">
        <v>4.9893632235941829E-2</v>
      </c>
      <c r="P45" s="231">
        <v>6.0112342137389987E-2</v>
      </c>
      <c r="Q45" s="231">
        <v>0.28699839317687531</v>
      </c>
      <c r="R45" s="231">
        <v>0.44266593410729238</v>
      </c>
      <c r="S45" s="231">
        <v>0.6254601100402194</v>
      </c>
      <c r="T45" s="231">
        <v>0.71441114170082165</v>
      </c>
      <c r="U45" s="231">
        <v>0.99488302031543119</v>
      </c>
      <c r="V45" s="231">
        <v>1.0481046203083411</v>
      </c>
      <c r="W45" s="231">
        <v>1.1354120056640571</v>
      </c>
      <c r="DA45" s="73" t="s">
        <v>2979</v>
      </c>
    </row>
    <row r="46" spans="1:105" ht="12" customHeight="1" x14ac:dyDescent="0.25">
      <c r="A46" s="60" t="s">
        <v>2934</v>
      </c>
      <c r="B46" s="331">
        <v>5.5938800412531797E-2</v>
      </c>
      <c r="C46" s="331">
        <v>5.8665009787908312E-2</v>
      </c>
      <c r="D46" s="331">
        <v>6.0234075525942697E-2</v>
      </c>
      <c r="E46" s="331">
        <v>6.4688040443154057E-2</v>
      </c>
      <c r="F46" s="331">
        <v>7.9433995583776659E-2</v>
      </c>
      <c r="G46" s="331">
        <v>9.3126129993172213E-2</v>
      </c>
      <c r="H46" s="331">
        <v>0.101424564983329</v>
      </c>
      <c r="I46" s="331">
        <v>9.4797954562110071E-2</v>
      </c>
      <c r="J46" s="331">
        <v>0.1035027709477373</v>
      </c>
      <c r="K46" s="331">
        <v>9.9221196614289853E-2</v>
      </c>
      <c r="L46" s="331">
        <v>0.1119588067792455</v>
      </c>
      <c r="M46" s="331">
        <v>0.1235720339847431</v>
      </c>
      <c r="N46" s="331">
        <v>0.12262185593772371</v>
      </c>
      <c r="O46" s="331">
        <v>0.13815613050977429</v>
      </c>
      <c r="P46" s="331">
        <v>0.14651404005192051</v>
      </c>
      <c r="Q46" s="331">
        <v>0.16293757807344711</v>
      </c>
      <c r="R46" s="331">
        <v>0.1715177440647617</v>
      </c>
      <c r="S46" s="331">
        <v>0.19091501974013469</v>
      </c>
      <c r="T46" s="331">
        <v>0.19497784849871169</v>
      </c>
      <c r="U46" s="331">
        <v>0.20224693321361009</v>
      </c>
      <c r="V46" s="331">
        <v>0.19148723132371731</v>
      </c>
      <c r="W46" s="331">
        <v>0.22020173202105209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0.60779111691964649</v>
      </c>
      <c r="C48" s="318">
        <v>0.63741216401034695</v>
      </c>
      <c r="D48" s="318">
        <v>0.65446051346380829</v>
      </c>
      <c r="E48" s="318">
        <v>0.7028541202588936</v>
      </c>
      <c r="F48" s="318">
        <v>0.86307315389691563</v>
      </c>
      <c r="G48" s="318">
        <v>1.0118421229189269</v>
      </c>
      <c r="H48" s="318">
        <v>1.102007000144692</v>
      </c>
      <c r="I48" s="318">
        <v>1.0300069765545949</v>
      </c>
      <c r="J48" s="318">
        <v>1.12458730424456</v>
      </c>
      <c r="K48" s="318">
        <v>1.0780667706058451</v>
      </c>
      <c r="L48" s="318">
        <v>1.216464559831784</v>
      </c>
      <c r="M48" s="318">
        <v>1.342645605585667</v>
      </c>
      <c r="N48" s="318">
        <v>1.332321648471616</v>
      </c>
      <c r="O48" s="318">
        <v>1.5011059989234341</v>
      </c>
      <c r="P48" s="318">
        <v>1.59191708422151</v>
      </c>
      <c r="Q48" s="318">
        <v>1.7703635372069351</v>
      </c>
      <c r="R48" s="318">
        <v>1.8635895025969389</v>
      </c>
      <c r="S48" s="318">
        <v>2.074346468441564</v>
      </c>
      <c r="T48" s="318">
        <v>2.1184902686449658</v>
      </c>
      <c r="U48" s="318">
        <v>2.1974709597800919</v>
      </c>
      <c r="V48" s="318">
        <v>2.080563711481016</v>
      </c>
      <c r="W48" s="318">
        <v>2.3925550005668859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</v>
      </c>
      <c r="D52" s="234">
        <f t="shared" si="1"/>
        <v>0.99999999999999989</v>
      </c>
      <c r="E52" s="234">
        <f t="shared" si="1"/>
        <v>1</v>
      </c>
      <c r="F52" s="234">
        <f t="shared" si="1"/>
        <v>1.0000000000000004</v>
      </c>
      <c r="G52" s="234">
        <f t="shared" si="1"/>
        <v>1.0000000000000002</v>
      </c>
      <c r="H52" s="234">
        <f t="shared" si="1"/>
        <v>1.0000000000000002</v>
      </c>
      <c r="I52" s="234">
        <f t="shared" si="1"/>
        <v>1.0000000000000002</v>
      </c>
      <c r="J52" s="234">
        <f t="shared" si="1"/>
        <v>0.99999999999999967</v>
      </c>
      <c r="K52" s="234">
        <f t="shared" si="1"/>
        <v>1.0000000000000002</v>
      </c>
      <c r="L52" s="234">
        <f t="shared" si="1"/>
        <v>0.99999999999999989</v>
      </c>
      <c r="M52" s="234">
        <f t="shared" si="1"/>
        <v>0.99999999999999989</v>
      </c>
      <c r="N52" s="234">
        <f t="shared" si="1"/>
        <v>0.99999999999999978</v>
      </c>
      <c r="O52" s="234">
        <f t="shared" si="1"/>
        <v>1</v>
      </c>
      <c r="P52" s="234">
        <f t="shared" si="1"/>
        <v>0.99999999999999989</v>
      </c>
      <c r="Q52" s="234">
        <f t="shared" si="1"/>
        <v>0.99999999999999989</v>
      </c>
      <c r="R52" s="234">
        <f t="shared" si="1"/>
        <v>1</v>
      </c>
      <c r="S52" s="234">
        <f t="shared" si="1"/>
        <v>0.99999999999999989</v>
      </c>
      <c r="T52" s="234">
        <f t="shared" si="1"/>
        <v>1</v>
      </c>
      <c r="U52" s="234">
        <f t="shared" si="1"/>
        <v>0.99999999999999989</v>
      </c>
      <c r="V52" s="234">
        <f t="shared" si="1"/>
        <v>0.99999999999999978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9.8971735093713632E-3</v>
      </c>
      <c r="C53" s="301">
        <f t="shared" si="2"/>
        <v>9.7718188572110815E-3</v>
      </c>
      <c r="D53" s="301">
        <f t="shared" si="2"/>
        <v>1.0553459857702846E-2</v>
      </c>
      <c r="E53" s="301">
        <f t="shared" si="2"/>
        <v>1.0883174769871665E-2</v>
      </c>
      <c r="F53" s="301">
        <f t="shared" si="2"/>
        <v>1.0703027903913072E-2</v>
      </c>
      <c r="G53" s="301">
        <f t="shared" si="2"/>
        <v>1.2048957922042282E-2</v>
      </c>
      <c r="H53" s="301">
        <f t="shared" si="2"/>
        <v>1.1064934088407087E-2</v>
      </c>
      <c r="I53" s="301">
        <f t="shared" si="2"/>
        <v>1.2940296707920381E-2</v>
      </c>
      <c r="J53" s="301">
        <f t="shared" si="2"/>
        <v>1.6294674835497625E-2</v>
      </c>
      <c r="K53" s="301">
        <f t="shared" si="2"/>
        <v>1.648394191612983E-2</v>
      </c>
      <c r="L53" s="301">
        <f t="shared" si="2"/>
        <v>1.8396786156800651E-2</v>
      </c>
      <c r="M53" s="301">
        <f t="shared" si="2"/>
        <v>1.8374444213567247E-2</v>
      </c>
      <c r="N53" s="301">
        <f t="shared" si="2"/>
        <v>2.0416136441107333E-2</v>
      </c>
      <c r="O53" s="301">
        <f t="shared" si="2"/>
        <v>2.2335953904701267E-2</v>
      </c>
      <c r="P53" s="301">
        <f t="shared" si="2"/>
        <v>2.446787096950959E-2</v>
      </c>
      <c r="Q53" s="301">
        <f t="shared" si="2"/>
        <v>1.9909196689263022E-2</v>
      </c>
      <c r="R53" s="301">
        <f t="shared" si="2"/>
        <v>1.7685676167788208E-2</v>
      </c>
      <c r="S53" s="301">
        <f t="shared" si="2"/>
        <v>1.4812129375663334E-2</v>
      </c>
      <c r="T53" s="301">
        <f t="shared" si="2"/>
        <v>1.452264514697418E-2</v>
      </c>
      <c r="U53" s="301">
        <f t="shared" si="2"/>
        <v>1.3015892446673392E-2</v>
      </c>
      <c r="V53" s="301">
        <f t="shared" si="2"/>
        <v>1.227355546793569E-2</v>
      </c>
      <c r="W53" s="301">
        <f t="shared" si="2"/>
        <v>1.2935756595930548E-2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2.790923938025559E-3</v>
      </c>
      <c r="C54" s="235">
        <f t="shared" si="3"/>
        <v>2.7555749266006584E-3</v>
      </c>
      <c r="D54" s="235">
        <f t="shared" si="3"/>
        <v>2.9759914502828074E-3</v>
      </c>
      <c r="E54" s="235">
        <f t="shared" si="3"/>
        <v>3.0689684239838997E-3</v>
      </c>
      <c r="F54" s="235">
        <f t="shared" si="3"/>
        <v>3.0181684455771293E-3</v>
      </c>
      <c r="G54" s="235">
        <f t="shared" si="3"/>
        <v>3.3977099685126586E-3</v>
      </c>
      <c r="H54" s="235">
        <f t="shared" si="3"/>
        <v>3.1202231011479807E-3</v>
      </c>
      <c r="I54" s="235">
        <f t="shared" si="3"/>
        <v>3.6490603921505134E-3</v>
      </c>
      <c r="J54" s="235">
        <f t="shared" si="3"/>
        <v>4.5949682520642779E-3</v>
      </c>
      <c r="K54" s="235">
        <f t="shared" si="3"/>
        <v>4.6483400582184769E-3</v>
      </c>
      <c r="L54" s="235">
        <f t="shared" si="3"/>
        <v>5.1877468672379932E-3</v>
      </c>
      <c r="M54" s="235">
        <f t="shared" si="3"/>
        <v>5.181446617562359E-3</v>
      </c>
      <c r="N54" s="235">
        <f t="shared" si="3"/>
        <v>5.7571875305136039E-3</v>
      </c>
      <c r="O54" s="235">
        <f t="shared" si="3"/>
        <v>6.298560732742548E-3</v>
      </c>
      <c r="P54" s="235">
        <f t="shared" si="3"/>
        <v>6.8997443296982689E-3</v>
      </c>
      <c r="Q54" s="235">
        <f t="shared" si="3"/>
        <v>5.6142345664962172E-3</v>
      </c>
      <c r="R54" s="235">
        <f t="shared" si="3"/>
        <v>4.987219525868794E-3</v>
      </c>
      <c r="S54" s="235">
        <f t="shared" si="3"/>
        <v>4.1769022649271641E-3</v>
      </c>
      <c r="T54" s="235">
        <f t="shared" si="3"/>
        <v>4.0952700228770057E-3</v>
      </c>
      <c r="U54" s="235">
        <f t="shared" si="3"/>
        <v>3.6703777871318882E-3</v>
      </c>
      <c r="V54" s="235">
        <f t="shared" si="3"/>
        <v>3.4610446838899515E-3</v>
      </c>
      <c r="W54" s="235">
        <f t="shared" si="3"/>
        <v>3.6477801168050576E-3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3.7861657853836467E-2</v>
      </c>
      <c r="C55" s="235">
        <f t="shared" si="4"/>
        <v>3.7382113371163178E-2</v>
      </c>
      <c r="D55" s="235">
        <f t="shared" si="4"/>
        <v>4.037228264495913E-2</v>
      </c>
      <c r="E55" s="235">
        <f t="shared" si="4"/>
        <v>4.1633607727521657E-2</v>
      </c>
      <c r="F55" s="235">
        <f t="shared" si="4"/>
        <v>4.0944455516952964E-2</v>
      </c>
      <c r="G55" s="235">
        <f t="shared" si="4"/>
        <v>4.6093313601876323E-2</v>
      </c>
      <c r="H55" s="235">
        <f t="shared" si="4"/>
        <v>4.2328928378778163E-2</v>
      </c>
      <c r="I55" s="235">
        <f t="shared" si="4"/>
        <v>4.9503131981923555E-2</v>
      </c>
      <c r="J55" s="235">
        <f t="shared" si="4"/>
        <v>6.2335312488657799E-2</v>
      </c>
      <c r="K55" s="235">
        <f t="shared" si="4"/>
        <v>6.305935409943747E-2</v>
      </c>
      <c r="L55" s="235">
        <f t="shared" si="4"/>
        <v>7.0376943722311583E-2</v>
      </c>
      <c r="M55" s="235">
        <f t="shared" si="4"/>
        <v>7.0291474571983689E-2</v>
      </c>
      <c r="N55" s="235">
        <f t="shared" si="4"/>
        <v>7.8101972436729089E-2</v>
      </c>
      <c r="O55" s="235">
        <f t="shared" si="4"/>
        <v>8.5446238138405323E-2</v>
      </c>
      <c r="P55" s="235">
        <f t="shared" si="4"/>
        <v>9.3601891305857443E-2</v>
      </c>
      <c r="Q55" s="235">
        <f t="shared" si="4"/>
        <v>7.6162673361224009E-2</v>
      </c>
      <c r="R55" s="235">
        <f t="shared" si="4"/>
        <v>6.7656590979688555E-2</v>
      </c>
      <c r="S55" s="235">
        <f t="shared" si="4"/>
        <v>5.6663831747226411E-2</v>
      </c>
      <c r="T55" s="235">
        <f t="shared" si="4"/>
        <v>5.5556409228026113E-2</v>
      </c>
      <c r="U55" s="235">
        <f t="shared" si="4"/>
        <v>4.9792323637820483E-2</v>
      </c>
      <c r="V55" s="235">
        <f t="shared" si="4"/>
        <v>4.6952511981027276E-2</v>
      </c>
      <c r="W55" s="235">
        <f t="shared" si="4"/>
        <v>4.9485763774059499E-2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8.6375003229540934E-2</v>
      </c>
      <c r="C56" s="235">
        <f t="shared" si="5"/>
        <v>8.5281003162256078E-2</v>
      </c>
      <c r="D56" s="235">
        <f t="shared" si="5"/>
        <v>9.2102571348151863E-2</v>
      </c>
      <c r="E56" s="235">
        <f t="shared" si="5"/>
        <v>9.4980072341384295E-2</v>
      </c>
      <c r="F56" s="235">
        <f t="shared" si="5"/>
        <v>9.3407887503538178E-2</v>
      </c>
      <c r="G56" s="235">
        <f t="shared" si="5"/>
        <v>0.10515414107306167</v>
      </c>
      <c r="H56" s="235">
        <f t="shared" si="5"/>
        <v>9.6566329438992085E-2</v>
      </c>
      <c r="I56" s="235">
        <f t="shared" si="5"/>
        <v>0.11293306810065575</v>
      </c>
      <c r="J56" s="235">
        <f t="shared" si="5"/>
        <v>0.14220752927163988</v>
      </c>
      <c r="K56" s="235">
        <f t="shared" si="5"/>
        <v>0.14385930840690245</v>
      </c>
      <c r="L56" s="235">
        <f t="shared" si="5"/>
        <v>0.16055315815189339</v>
      </c>
      <c r="M56" s="235">
        <f t="shared" si="5"/>
        <v>0.16035817466321231</v>
      </c>
      <c r="N56" s="235">
        <f t="shared" si="5"/>
        <v>0.17817651164402021</v>
      </c>
      <c r="O56" s="235">
        <f t="shared" si="5"/>
        <v>0.19493121837529467</v>
      </c>
      <c r="P56" s="235">
        <f t="shared" si="5"/>
        <v>0.21353696911651091</v>
      </c>
      <c r="Q56" s="235">
        <f t="shared" si="5"/>
        <v>0.17375232703603344</v>
      </c>
      <c r="R56" s="235">
        <f t="shared" si="5"/>
        <v>0.15434713099279099</v>
      </c>
      <c r="S56" s="235">
        <f t="shared" si="5"/>
        <v>0.12926900002792441</v>
      </c>
      <c r="T56" s="235">
        <f t="shared" si="5"/>
        <v>0.12674260184320515</v>
      </c>
      <c r="U56" s="235">
        <f t="shared" si="5"/>
        <v>0.11359281021518448</v>
      </c>
      <c r="V56" s="235">
        <f t="shared" si="5"/>
        <v>0.10711425763902079</v>
      </c>
      <c r="W56" s="235">
        <f t="shared" si="5"/>
        <v>0.11289344545612863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3.0717808496594778E-2</v>
      </c>
      <c r="C57" s="302">
        <f t="shared" si="6"/>
        <v>3.0734871462675336E-2</v>
      </c>
      <c r="D57" s="302">
        <f t="shared" si="6"/>
        <v>3.2049118325128349E-2</v>
      </c>
      <c r="E57" s="302">
        <f t="shared" si="6"/>
        <v>3.2429235013437675E-2</v>
      </c>
      <c r="F57" s="302">
        <f t="shared" si="6"/>
        <v>3.2469615318314549E-2</v>
      </c>
      <c r="G57" s="302">
        <f t="shared" si="6"/>
        <v>3.4063323673339571E-2</v>
      </c>
      <c r="H57" s="302">
        <f t="shared" si="6"/>
        <v>3.2750561072692988E-2</v>
      </c>
      <c r="I57" s="302">
        <f t="shared" si="6"/>
        <v>3.5944364150841485E-2</v>
      </c>
      <c r="J57" s="302">
        <f t="shared" si="6"/>
        <v>4.3218534131749947E-2</v>
      </c>
      <c r="K57" s="302">
        <f t="shared" si="6"/>
        <v>4.5314860764180773E-2</v>
      </c>
      <c r="L57" s="302">
        <f t="shared" si="6"/>
        <v>4.8156037087888362E-2</v>
      </c>
      <c r="M57" s="302">
        <f t="shared" si="6"/>
        <v>4.9189647712106516E-2</v>
      </c>
      <c r="N57" s="302">
        <f t="shared" si="6"/>
        <v>5.8066510946972634E-2</v>
      </c>
      <c r="O57" s="302">
        <f t="shared" si="6"/>
        <v>6.6174750797280024E-2</v>
      </c>
      <c r="P57" s="302">
        <f t="shared" si="6"/>
        <v>7.3961850703496479E-2</v>
      </c>
      <c r="Q57" s="302">
        <f t="shared" si="6"/>
        <v>6.1237989940684738E-2</v>
      </c>
      <c r="R57" s="302">
        <f t="shared" si="6"/>
        <v>5.4554183746499736E-2</v>
      </c>
      <c r="S57" s="302">
        <f t="shared" si="6"/>
        <v>4.5736574184385488E-2</v>
      </c>
      <c r="T57" s="302">
        <f t="shared" si="6"/>
        <v>4.4000127622861381E-2</v>
      </c>
      <c r="U57" s="302">
        <f t="shared" si="6"/>
        <v>3.9777072628477059E-2</v>
      </c>
      <c r="V57" s="302">
        <f t="shared" si="6"/>
        <v>3.7353718039679379E-2</v>
      </c>
      <c r="W57" s="302">
        <f t="shared" si="6"/>
        <v>3.9475400175235278E-2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0.66290696718117703</v>
      </c>
      <c r="C58" s="303">
        <f t="shared" si="7"/>
        <v>0.66478454399102294</v>
      </c>
      <c r="D58" s="303">
        <f t="shared" si="7"/>
        <v>0.64738662884256148</v>
      </c>
      <c r="E58" s="303">
        <f t="shared" si="7"/>
        <v>0.63991261903553809</v>
      </c>
      <c r="F58" s="303">
        <f t="shared" si="7"/>
        <v>0.64195087143147733</v>
      </c>
      <c r="G58" s="303">
        <f t="shared" si="7"/>
        <v>0.61206539640928537</v>
      </c>
      <c r="H58" s="303">
        <f t="shared" si="7"/>
        <v>0.63426085952780142</v>
      </c>
      <c r="I58" s="303">
        <f t="shared" si="7"/>
        <v>0.5924977935749598</v>
      </c>
      <c r="J58" s="303">
        <f t="shared" si="7"/>
        <v>0.51561363687710837</v>
      </c>
      <c r="K58" s="303">
        <f t="shared" si="7"/>
        <v>0.5105790551015712</v>
      </c>
      <c r="L58" s="303">
        <f t="shared" si="7"/>
        <v>0.46735073816803885</v>
      </c>
      <c r="M58" s="303">
        <f t="shared" si="7"/>
        <v>0.46701137511110319</v>
      </c>
      <c r="N58" s="303">
        <f t="shared" si="7"/>
        <v>0.41782651553166156</v>
      </c>
      <c r="O58" s="303">
        <f t="shared" si="7"/>
        <v>0.37146808853722763</v>
      </c>
      <c r="P58" s="303">
        <f t="shared" si="7"/>
        <v>0.3204767421719058</v>
      </c>
      <c r="Q58" s="303">
        <f t="shared" si="7"/>
        <v>0.43372151697493733</v>
      </c>
      <c r="R58" s="303">
        <f t="shared" si="7"/>
        <v>0.48993914583372072</v>
      </c>
      <c r="S58" s="303">
        <f t="shared" si="7"/>
        <v>0.5610747130753494</v>
      </c>
      <c r="T58" s="303">
        <f t="shared" si="7"/>
        <v>0.56550532248727248</v>
      </c>
      <c r="U58" s="303">
        <f t="shared" si="7"/>
        <v>0.60568947852364763</v>
      </c>
      <c r="V58" s="303">
        <f t="shared" si="7"/>
        <v>0.62371342456270118</v>
      </c>
      <c r="W58" s="303">
        <f t="shared" si="7"/>
        <v>0.60763418696511295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4.6577128514314718E-2</v>
      </c>
      <c r="C59" s="303">
        <f t="shared" si="8"/>
        <v>4.5987196475838481E-2</v>
      </c>
      <c r="D59" s="303">
        <f t="shared" si="8"/>
        <v>4.9665680367981024E-2</v>
      </c>
      <c r="E59" s="303">
        <f t="shared" si="8"/>
        <v>5.1217353057424288E-2</v>
      </c>
      <c r="F59" s="303">
        <f t="shared" si="8"/>
        <v>5.036956315869618E-2</v>
      </c>
      <c r="G59" s="303">
        <f t="shared" si="8"/>
        <v>5.6703649892279155E-2</v>
      </c>
      <c r="H59" s="303">
        <f t="shared" si="8"/>
        <v>5.2072731325783703E-2</v>
      </c>
      <c r="I59" s="303">
        <f t="shared" si="8"/>
        <v>6.0898382978480728E-2</v>
      </c>
      <c r="J59" s="303">
        <f t="shared" si="8"/>
        <v>7.6684435530336562E-2</v>
      </c>
      <c r="K59" s="303">
        <f t="shared" si="8"/>
        <v>7.7575146108441337E-2</v>
      </c>
      <c r="L59" s="303">
        <f t="shared" si="8"/>
        <v>8.6577190170943591E-2</v>
      </c>
      <c r="M59" s="303">
        <f t="shared" si="8"/>
        <v>8.6472046661005511E-2</v>
      </c>
      <c r="N59" s="303">
        <f t="shared" si="8"/>
        <v>9.6080462758668939E-2</v>
      </c>
      <c r="O59" s="303">
        <f t="shared" si="8"/>
        <v>0.10511532353393695</v>
      </c>
      <c r="P59" s="303">
        <f t="shared" si="8"/>
        <v>0.11514834710530451</v>
      </c>
      <c r="Q59" s="303">
        <f t="shared" si="8"/>
        <v>9.3694751530275344E-2</v>
      </c>
      <c r="R59" s="303">
        <f t="shared" si="8"/>
        <v>8.3230632558845205E-2</v>
      </c>
      <c r="S59" s="303">
        <f t="shared" si="8"/>
        <v>6.9707422310791453E-2</v>
      </c>
      <c r="T59" s="303">
        <f t="shared" si="8"/>
        <v>6.834507940453087E-2</v>
      </c>
      <c r="U59" s="303">
        <f t="shared" si="8"/>
        <v>6.1254144392150968E-2</v>
      </c>
      <c r="V59" s="303">
        <f t="shared" si="8"/>
        <v>5.7760629316674632E-2</v>
      </c>
      <c r="W59" s="303">
        <f t="shared" si="8"/>
        <v>6.0877016738976129E-2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7.9893661623289092E-2</v>
      </c>
      <c r="C60" s="303">
        <f t="shared" si="9"/>
        <v>8.0867569871296896E-2</v>
      </c>
      <c r="D60" s="303">
        <f t="shared" si="9"/>
        <v>7.9064588489769702E-2</v>
      </c>
      <c r="E60" s="303">
        <f t="shared" si="9"/>
        <v>7.8613463984772453E-2</v>
      </c>
      <c r="F60" s="303">
        <f t="shared" si="9"/>
        <v>8.0657214677456554E-2</v>
      </c>
      <c r="G60" s="303">
        <f t="shared" si="9"/>
        <v>7.8149447164417116E-2</v>
      </c>
      <c r="H60" s="303">
        <f t="shared" si="9"/>
        <v>7.9784615547570215E-2</v>
      </c>
      <c r="I60" s="303">
        <f t="shared" si="9"/>
        <v>7.5439095096258443E-2</v>
      </c>
      <c r="J60" s="303">
        <f t="shared" si="9"/>
        <v>6.8289307974994384E-2</v>
      </c>
      <c r="K60" s="303">
        <f t="shared" si="9"/>
        <v>6.6896477667446039E-2</v>
      </c>
      <c r="L60" s="303">
        <f t="shared" si="9"/>
        <v>6.3511125816005307E-2</v>
      </c>
      <c r="M60" s="303">
        <f t="shared" si="9"/>
        <v>6.3328139187256549E-2</v>
      </c>
      <c r="N60" s="303">
        <f t="shared" si="9"/>
        <v>5.691515546558204E-2</v>
      </c>
      <c r="O60" s="303">
        <f t="shared" si="9"/>
        <v>5.1233278688654224E-2</v>
      </c>
      <c r="P60" s="303">
        <f t="shared" si="9"/>
        <v>4.5651888730944556E-2</v>
      </c>
      <c r="Q60" s="303">
        <f t="shared" si="9"/>
        <v>4.9449209977607579E-2</v>
      </c>
      <c r="R60" s="303">
        <f t="shared" si="9"/>
        <v>5.0797227660654136E-2</v>
      </c>
      <c r="S60" s="303">
        <f t="shared" si="9"/>
        <v>5.4235959742386909E-2</v>
      </c>
      <c r="T60" s="303">
        <f t="shared" si="9"/>
        <v>5.816619732592377E-2</v>
      </c>
      <c r="U60" s="303">
        <f t="shared" si="9"/>
        <v>5.6684809693205288E-2</v>
      </c>
      <c r="V60" s="303">
        <f t="shared" si="9"/>
        <v>5.8071455946171455E-2</v>
      </c>
      <c r="W60" s="303">
        <f t="shared" si="9"/>
        <v>5.6875559147589481E-2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4.1468982109310645E-2</v>
      </c>
      <c r="C61" s="304">
        <f t="shared" si="10"/>
        <v>4.2395364064238036E-2</v>
      </c>
      <c r="D61" s="304">
        <f t="shared" si="10"/>
        <v>4.1184612245181884E-2</v>
      </c>
      <c r="E61" s="304">
        <f t="shared" si="10"/>
        <v>4.0990331834898537E-2</v>
      </c>
      <c r="F61" s="304">
        <f t="shared" si="10"/>
        <v>4.3000100897943754E-2</v>
      </c>
      <c r="G61" s="304">
        <f t="shared" si="10"/>
        <v>4.1508341015887955E-2</v>
      </c>
      <c r="H61" s="304">
        <f t="shared" si="10"/>
        <v>4.2382711106401974E-2</v>
      </c>
      <c r="I61" s="304">
        <f t="shared" si="10"/>
        <v>3.9459191325159695E-2</v>
      </c>
      <c r="J61" s="304">
        <f t="shared" si="10"/>
        <v>3.4966455980174845E-2</v>
      </c>
      <c r="K61" s="304">
        <f t="shared" si="10"/>
        <v>3.3759761468639411E-2</v>
      </c>
      <c r="L61" s="304">
        <f t="shared" si="10"/>
        <v>3.1857617945167019E-2</v>
      </c>
      <c r="M61" s="304">
        <f t="shared" si="10"/>
        <v>3.1701206678139617E-2</v>
      </c>
      <c r="N61" s="304">
        <f t="shared" si="10"/>
        <v>2.7029654238560106E-2</v>
      </c>
      <c r="O61" s="304">
        <f t="shared" si="10"/>
        <v>2.2990954219865072E-2</v>
      </c>
      <c r="P61" s="304">
        <f t="shared" si="10"/>
        <v>1.9208866019322163E-2</v>
      </c>
      <c r="Q61" s="304">
        <f t="shared" si="10"/>
        <v>1.8939833607516728E-2</v>
      </c>
      <c r="R61" s="304">
        <f t="shared" si="10"/>
        <v>1.8253411880111172E-2</v>
      </c>
      <c r="S61" s="304">
        <f t="shared" si="10"/>
        <v>1.9141822089605472E-2</v>
      </c>
      <c r="T61" s="304">
        <f t="shared" si="10"/>
        <v>2.2957383099072071E-2</v>
      </c>
      <c r="U61" s="304">
        <f t="shared" si="10"/>
        <v>1.9988767496490294E-2</v>
      </c>
      <c r="V61" s="304">
        <f t="shared" si="10"/>
        <v>2.0734923658742022E-2</v>
      </c>
      <c r="W61" s="304">
        <f t="shared" si="10"/>
        <v>2.0110427051495482E-2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3.4468992385181647E-2</v>
      </c>
      <c r="C62" s="304">
        <f t="shared" si="11"/>
        <v>3.4566620233379364E-2</v>
      </c>
      <c r="D62" s="304">
        <f t="shared" si="11"/>
        <v>3.3661985594645123E-2</v>
      </c>
      <c r="E62" s="304">
        <f t="shared" si="11"/>
        <v>3.327336154952381E-2</v>
      </c>
      <c r="F62" s="304">
        <f t="shared" si="11"/>
        <v>3.3379344002255347E-2</v>
      </c>
      <c r="G62" s="304">
        <f t="shared" si="11"/>
        <v>3.1825397125896875E-2</v>
      </c>
      <c r="H62" s="304">
        <f t="shared" si="11"/>
        <v>3.2979488555152627E-2</v>
      </c>
      <c r="I62" s="304">
        <f t="shared" si="11"/>
        <v>3.080794582958505E-2</v>
      </c>
      <c r="J62" s="304">
        <f t="shared" si="11"/>
        <v>2.6810221347930825E-2</v>
      </c>
      <c r="K62" s="304">
        <f t="shared" si="11"/>
        <v>2.6548439575412308E-2</v>
      </c>
      <c r="L62" s="304">
        <f t="shared" si="11"/>
        <v>2.4300708595087719E-2</v>
      </c>
      <c r="M62" s="304">
        <f t="shared" si="11"/>
        <v>2.4283062826971763E-2</v>
      </c>
      <c r="N62" s="304">
        <f t="shared" si="11"/>
        <v>2.1725611126744496E-2</v>
      </c>
      <c r="O62" s="304">
        <f t="shared" si="11"/>
        <v>1.9315124669112473E-2</v>
      </c>
      <c r="P62" s="304">
        <f t="shared" si="11"/>
        <v>1.6663741569233136E-2</v>
      </c>
      <c r="Q62" s="304">
        <f t="shared" si="11"/>
        <v>2.2552099172330198E-2</v>
      </c>
      <c r="R62" s="304">
        <f t="shared" si="11"/>
        <v>2.5475231854561891E-2</v>
      </c>
      <c r="S62" s="304">
        <f t="shared" si="11"/>
        <v>2.9174048501479293E-2</v>
      </c>
      <c r="T62" s="304">
        <f t="shared" si="11"/>
        <v>2.9404425688086166E-2</v>
      </c>
      <c r="U62" s="304">
        <f t="shared" si="11"/>
        <v>3.1493870266278694E-2</v>
      </c>
      <c r="V62" s="304">
        <f t="shared" si="11"/>
        <v>3.2431056462122757E-2</v>
      </c>
      <c r="W62" s="304">
        <f t="shared" si="11"/>
        <v>3.1594988739577161E-2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3.9556871287967981E-3</v>
      </c>
      <c r="C63" s="304">
        <f t="shared" si="12"/>
        <v>3.9055855736795024E-3</v>
      </c>
      <c r="D63" s="304">
        <f t="shared" si="12"/>
        <v>4.2179906499426852E-3</v>
      </c>
      <c r="E63" s="304">
        <f t="shared" si="12"/>
        <v>4.3497706003501023E-3</v>
      </c>
      <c r="F63" s="304">
        <f t="shared" si="12"/>
        <v>4.2777697772574518E-3</v>
      </c>
      <c r="G63" s="304">
        <f t="shared" si="12"/>
        <v>4.8157090226322785E-3</v>
      </c>
      <c r="H63" s="304">
        <f t="shared" si="12"/>
        <v>4.4224158860156175E-3</v>
      </c>
      <c r="I63" s="304">
        <f t="shared" si="12"/>
        <v>5.1719579415136999E-3</v>
      </c>
      <c r="J63" s="304">
        <f t="shared" si="12"/>
        <v>6.5126306468887129E-3</v>
      </c>
      <c r="K63" s="304">
        <f t="shared" si="12"/>
        <v>6.5882766233943124E-3</v>
      </c>
      <c r="L63" s="304">
        <f t="shared" si="12"/>
        <v>7.3527992757505649E-3</v>
      </c>
      <c r="M63" s="304">
        <f t="shared" si="12"/>
        <v>7.3438696821451783E-3</v>
      </c>
      <c r="N63" s="304">
        <f t="shared" si="12"/>
        <v>8.1598901002774438E-3</v>
      </c>
      <c r="O63" s="304">
        <f t="shared" si="12"/>
        <v>8.9271997996766828E-3</v>
      </c>
      <c r="P63" s="304">
        <f t="shared" si="12"/>
        <v>9.7792811423892591E-3</v>
      </c>
      <c r="Q63" s="304">
        <f t="shared" si="12"/>
        <v>7.9572771977606573E-3</v>
      </c>
      <c r="R63" s="304">
        <f t="shared" si="12"/>
        <v>7.0685839259810737E-3</v>
      </c>
      <c r="S63" s="304">
        <f t="shared" si="12"/>
        <v>5.9200891513021469E-3</v>
      </c>
      <c r="T63" s="304">
        <f t="shared" si="12"/>
        <v>5.8043885387655371E-3</v>
      </c>
      <c r="U63" s="304">
        <f t="shared" si="12"/>
        <v>5.2021719304362968E-3</v>
      </c>
      <c r="V63" s="304">
        <f t="shared" si="12"/>
        <v>4.9054758253066662E-3</v>
      </c>
      <c r="W63" s="304">
        <f t="shared" si="12"/>
        <v>5.1701433565168337E-3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4.2979675653850143E-2</v>
      </c>
      <c r="C65" s="237">
        <f t="shared" si="14"/>
        <v>4.2435307881935412E-2</v>
      </c>
      <c r="D65" s="237">
        <f t="shared" si="14"/>
        <v>4.5829678673462611E-2</v>
      </c>
      <c r="E65" s="237">
        <f t="shared" si="14"/>
        <v>4.7261505646065988E-2</v>
      </c>
      <c r="F65" s="237">
        <f t="shared" si="14"/>
        <v>4.6479196044074397E-2</v>
      </c>
      <c r="G65" s="237">
        <f t="shared" si="14"/>
        <v>5.2324060295186034E-2</v>
      </c>
      <c r="H65" s="237">
        <f t="shared" si="14"/>
        <v>4.8050817518826491E-2</v>
      </c>
      <c r="I65" s="237">
        <f t="shared" si="14"/>
        <v>5.6194807016809518E-2</v>
      </c>
      <c r="J65" s="237">
        <f t="shared" si="14"/>
        <v>7.0761600637950797E-2</v>
      </c>
      <c r="K65" s="237">
        <f t="shared" si="14"/>
        <v>7.158351587767256E-2</v>
      </c>
      <c r="L65" s="237">
        <f t="shared" si="14"/>
        <v>7.9890273858880159E-2</v>
      </c>
      <c r="M65" s="237">
        <f t="shared" si="14"/>
        <v>7.9793251262202491E-2</v>
      </c>
      <c r="N65" s="237">
        <f t="shared" si="14"/>
        <v>8.8659547244744452E-2</v>
      </c>
      <c r="O65" s="237">
        <f t="shared" si="14"/>
        <v>9.6996587291757391E-2</v>
      </c>
      <c r="P65" s="237">
        <f t="shared" si="14"/>
        <v>0.10625469556677238</v>
      </c>
      <c r="Q65" s="237">
        <f t="shared" si="14"/>
        <v>8.6458099923478346E-2</v>
      </c>
      <c r="R65" s="237">
        <f t="shared" si="14"/>
        <v>7.6802192534143568E-2</v>
      </c>
      <c r="S65" s="237">
        <f t="shared" si="14"/>
        <v>6.4323467271345441E-2</v>
      </c>
      <c r="T65" s="237">
        <f t="shared" si="14"/>
        <v>6.3066346918329103E-2</v>
      </c>
      <c r="U65" s="237">
        <f t="shared" si="14"/>
        <v>5.6523090675708786E-2</v>
      </c>
      <c r="V65" s="237">
        <f t="shared" si="14"/>
        <v>5.3299402362899588E-2</v>
      </c>
      <c r="W65" s="237">
        <f t="shared" si="14"/>
        <v>5.6175091030162341E-2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0.39216647364105367</v>
      </c>
      <c r="C69" s="324">
        <f>IF(C$5=0,0,C$5/WWP_fec!C$5)</f>
        <v>0.39241874224824136</v>
      </c>
      <c r="D69" s="324">
        <f>IF(D$5=0,0,D$5/WWP_fec!D$5)</f>
        <v>0.39314741957006949</v>
      </c>
      <c r="E69" s="324">
        <f>IF(E$5=0,0,E$5/WWP_fec!E$5)</f>
        <v>0.39461610337624964</v>
      </c>
      <c r="F69" s="324">
        <f>IF(F$5=0,0,F$5/WWP_fec!F$5)</f>
        <v>0.40030345764920339</v>
      </c>
      <c r="G69" s="324">
        <f>IF(G$5=0,0,G$5/WWP_fec!G$5)</f>
        <v>0.4058167761510148</v>
      </c>
      <c r="H69" s="324">
        <f>IF(H$5=0,0,H$5/WWP_fec!H$5)</f>
        <v>0.39964509011180643</v>
      </c>
      <c r="I69" s="324">
        <f>IF(I$5=0,0,I$5/WWP_fec!I$5)</f>
        <v>0.40281640025352011</v>
      </c>
      <c r="J69" s="324">
        <f>IF(J$5=0,0,J$5/WWP_fec!J$5)</f>
        <v>0.41380825837959323</v>
      </c>
      <c r="K69" s="324">
        <f>IF(K$5=0,0,K$5/WWP_fec!K$5)</f>
        <v>0.40981609347685949</v>
      </c>
      <c r="L69" s="324">
        <f>IF(L$5=0,0,L$5/WWP_fec!L$5)</f>
        <v>0.42135343820444371</v>
      </c>
      <c r="M69" s="324">
        <f>IF(M$5=0,0,M$5/WWP_fec!M$5)</f>
        <v>0.42105309189946133</v>
      </c>
      <c r="N69" s="324">
        <f>IF(N$5=0,0,N$5/WWP_fec!N$5)</f>
        <v>0.42530626804135946</v>
      </c>
      <c r="O69" s="324">
        <f>IF(O$5=0,0,O$5/WWP_fec!O$5)</f>
        <v>0.4282240925218444</v>
      </c>
      <c r="P69" s="324">
        <f>IF(P$5=0,0,P$5/WWP_fec!P$5)</f>
        <v>0.4353081675306964</v>
      </c>
      <c r="Q69" s="324">
        <f>IF(Q$5=0,0,Q$5/WWP_fec!Q$5)</f>
        <v>0.43582275035289875</v>
      </c>
      <c r="R69" s="324">
        <f>IF(R$5=0,0,R$5/WWP_fec!R$5)</f>
        <v>0.43570900507097515</v>
      </c>
      <c r="S69" s="324">
        <f>IF(S$5=0,0,S$5/WWP_fec!S$5)</f>
        <v>0.42883873798010647</v>
      </c>
      <c r="T69" s="324">
        <f>IF(T$5=0,0,T$5/WWP_fec!T$5)</f>
        <v>0.43079690689386452</v>
      </c>
      <c r="U69" s="324">
        <f>IF(U$5=0,0,U$5/WWP_fec!U$5)</f>
        <v>0.43328129268051324</v>
      </c>
      <c r="V69" s="324">
        <f>IF(V$5=0,0,V$5/WWP_fec!V$5)</f>
        <v>0.43299037664997175</v>
      </c>
      <c r="W69" s="324">
        <f>IF(W$5=0,0,W$5/WWP_fec!W$5)</f>
        <v>0.43470876286494736</v>
      </c>
      <c r="DA69" s="95"/>
    </row>
    <row r="70" spans="1:105" ht="12" customHeight="1" x14ac:dyDescent="0.25">
      <c r="A70" s="55" t="s">
        <v>92</v>
      </c>
      <c r="B70" s="336">
        <f>IF(B$6=0,0,B$6/WWP_fec!B$6)</f>
        <v>0.43524160011276108</v>
      </c>
      <c r="C70" s="336">
        <f>IF(C$6=0,0,C$6/WWP_fec!C$6)</f>
        <v>0.43524160011276086</v>
      </c>
      <c r="D70" s="336">
        <f>IF(D$6=0,0,D$6/WWP_fec!D$6)</f>
        <v>0.43524160011276097</v>
      </c>
      <c r="E70" s="336">
        <f>IF(E$6=0,0,E$6/WWP_fec!E$6)</f>
        <v>0.43524160011276103</v>
      </c>
      <c r="F70" s="336">
        <f>IF(F$6=0,0,F$6/WWP_fec!F$6)</f>
        <v>0.4352416001127612</v>
      </c>
      <c r="G70" s="336">
        <f>IF(G$6=0,0,G$6/WWP_fec!G$6)</f>
        <v>0.43524160011276097</v>
      </c>
      <c r="H70" s="336">
        <f>IF(H$6=0,0,H$6/WWP_fec!H$6)</f>
        <v>0.43524160011276103</v>
      </c>
      <c r="I70" s="336">
        <f>IF(I$6=0,0,I$6/WWP_fec!I$6)</f>
        <v>0.43524160011276092</v>
      </c>
      <c r="J70" s="336">
        <f>IF(J$6=0,0,J$6/WWP_fec!J$6)</f>
        <v>0.43524160011276097</v>
      </c>
      <c r="K70" s="336">
        <f>IF(K$6=0,0,K$6/WWP_fec!K$6)</f>
        <v>0.43524160011276103</v>
      </c>
      <c r="L70" s="336">
        <f>IF(L$6=0,0,L$6/WWP_fec!L$6)</f>
        <v>0.43524160011276108</v>
      </c>
      <c r="M70" s="336">
        <f>IF(M$6=0,0,M$6/WWP_fec!M$6)</f>
        <v>0.43524160011276108</v>
      </c>
      <c r="N70" s="336">
        <f>IF(N$6=0,0,N$6/WWP_fec!N$6)</f>
        <v>0.43524160011276103</v>
      </c>
      <c r="O70" s="336">
        <f>IF(O$6=0,0,O$6/WWP_fec!O$6)</f>
        <v>0.43524160011276103</v>
      </c>
      <c r="P70" s="336">
        <f>IF(P$6=0,0,P$6/WWP_fec!P$6)</f>
        <v>0.43524160011276103</v>
      </c>
      <c r="Q70" s="336">
        <f>IF(Q$6=0,0,Q$6/WWP_fec!Q$6)</f>
        <v>0.43524160011276103</v>
      </c>
      <c r="R70" s="336">
        <f>IF(R$6=0,0,R$6/WWP_fec!R$6)</f>
        <v>0.43524160011276097</v>
      </c>
      <c r="S70" s="336">
        <f>IF(S$6=0,0,S$6/WWP_fec!S$6)</f>
        <v>0.43524160011276103</v>
      </c>
      <c r="T70" s="336">
        <f>IF(T$6=0,0,T$6/WWP_fec!T$6)</f>
        <v>0.43524160011276108</v>
      </c>
      <c r="U70" s="336">
        <f>IF(U$6=0,0,U$6/WWP_fec!U$6)</f>
        <v>0.43524160011276097</v>
      </c>
      <c r="V70" s="336">
        <f>IF(V$6=0,0,V$6/WWP_fec!V$6)</f>
        <v>0.43524160011276114</v>
      </c>
      <c r="W70" s="336">
        <f>IF(W$6=0,0,W$6/WWP_fec!W$6)</f>
        <v>0.43524160011276097</v>
      </c>
      <c r="DA70" s="67"/>
    </row>
    <row r="71" spans="1:105" ht="12" customHeight="1" x14ac:dyDescent="0.25">
      <c r="A71" s="202" t="s">
        <v>93</v>
      </c>
      <c r="B71" s="337">
        <f>IF(B$7=0,0,B$7/WWP_fec!B$7)</f>
        <v>0.1129158848710429</v>
      </c>
      <c r="C71" s="337">
        <f>IF(C$7=0,0,C$7/WWP_fec!C$7)</f>
        <v>0.11291588487104286</v>
      </c>
      <c r="D71" s="337">
        <f>IF(D$7=0,0,D$7/WWP_fec!D$7)</f>
        <v>0.11291588487104286</v>
      </c>
      <c r="E71" s="337">
        <f>IF(E$7=0,0,E$7/WWP_fec!E$7)</f>
        <v>0.11291588487104286</v>
      </c>
      <c r="F71" s="337">
        <f>IF(F$7=0,0,F$7/WWP_fec!F$7)</f>
        <v>0.11291588487104286</v>
      </c>
      <c r="G71" s="337">
        <f>IF(G$7=0,0,G$7/WWP_fec!G$7)</f>
        <v>0.11291588487104287</v>
      </c>
      <c r="H71" s="337">
        <f>IF(H$7=0,0,H$7/WWP_fec!H$7)</f>
        <v>0.11291588487104288</v>
      </c>
      <c r="I71" s="337">
        <f>IF(I$7=0,0,I$7/WWP_fec!I$7)</f>
        <v>0.11291588487104287</v>
      </c>
      <c r="J71" s="337">
        <f>IF(J$7=0,0,J$7/WWP_fec!J$7)</f>
        <v>0.11291588487104287</v>
      </c>
      <c r="K71" s="337">
        <f>IF(K$7=0,0,K$7/WWP_fec!K$7)</f>
        <v>0.11291588487104287</v>
      </c>
      <c r="L71" s="337">
        <f>IF(L$7=0,0,L$7/WWP_fec!L$7)</f>
        <v>0.11291588487104287</v>
      </c>
      <c r="M71" s="337">
        <f>IF(M$7=0,0,M$7/WWP_fec!M$7)</f>
        <v>0.11291588487104287</v>
      </c>
      <c r="N71" s="337">
        <f>IF(N$7=0,0,N$7/WWP_fec!N$7)</f>
        <v>0.11291588487104284</v>
      </c>
      <c r="O71" s="337">
        <f>IF(O$7=0,0,O$7/WWP_fec!O$7)</f>
        <v>0.11291588487104287</v>
      </c>
      <c r="P71" s="337">
        <f>IF(P$7=0,0,P$7/WWP_fec!P$7)</f>
        <v>0.11291588487104291</v>
      </c>
      <c r="Q71" s="337">
        <f>IF(Q$7=0,0,Q$7/WWP_fec!Q$7)</f>
        <v>0.11291588487104293</v>
      </c>
      <c r="R71" s="337">
        <f>IF(R$7=0,0,R$7/WWP_fec!R$7)</f>
        <v>0.11291588487104279</v>
      </c>
      <c r="S71" s="337">
        <f>IF(S$7=0,0,S$7/WWP_fec!S$7)</f>
        <v>0.11291588487104284</v>
      </c>
      <c r="T71" s="337">
        <f>IF(T$7=0,0,T$7/WWP_fec!T$7)</f>
        <v>0.11291588487104286</v>
      </c>
      <c r="U71" s="337">
        <f>IF(U$7=0,0,U$7/WWP_fec!U$7)</f>
        <v>0.1129158848710428</v>
      </c>
      <c r="V71" s="337">
        <f>IF(V$7=0,0,V$7/WWP_fec!V$7)</f>
        <v>0.11291588487104293</v>
      </c>
      <c r="W71" s="337">
        <f>IF(W$7=0,0,W$7/WWP_fec!W$7)</f>
        <v>0.1129158848710429</v>
      </c>
      <c r="DA71" s="174"/>
    </row>
    <row r="72" spans="1:105" ht="12" customHeight="1" x14ac:dyDescent="0.25">
      <c r="A72" s="202" t="s">
        <v>94</v>
      </c>
      <c r="B72" s="337">
        <f>IF(B$8=0,0,B$8/WWP_fec!B$8)</f>
        <v>0.61766783674164927</v>
      </c>
      <c r="C72" s="337">
        <f>IF(C$8=0,0,C$8/WWP_fec!C$8)</f>
        <v>0.61766783674164927</v>
      </c>
      <c r="D72" s="337">
        <f>IF(D$8=0,0,D$8/WWP_fec!D$8)</f>
        <v>0.61766783674164916</v>
      </c>
      <c r="E72" s="337">
        <f>IF(E$8=0,0,E$8/WWP_fec!E$8)</f>
        <v>0.61766783674164916</v>
      </c>
      <c r="F72" s="337">
        <f>IF(F$8=0,0,F$8/WWP_fec!F$8)</f>
        <v>0.61766783674164916</v>
      </c>
      <c r="G72" s="337">
        <f>IF(G$8=0,0,G$8/WWP_fec!G$8)</f>
        <v>0.61766783674164916</v>
      </c>
      <c r="H72" s="337">
        <f>IF(H$8=0,0,H$8/WWP_fec!H$8)</f>
        <v>0.61766783674164916</v>
      </c>
      <c r="I72" s="337">
        <f>IF(I$8=0,0,I$8/WWP_fec!I$8)</f>
        <v>0.61766783674164938</v>
      </c>
      <c r="J72" s="337">
        <f>IF(J$8=0,0,J$8/WWP_fec!J$8)</f>
        <v>0.61766783674164916</v>
      </c>
      <c r="K72" s="337">
        <f>IF(K$8=0,0,K$8/WWP_fec!K$8)</f>
        <v>0.61766783674164916</v>
      </c>
      <c r="L72" s="337">
        <f>IF(L$8=0,0,L$8/WWP_fec!L$8)</f>
        <v>0.61766783674164949</v>
      </c>
      <c r="M72" s="337">
        <f>IF(M$8=0,0,M$8/WWP_fec!M$8)</f>
        <v>0.61766783674164893</v>
      </c>
      <c r="N72" s="337">
        <f>IF(N$8=0,0,N$8/WWP_fec!N$8)</f>
        <v>0.61766783674164893</v>
      </c>
      <c r="O72" s="337">
        <f>IF(O$8=0,0,O$8/WWP_fec!O$8)</f>
        <v>0.61766783674164927</v>
      </c>
      <c r="P72" s="337">
        <f>IF(P$8=0,0,P$8/WWP_fec!P$8)</f>
        <v>0.61766783674164938</v>
      </c>
      <c r="Q72" s="337">
        <f>IF(Q$8=0,0,Q$8/WWP_fec!Q$8)</f>
        <v>0.61766783674164916</v>
      </c>
      <c r="R72" s="337">
        <f>IF(R$8=0,0,R$8/WWP_fec!R$8)</f>
        <v>0.61766783674164927</v>
      </c>
      <c r="S72" s="337">
        <f>IF(S$8=0,0,S$8/WWP_fec!S$8)</f>
        <v>0.61766783674164916</v>
      </c>
      <c r="T72" s="337">
        <f>IF(T$8=0,0,T$8/WWP_fec!T$8)</f>
        <v>0.61766783674164916</v>
      </c>
      <c r="U72" s="337">
        <f>IF(U$8=0,0,U$8/WWP_fec!U$8)</f>
        <v>0.61766783674164916</v>
      </c>
      <c r="V72" s="337">
        <f>IF(V$8=0,0,V$8/WWP_fec!V$8)</f>
        <v>0.61766783674164905</v>
      </c>
      <c r="W72" s="337">
        <f>IF(W$8=0,0,W$8/WWP_fec!W$8)</f>
        <v>0.61766783674164927</v>
      </c>
      <c r="DA72" s="174"/>
    </row>
    <row r="73" spans="1:105" ht="12" customHeight="1" x14ac:dyDescent="0.25">
      <c r="A73" s="202" t="s">
        <v>95</v>
      </c>
      <c r="B73" s="337">
        <f>IF(B$9=0,0,B$9/WWP_fec!B$9)</f>
        <v>0.45981329674035476</v>
      </c>
      <c r="C73" s="337">
        <f>IF(C$9=0,0,C$9/WWP_fec!C$9)</f>
        <v>0.45981329674035465</v>
      </c>
      <c r="D73" s="337">
        <f>IF(D$9=0,0,D$9/WWP_fec!D$9)</f>
        <v>0.45981329674035487</v>
      </c>
      <c r="E73" s="337">
        <f>IF(E$9=0,0,E$9/WWP_fec!E$9)</f>
        <v>0.45981329674035493</v>
      </c>
      <c r="F73" s="337">
        <f>IF(F$9=0,0,F$9/WWP_fec!F$9)</f>
        <v>0.45981329674035498</v>
      </c>
      <c r="G73" s="337">
        <f>IF(G$9=0,0,G$9/WWP_fec!G$9)</f>
        <v>0.45981329674035476</v>
      </c>
      <c r="H73" s="337">
        <f>IF(H$9=0,0,H$9/WWP_fec!H$9)</f>
        <v>0.45981329674035487</v>
      </c>
      <c r="I73" s="337">
        <f>IF(I$9=0,0,I$9/WWP_fec!I$9)</f>
        <v>0.45981329674035498</v>
      </c>
      <c r="J73" s="337">
        <f>IF(J$9=0,0,J$9/WWP_fec!J$9)</f>
        <v>0.45981329674035465</v>
      </c>
      <c r="K73" s="337">
        <f>IF(K$9=0,0,K$9/WWP_fec!K$9)</f>
        <v>0.45981329674035487</v>
      </c>
      <c r="L73" s="337">
        <f>IF(L$9=0,0,L$9/WWP_fec!L$9)</f>
        <v>0.4598132967403547</v>
      </c>
      <c r="M73" s="337">
        <f>IF(M$9=0,0,M$9/WWP_fec!M$9)</f>
        <v>0.45981329674035482</v>
      </c>
      <c r="N73" s="337">
        <f>IF(N$9=0,0,N$9/WWP_fec!N$9)</f>
        <v>0.45981329674035493</v>
      </c>
      <c r="O73" s="337">
        <f>IF(O$9=0,0,O$9/WWP_fec!O$9)</f>
        <v>0.45981329674035482</v>
      </c>
      <c r="P73" s="337">
        <f>IF(P$9=0,0,P$9/WWP_fec!P$9)</f>
        <v>0.45981329674035487</v>
      </c>
      <c r="Q73" s="337">
        <f>IF(Q$9=0,0,Q$9/WWP_fec!Q$9)</f>
        <v>0.45981329674035482</v>
      </c>
      <c r="R73" s="337">
        <f>IF(R$9=0,0,R$9/WWP_fec!R$9)</f>
        <v>0.45981329674035487</v>
      </c>
      <c r="S73" s="337">
        <f>IF(S$9=0,0,S$9/WWP_fec!S$9)</f>
        <v>0.45981329674035493</v>
      </c>
      <c r="T73" s="337">
        <f>IF(T$9=0,0,T$9/WWP_fec!T$9)</f>
        <v>0.45981329674035482</v>
      </c>
      <c r="U73" s="337">
        <f>IF(U$9=0,0,U$9/WWP_fec!U$9)</f>
        <v>0.45981329674035493</v>
      </c>
      <c r="V73" s="337">
        <f>IF(V$9=0,0,V$9/WWP_fec!V$9)</f>
        <v>0.45981329674035482</v>
      </c>
      <c r="W73" s="337">
        <f>IF(W$9=0,0,W$9/WWP_fec!W$9)</f>
        <v>0.45981329674035482</v>
      </c>
      <c r="DA73" s="174"/>
    </row>
    <row r="74" spans="1:105" ht="12" customHeight="1" x14ac:dyDescent="0.25">
      <c r="A74" s="56" t="s">
        <v>96</v>
      </c>
      <c r="B74" s="338">
        <f>IF(B$10=0,0,B$10/WWP_fec!B$10)</f>
        <v>0.67777367619057716</v>
      </c>
      <c r="C74" s="338">
        <f>IF(C$10=0,0,C$10/WWP_fec!C$10)</f>
        <v>0.67119668718886749</v>
      </c>
      <c r="D74" s="338">
        <f>IF(D$10=0,0,D$10/WWP_fec!D$10)</f>
        <v>0.68513973754784574</v>
      </c>
      <c r="E74" s="338">
        <f>IF(E$10=0,0,E$10/WWP_fec!E$10)</f>
        <v>0.68703532650163279</v>
      </c>
      <c r="F74" s="338">
        <f>IF(F$10=0,0,F$10/WWP_fec!F$10)</f>
        <v>0.66427946818348993</v>
      </c>
      <c r="G74" s="338">
        <f>IF(G$10=0,0,G$10/WWP_fec!G$10)</f>
        <v>0.68284300442451407</v>
      </c>
      <c r="H74" s="338">
        <f>IF(H$10=0,0,H$10/WWP_fec!H$10)</f>
        <v>0.67860530363002391</v>
      </c>
      <c r="I74" s="338">
        <f>IF(I$10=0,0,I$10/WWP_fec!I$10)</f>
        <v>0.70540708953333087</v>
      </c>
      <c r="J74" s="338">
        <f>IF(J$10=0,0,J$10/WWP_fec!J$10)</f>
        <v>0.73270729150386915</v>
      </c>
      <c r="K74" s="338">
        <f>IF(K$10=0,0,K$10/WWP_fec!K$10)</f>
        <v>0.74147134366621603</v>
      </c>
      <c r="L74" s="338">
        <f>IF(L$10=0,0,L$10/WWP_fec!L$10)</f>
        <v>0.74395625070386562</v>
      </c>
      <c r="M74" s="338">
        <f>IF(M$10=0,0,M$10/WWP_fec!M$10)</f>
        <v>0.74771748430356255</v>
      </c>
      <c r="N74" s="338">
        <f>IF(N$10=0,0,N$10/WWP_fec!N$10)</f>
        <v>0.75920594908512429</v>
      </c>
      <c r="O74" s="338">
        <f>IF(O$10=0,0,O$10/WWP_fec!O$10)</f>
        <v>0.76336292470910438</v>
      </c>
      <c r="P74" s="338">
        <f>IF(P$10=0,0,P$10/WWP_fec!P$10)</f>
        <v>0.76483755945542664</v>
      </c>
      <c r="Q74" s="338">
        <f>IF(Q$10=0,0,Q$10/WWP_fec!Q$10)</f>
        <v>0.76469054306612971</v>
      </c>
      <c r="R74" s="338">
        <f>IF(R$10=0,0,R$10/WWP_fec!R$10)</f>
        <v>0.7645347510069247</v>
      </c>
      <c r="S74" s="338">
        <f>IF(S$10=0,0,S$10/WWP_fec!S$10)</f>
        <v>0.7638647735541666</v>
      </c>
      <c r="T74" s="338">
        <f>IF(T$10=0,0,T$10/WWP_fec!T$10)</f>
        <v>0.76075381026916877</v>
      </c>
      <c r="U74" s="338">
        <f>IF(U$10=0,0,U$10/WWP_fec!U$10)</f>
        <v>0.76196046013580554</v>
      </c>
      <c r="V74" s="338">
        <f>IF(V$10=0,0,V$10/WWP_fec!V$10)</f>
        <v>0.76050241219118953</v>
      </c>
      <c r="W74" s="338">
        <f>IF(W$10=0,0,W$10/WWP_fec!W$10)</f>
        <v>0.76157011988786394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0.38712691023064794</v>
      </c>
      <c r="C75" s="351">
        <f>IF(C$16=0,0,C$16/WWP_fec!C$16)</f>
        <v>0.38780352262658635</v>
      </c>
      <c r="D75" s="351">
        <f>IF(D$16=0,0,D$16/WWP_fec!D$16)</f>
        <v>0.38703551686173748</v>
      </c>
      <c r="E75" s="351">
        <f>IF(E$16=0,0,E$16/WWP_fec!E$16)</f>
        <v>0.38769905558594425</v>
      </c>
      <c r="F75" s="351">
        <f>IF(F$16=0,0,F$16/WWP_fec!F$16)</f>
        <v>0.39706134723925868</v>
      </c>
      <c r="G75" s="351">
        <f>IF(G$16=0,0,G$16/WWP_fec!G$16)</f>
        <v>0.40080863895011998</v>
      </c>
      <c r="H75" s="351">
        <f>IF(H$16=0,0,H$16/WWP_fec!H$16)</f>
        <v>0.39409077662991537</v>
      </c>
      <c r="I75" s="351">
        <f>IF(I$16=0,0,I$16/WWP_fec!I$16)</f>
        <v>0.39294042984899064</v>
      </c>
      <c r="J75" s="351">
        <f>IF(J$16=0,0,J$16/WWP_fec!J$16)</f>
        <v>0.3994707073747048</v>
      </c>
      <c r="K75" s="351">
        <f>IF(K$16=0,0,K$16/WWP_fec!K$16)</f>
        <v>0.39126098143970589</v>
      </c>
      <c r="L75" s="351">
        <f>IF(L$16=0,0,L$16/WWP_fec!L$16)</f>
        <v>0.40494294382533774</v>
      </c>
      <c r="M75" s="351">
        <f>IF(M$16=0,0,M$16/WWP_fec!M$16)</f>
        <v>0.40367655944855207</v>
      </c>
      <c r="N75" s="351">
        <f>IF(N$16=0,0,N$16/WWP_fec!N$16)</f>
        <v>0.40117086395102203</v>
      </c>
      <c r="O75" s="351">
        <f>IF(O$16=0,0,O$16/WWP_fec!O$16)</f>
        <v>0.39640443776757589</v>
      </c>
      <c r="P75" s="351">
        <f>IF(P$16=0,0,P$16/WWP_fec!P$16)</f>
        <v>0.39985348523200337</v>
      </c>
      <c r="Q75" s="351">
        <f>IF(Q$16=0,0,Q$16/WWP_fec!Q$16)</f>
        <v>0.41972371455987267</v>
      </c>
      <c r="R75" s="351">
        <f>IF(R$16=0,0,R$16/WWP_fec!R$16)</f>
        <v>0.42575149584532151</v>
      </c>
      <c r="S75" s="351">
        <f>IF(S$16=0,0,S$16/WWP_fec!S$16)</f>
        <v>0.42145272607018452</v>
      </c>
      <c r="T75" s="351">
        <f>IF(T$16=0,0,T$16/WWP_fec!T$16)</f>
        <v>0.4268472768600331</v>
      </c>
      <c r="U75" s="351">
        <f>IF(U$16=0,0,U$16/WWP_fec!U$16)</f>
        <v>0.43273398193734092</v>
      </c>
      <c r="V75" s="351">
        <f>IF(V$16=0,0,V$16/WWP_fec!V$16)</f>
        <v>0.4339921132143521</v>
      </c>
      <c r="W75" s="351">
        <f>IF(W$16=0,0,W$16/WWP_fec!W$16)</f>
        <v>0.43523351031294111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0.40265574437429491</v>
      </c>
      <c r="C76" s="351">
        <f>IF(C$27=0,0,C$27/WWP_fec!C$27)</f>
        <v>0.40265574437429474</v>
      </c>
      <c r="D76" s="351">
        <f>IF(D$27=0,0,D$27/WWP_fec!D$27)</f>
        <v>0.40265574437429497</v>
      </c>
      <c r="E76" s="351">
        <f>IF(E$27=0,0,E$27/WWP_fec!E$27)</f>
        <v>0.4026557443742948</v>
      </c>
      <c r="F76" s="351">
        <f>IF(F$27=0,0,F$27/WWP_fec!F$27)</f>
        <v>0.40265574437429485</v>
      </c>
      <c r="G76" s="351">
        <f>IF(G$27=0,0,G$27/WWP_fec!G$27)</f>
        <v>0.40265574437429463</v>
      </c>
      <c r="H76" s="351">
        <f>IF(H$27=0,0,H$27/WWP_fec!H$27)</f>
        <v>0.40265574437429497</v>
      </c>
      <c r="I76" s="351">
        <f>IF(I$27=0,0,I$27/WWP_fec!I$27)</f>
        <v>0.40265574437429474</v>
      </c>
      <c r="J76" s="351">
        <f>IF(J$27=0,0,J$27/WWP_fec!J$27)</f>
        <v>0.40265574437429485</v>
      </c>
      <c r="K76" s="351">
        <f>IF(K$27=0,0,K$27/WWP_fec!K$27)</f>
        <v>0.40265574437429497</v>
      </c>
      <c r="L76" s="351">
        <f>IF(L$27=0,0,L$27/WWP_fec!L$27)</f>
        <v>0.4026557443742948</v>
      </c>
      <c r="M76" s="351">
        <f>IF(M$27=0,0,M$27/WWP_fec!M$27)</f>
        <v>0.40265574437429491</v>
      </c>
      <c r="N76" s="351">
        <f>IF(N$27=0,0,N$27/WWP_fec!N$27)</f>
        <v>0.40265574437429485</v>
      </c>
      <c r="O76" s="351">
        <f>IF(O$27=0,0,O$27/WWP_fec!O$27)</f>
        <v>0.40265574437429485</v>
      </c>
      <c r="P76" s="351">
        <f>IF(P$27=0,0,P$27/WWP_fec!P$27)</f>
        <v>0.40265574437429491</v>
      </c>
      <c r="Q76" s="351">
        <f>IF(Q$27=0,0,Q$27/WWP_fec!Q$27)</f>
        <v>0.40265574437429491</v>
      </c>
      <c r="R76" s="351">
        <f>IF(R$27=0,0,R$27/WWP_fec!R$27)</f>
        <v>0.4026557443742948</v>
      </c>
      <c r="S76" s="351">
        <f>IF(S$27=0,0,S$27/WWP_fec!S$27)</f>
        <v>0.40265574437429491</v>
      </c>
      <c r="T76" s="351">
        <f>IF(T$27=0,0,T$27/WWP_fec!T$27)</f>
        <v>0.40265574437429474</v>
      </c>
      <c r="U76" s="351">
        <f>IF(U$27=0,0,U$27/WWP_fec!U$27)</f>
        <v>0.40265574437429485</v>
      </c>
      <c r="V76" s="351">
        <f>IF(V$27=0,0,V$27/WWP_fec!V$27)</f>
        <v>0.40265574437429491</v>
      </c>
      <c r="W76" s="351">
        <f>IF(W$27=0,0,W$27/WWP_fec!W$27)</f>
        <v>0.40265574437429491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0.27695583886150482</v>
      </c>
      <c r="C77" s="351">
        <f>IF(C$28=0,0,C$28/WWP_fec!C$28)</f>
        <v>0.27800180767613225</v>
      </c>
      <c r="D77" s="351">
        <f>IF(D$28=0,0,D$28/WWP_fec!D$28)</f>
        <v>0.27554054277053763</v>
      </c>
      <c r="E77" s="351">
        <f>IF(E$28=0,0,E$28/WWP_fec!E$28)</f>
        <v>0.2783657184007467</v>
      </c>
      <c r="F77" s="351">
        <f>IF(F$28=0,0,F$28/WWP_fec!F$28)</f>
        <v>0.28036785412780785</v>
      </c>
      <c r="G77" s="351">
        <f>IF(G$28=0,0,G$28/WWP_fec!G$28)</f>
        <v>0.28531050443961015</v>
      </c>
      <c r="H77" s="351">
        <f>IF(H$28=0,0,H$28/WWP_fec!H$28)</f>
        <v>0.28360585872957805</v>
      </c>
      <c r="I77" s="351">
        <f>IF(I$28=0,0,I$28/WWP_fec!I$28)</f>
        <v>0.28462856064084241</v>
      </c>
      <c r="J77" s="351">
        <f>IF(J$28=0,0,J$28/WWP_fec!J$28)</f>
        <v>0.2875967496139713</v>
      </c>
      <c r="K77" s="351">
        <f>IF(K$28=0,0,K$28/WWP_fec!K$28)</f>
        <v>0.28465454479677871</v>
      </c>
      <c r="L77" s="351">
        <f>IF(L$28=0,0,L$28/WWP_fec!L$28)</f>
        <v>0.29125730923971327</v>
      </c>
      <c r="M77" s="351">
        <f>IF(M$28=0,0,M$28/WWP_fec!M$28)</f>
        <v>0.29176489467387534</v>
      </c>
      <c r="N77" s="351">
        <f>IF(N$28=0,0,N$28/WWP_fec!N$28)</f>
        <v>0.29328757006721212</v>
      </c>
      <c r="O77" s="351">
        <f>IF(O$28=0,0,O$28/WWP_fec!O$28)</f>
        <v>0.29353684444565731</v>
      </c>
      <c r="P77" s="351">
        <f>IF(P$28=0,0,P$28/WWP_fec!P$28)</f>
        <v>0.29718592589370302</v>
      </c>
      <c r="Q77" s="351">
        <f>IF(Q$28=0,0,Q$28/WWP_fec!Q$28)</f>
        <v>0.29487536713747176</v>
      </c>
      <c r="R77" s="351">
        <f>IF(R$28=0,0,R$28/WWP_fec!R$28)</f>
        <v>0.29399107312317663</v>
      </c>
      <c r="S77" s="351">
        <f>IF(S$28=0,0,S$28/WWP_fec!S$28)</f>
        <v>0.29038137670881359</v>
      </c>
      <c r="T77" s="351">
        <f>IF(T$28=0,0,T$28/WWP_fec!T$28)</f>
        <v>0.29171618026456192</v>
      </c>
      <c r="U77" s="351">
        <f>IF(U$28=0,0,U$28/WWP_fec!U$28)</f>
        <v>0.29283483555916173</v>
      </c>
      <c r="V77" s="351">
        <f>IF(V$28=0,0,V$28/WWP_fec!V$28)</f>
        <v>0.29251908972368695</v>
      </c>
      <c r="W77" s="351">
        <f>IF(W$28=0,0,W$28/WWP_fec!W$28)</f>
        <v>0.29315443658659979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0.46976503510334411</v>
      </c>
      <c r="C78" s="339">
        <f>IF(C$48=0,0,C$48/WWP_fec!C$48)</f>
        <v>0.46976503510334383</v>
      </c>
      <c r="D78" s="339">
        <f>IF(D$48=0,0,D$48/WWP_fec!D$48)</f>
        <v>0.46976503510334389</v>
      </c>
      <c r="E78" s="339">
        <f>IF(E$48=0,0,E$48/WWP_fec!E$48)</f>
        <v>0.46976503510334416</v>
      </c>
      <c r="F78" s="339">
        <f>IF(F$48=0,0,F$48/WWP_fec!F$48)</f>
        <v>0.46976503510334405</v>
      </c>
      <c r="G78" s="339">
        <f>IF(G$48=0,0,G$48/WWP_fec!G$48)</f>
        <v>0.46976503510334394</v>
      </c>
      <c r="H78" s="339">
        <f>IF(H$48=0,0,H$48/WWP_fec!H$48)</f>
        <v>0.46976503510334411</v>
      </c>
      <c r="I78" s="339">
        <f>IF(I$48=0,0,I$48/WWP_fec!I$48)</f>
        <v>0.46976503510334411</v>
      </c>
      <c r="J78" s="339">
        <f>IF(J$48=0,0,J$48/WWP_fec!J$48)</f>
        <v>0.46976503510334422</v>
      </c>
      <c r="K78" s="339">
        <f>IF(K$48=0,0,K$48/WWP_fec!K$48)</f>
        <v>0.46976503510334383</v>
      </c>
      <c r="L78" s="339">
        <f>IF(L$48=0,0,L$48/WWP_fec!L$48)</f>
        <v>0.469765035103344</v>
      </c>
      <c r="M78" s="339">
        <f>IF(M$48=0,0,M$48/WWP_fec!M$48)</f>
        <v>0.46976503510334394</v>
      </c>
      <c r="N78" s="339">
        <f>IF(N$48=0,0,N$48/WWP_fec!N$48)</f>
        <v>0.469765035103344</v>
      </c>
      <c r="O78" s="339">
        <f>IF(O$48=0,0,O$48/WWP_fec!O$48)</f>
        <v>0.46976503510334389</v>
      </c>
      <c r="P78" s="339">
        <f>IF(P$48=0,0,P$48/WWP_fec!P$48)</f>
        <v>0.46976503510334416</v>
      </c>
      <c r="Q78" s="339">
        <f>IF(Q$48=0,0,Q$48/WWP_fec!Q$48)</f>
        <v>0.46976503510334405</v>
      </c>
      <c r="R78" s="339">
        <f>IF(R$48=0,0,R$48/WWP_fec!R$48)</f>
        <v>0.46976503510334411</v>
      </c>
      <c r="S78" s="339">
        <f>IF(S$48=0,0,S$48/WWP_fec!S$48)</f>
        <v>0.46976503510334389</v>
      </c>
      <c r="T78" s="339">
        <f>IF(T$48=0,0,T$48/WWP_fec!T$48)</f>
        <v>0.46976503510334389</v>
      </c>
      <c r="U78" s="339">
        <f>IF(U$48=0,0,U$48/WWP_fec!U$48)</f>
        <v>0.469765035103344</v>
      </c>
      <c r="V78" s="339">
        <f>IF(V$48=0,0,V$48/WWP_fec!V$48)</f>
        <v>0.46976503510334411</v>
      </c>
      <c r="W78" s="339">
        <f>IF(W$48=0,0,W$48/WWP_fec!W$48)</f>
        <v>0.46976503510334389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HR: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19.160981279582629</v>
      </c>
      <c r="C5" s="225">
        <v>21.772020599508881</v>
      </c>
      <c r="D5" s="225">
        <v>22.448729879595209</v>
      </c>
      <c r="E5" s="225">
        <v>21.269422799331</v>
      </c>
      <c r="F5" s="225">
        <v>45.065466719287421</v>
      </c>
      <c r="G5" s="225">
        <v>42.386086078947322</v>
      </c>
      <c r="H5" s="225">
        <v>38.321633519509653</v>
      </c>
      <c r="I5" s="225">
        <v>26.7609754805748</v>
      </c>
      <c r="J5" s="225">
        <v>28.32651216094126</v>
      </c>
      <c r="K5" s="225">
        <v>19.57439304073084</v>
      </c>
      <c r="L5" s="225">
        <v>28.687170600937129</v>
      </c>
      <c r="M5" s="225">
        <v>26.769184560908538</v>
      </c>
      <c r="N5" s="225">
        <v>13.950984240430589</v>
      </c>
      <c r="O5" s="225">
        <v>9.9548049604594251</v>
      </c>
      <c r="P5" s="225">
        <v>7.9081563605240994</v>
      </c>
      <c r="Q5" s="225">
        <v>6.6436048802350021</v>
      </c>
      <c r="R5" s="225">
        <v>6.6193815601529842</v>
      </c>
      <c r="S5" s="225">
        <v>7.8895897201462786</v>
      </c>
      <c r="T5" s="225">
        <v>11.856038400191609</v>
      </c>
      <c r="U5" s="225">
        <v>9.5244037201297882</v>
      </c>
      <c r="V5" s="225">
        <v>10.23695748010744</v>
      </c>
      <c r="W5" s="225">
        <v>10.95615648007194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0.86144664220652301</v>
      </c>
      <c r="C10" s="262">
        <v>0.99584260024823856</v>
      </c>
      <c r="D10" s="262">
        <v>0.82199646842032625</v>
      </c>
      <c r="E10" s="262">
        <v>0.84449654788653783</v>
      </c>
      <c r="F10" s="262">
        <v>1.4104209958073499</v>
      </c>
      <c r="G10" s="262">
        <v>1.2333638249289489</v>
      </c>
      <c r="H10" s="262">
        <v>1.486441200561023</v>
      </c>
      <c r="I10" s="262">
        <v>0.86581486485721726</v>
      </c>
      <c r="J10" s="262">
        <v>0.47717283530197091</v>
      </c>
      <c r="K10" s="262">
        <v>0.34309779024877879</v>
      </c>
      <c r="L10" s="262">
        <v>0.33232804301787178</v>
      </c>
      <c r="M10" s="262">
        <v>0.31179583579474779</v>
      </c>
      <c r="N10" s="262">
        <v>0.1193278817788434</v>
      </c>
      <c r="O10" s="262">
        <v>5.3983947784886917E-2</v>
      </c>
      <c r="P10" s="262">
        <v>2.5678346178266861E-2</v>
      </c>
      <c r="Q10" s="262">
        <v>3.2422040041298311E-2</v>
      </c>
      <c r="R10" s="262">
        <v>3.8220491998728387E-2</v>
      </c>
      <c r="S10" s="262">
        <v>6.2521467103483774E-2</v>
      </c>
      <c r="T10" s="262">
        <v>0.15307027604677881</v>
      </c>
      <c r="U10" s="262">
        <v>0.1236951257867137</v>
      </c>
      <c r="V10" s="262">
        <v>0.15866314012862709</v>
      </c>
      <c r="W10" s="262">
        <v>0.1468717811379201</v>
      </c>
      <c r="DA10" s="68" t="s">
        <v>2988</v>
      </c>
    </row>
    <row r="11" spans="1:105" ht="12" customHeight="1" x14ac:dyDescent="0.25">
      <c r="A11" s="37" t="s">
        <v>160</v>
      </c>
      <c r="B11" s="228">
        <v>0.27752248230426502</v>
      </c>
      <c r="C11" s="228">
        <v>0.27986481981426259</v>
      </c>
      <c r="D11" s="228">
        <v>0.28001648977434612</v>
      </c>
      <c r="E11" s="228">
        <v>0.27173815774043131</v>
      </c>
      <c r="F11" s="228">
        <v>0.38898102788686167</v>
      </c>
      <c r="G11" s="228">
        <v>0.20813943076091571</v>
      </c>
      <c r="H11" s="228">
        <v>0.26423382687376812</v>
      </c>
      <c r="I11" s="228">
        <v>0.2183530655276201</v>
      </c>
      <c r="J11" s="228">
        <v>0.12663703030647269</v>
      </c>
      <c r="K11" s="228">
        <v>0.12663729289762279</v>
      </c>
      <c r="L11" s="228">
        <v>8.682107952985324E-2</v>
      </c>
      <c r="M11" s="228">
        <v>4.4457961738991018E-2</v>
      </c>
      <c r="N11" s="228">
        <v>3.5322247943273793E-2</v>
      </c>
      <c r="O11" s="228">
        <v>1.964716718432491E-2</v>
      </c>
      <c r="P11" s="228">
        <v>1.199016556403828E-2</v>
      </c>
      <c r="Q11" s="228">
        <v>1.9931407602403861E-2</v>
      </c>
      <c r="R11" s="228">
        <v>2.4387438463111661E-2</v>
      </c>
      <c r="S11" s="228">
        <v>3.0375038750562661E-2</v>
      </c>
      <c r="T11" s="228">
        <v>9.1690351758703575E-2</v>
      </c>
      <c r="U11" s="228">
        <v>6.5632148202772259E-2</v>
      </c>
      <c r="V11" s="228">
        <v>8.8516011011106691E-2</v>
      </c>
      <c r="W11" s="228">
        <v>8.8935501252131094E-2</v>
      </c>
      <c r="DA11" s="69" t="s">
        <v>2989</v>
      </c>
    </row>
    <row r="12" spans="1:105" ht="12" customHeight="1" x14ac:dyDescent="0.25">
      <c r="A12" s="37" t="s">
        <v>162</v>
      </c>
      <c r="B12" s="228">
        <v>0.58392415990225799</v>
      </c>
      <c r="C12" s="228">
        <v>0.71597778043397597</v>
      </c>
      <c r="D12" s="228">
        <v>0.54197997864598024</v>
      </c>
      <c r="E12" s="228">
        <v>0.57275839014610652</v>
      </c>
      <c r="F12" s="228">
        <v>1.0214399679204891</v>
      </c>
      <c r="G12" s="228">
        <v>1.025224394168033</v>
      </c>
      <c r="H12" s="228">
        <v>1.222207373687255</v>
      </c>
      <c r="I12" s="228">
        <v>0.64746179932959724</v>
      </c>
      <c r="J12" s="228">
        <v>0.35053580499549808</v>
      </c>
      <c r="K12" s="228">
        <v>0.21646049735115599</v>
      </c>
      <c r="L12" s="228">
        <v>0.24550696348801851</v>
      </c>
      <c r="M12" s="228">
        <v>0.26733787405575682</v>
      </c>
      <c r="N12" s="228">
        <v>8.4005633835569582E-2</v>
      </c>
      <c r="O12" s="228">
        <v>3.4336780600562021E-2</v>
      </c>
      <c r="P12" s="228">
        <v>1.3688180614228589E-2</v>
      </c>
      <c r="Q12" s="228">
        <v>1.249063243889446E-2</v>
      </c>
      <c r="R12" s="228">
        <v>1.3833053535616729E-2</v>
      </c>
      <c r="S12" s="228">
        <v>3.2146428352921107E-2</v>
      </c>
      <c r="T12" s="228">
        <v>6.137992428807517E-2</v>
      </c>
      <c r="U12" s="228">
        <v>5.8062977583941473E-2</v>
      </c>
      <c r="V12" s="228">
        <v>7.0147129117520426E-2</v>
      </c>
      <c r="W12" s="228">
        <v>5.7936279885788977E-2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12.061331204822601</v>
      </c>
      <c r="C16" s="263">
        <v>14.038403944672989</v>
      </c>
      <c r="D16" s="263">
        <v>14.90197494287732</v>
      </c>
      <c r="E16" s="263">
        <v>13.89229869054941</v>
      </c>
      <c r="F16" s="263">
        <v>33.652639146452081</v>
      </c>
      <c r="G16" s="263">
        <v>31.777250450903509</v>
      </c>
      <c r="H16" s="263">
        <v>26.66487793399823</v>
      </c>
      <c r="I16" s="263">
        <v>18.441106864237138</v>
      </c>
      <c r="J16" s="263">
        <v>21.343336233033028</v>
      </c>
      <c r="K16" s="263">
        <v>13.677747874284099</v>
      </c>
      <c r="L16" s="263">
        <v>22.38032028833377</v>
      </c>
      <c r="M16" s="263">
        <v>20.374925882094711</v>
      </c>
      <c r="N16" s="263">
        <v>9.6539095958480754</v>
      </c>
      <c r="O16" s="263">
        <v>6.3441210946703404</v>
      </c>
      <c r="P16" s="263">
        <v>4.9330310328498266</v>
      </c>
      <c r="Q16" s="263">
        <v>2.763721685054334</v>
      </c>
      <c r="R16" s="263">
        <v>2.226532834741429</v>
      </c>
      <c r="S16" s="263">
        <v>2.1511263956661182</v>
      </c>
      <c r="T16" s="263">
        <v>4.2158861622415316</v>
      </c>
      <c r="U16" s="263">
        <v>2.1864385701110329</v>
      </c>
      <c r="V16" s="263">
        <v>2.4777048184943999</v>
      </c>
      <c r="W16" s="263">
        <v>2.631589527830942</v>
      </c>
      <c r="DA16" s="70" t="s">
        <v>2994</v>
      </c>
    </row>
    <row r="17" spans="1:105" ht="12" customHeight="1" x14ac:dyDescent="0.25">
      <c r="A17" s="46" t="s">
        <v>30</v>
      </c>
      <c r="B17" s="231">
        <v>0.10320882728490539</v>
      </c>
      <c r="C17" s="231">
        <v>0.1092358717623057</v>
      </c>
      <c r="D17" s="231">
        <v>0.1076246675960143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0.19902099733845241</v>
      </c>
      <c r="T19" s="231">
        <v>0.19503225697896909</v>
      </c>
      <c r="U19" s="231">
        <v>6.6180549459770338E-2</v>
      </c>
      <c r="V19" s="231">
        <v>6.7973092701478929E-2</v>
      </c>
      <c r="W19" s="231">
        <v>6.8120287576279012E-2</v>
      </c>
      <c r="DA19" s="73" t="s">
        <v>2997</v>
      </c>
    </row>
    <row r="20" spans="1:105" ht="12" customHeight="1" x14ac:dyDescent="0.25">
      <c r="A20" s="46" t="s">
        <v>160</v>
      </c>
      <c r="B20" s="231">
        <v>2.933433840625995</v>
      </c>
      <c r="C20" s="231">
        <v>3.104632745289313</v>
      </c>
      <c r="D20" s="231">
        <v>3.31744161245456</v>
      </c>
      <c r="E20" s="231">
        <v>3.5374361077641301</v>
      </c>
      <c r="F20" s="231">
        <v>6.5519026034136862</v>
      </c>
      <c r="G20" s="231">
        <v>4.4231654066767394</v>
      </c>
      <c r="H20" s="231">
        <v>4.2854975478915396</v>
      </c>
      <c r="I20" s="231">
        <v>4.4561035126965383</v>
      </c>
      <c r="J20" s="231">
        <v>4.8357435997338776</v>
      </c>
      <c r="K20" s="231">
        <v>4.4521267245710456</v>
      </c>
      <c r="L20" s="231">
        <v>5.02364205238759</v>
      </c>
      <c r="M20" s="231">
        <v>2.4668076401571422</v>
      </c>
      <c r="N20" s="231">
        <v>2.6706781461800988</v>
      </c>
      <c r="O20" s="231">
        <v>2.0842293436187629</v>
      </c>
      <c r="P20" s="231">
        <v>2.0377826154549941</v>
      </c>
      <c r="Q20" s="231">
        <v>1.349275808284619</v>
      </c>
      <c r="R20" s="231">
        <v>1.0559350148341711</v>
      </c>
      <c r="S20" s="231">
        <v>0.69421754345592324</v>
      </c>
      <c r="T20" s="231">
        <v>2.0746724542051931</v>
      </c>
      <c r="U20" s="231">
        <v>1.0658559574851449</v>
      </c>
      <c r="V20" s="231">
        <v>1.2232021060993019</v>
      </c>
      <c r="W20" s="231">
        <v>1.4362719821618499</v>
      </c>
      <c r="DA20" s="73" t="s">
        <v>2998</v>
      </c>
    </row>
    <row r="21" spans="1:105" ht="12" customHeight="1" x14ac:dyDescent="0.25">
      <c r="A21" s="46" t="s">
        <v>70</v>
      </c>
      <c r="B21" s="231">
        <v>2.0178228498977981</v>
      </c>
      <c r="C21" s="231">
        <v>2.0788322689969672</v>
      </c>
      <c r="D21" s="231">
        <v>4.2470099100275043</v>
      </c>
      <c r="E21" s="231">
        <v>2.0926762469319149</v>
      </c>
      <c r="F21" s="231">
        <v>9.1241092146421341</v>
      </c>
      <c r="G21" s="231">
        <v>4.8096388617639141</v>
      </c>
      <c r="H21" s="231">
        <v>1.799481567052799</v>
      </c>
      <c r="I21" s="231">
        <v>0</v>
      </c>
      <c r="J21" s="231">
        <v>2.3817299268525161</v>
      </c>
      <c r="K21" s="231">
        <v>0.87804000352723766</v>
      </c>
      <c r="L21" s="231">
        <v>2.4564948731976348</v>
      </c>
      <c r="M21" s="231">
        <v>2.3941809682676549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0.83474270514164928</v>
      </c>
      <c r="C22" s="231">
        <v>0.80312541163712758</v>
      </c>
      <c r="D22" s="231">
        <v>0.80889499074818627</v>
      </c>
      <c r="E22" s="231">
        <v>0.80612559276459883</v>
      </c>
      <c r="F22" s="231">
        <v>0.77173890130421263</v>
      </c>
      <c r="G22" s="231">
        <v>0.75743034511247631</v>
      </c>
      <c r="H22" s="231">
        <v>0.75743034512183494</v>
      </c>
      <c r="I22" s="231">
        <v>0.77173890133535494</v>
      </c>
      <c r="J22" s="231">
        <v>0.74035239100218353</v>
      </c>
      <c r="K22" s="231">
        <v>0.73758299303426511</v>
      </c>
      <c r="L22" s="231">
        <v>0.69465732447446193</v>
      </c>
      <c r="M22" s="231">
        <v>0.68034876829019697</v>
      </c>
      <c r="N22" s="231">
        <v>0.63165352062552016</v>
      </c>
      <c r="O22" s="231">
        <v>0.61734496444978548</v>
      </c>
      <c r="P22" s="231">
        <v>0.5688804999622965</v>
      </c>
      <c r="Q22" s="231">
        <v>0.56888049994491163</v>
      </c>
      <c r="R22" s="231">
        <v>0.57164989790931975</v>
      </c>
      <c r="S22" s="231">
        <v>0.52318543340953572</v>
      </c>
      <c r="T22" s="231">
        <v>0.55734134172076311</v>
      </c>
      <c r="U22" s="231">
        <v>0.1114682683439575</v>
      </c>
      <c r="V22" s="231">
        <v>0.21716695758038601</v>
      </c>
      <c r="W22" s="231">
        <v>0.19155002634516549</v>
      </c>
      <c r="DA22" s="73" t="s">
        <v>3000</v>
      </c>
    </row>
    <row r="23" spans="1:105" ht="12" customHeight="1" x14ac:dyDescent="0.25">
      <c r="A23" s="46" t="s">
        <v>162</v>
      </c>
      <c r="B23" s="231">
        <v>6.1721229818722483</v>
      </c>
      <c r="C23" s="231">
        <v>7.9425776469872753</v>
      </c>
      <c r="D23" s="231">
        <v>6.4210037620510576</v>
      </c>
      <c r="E23" s="231">
        <v>7.4560607430887673</v>
      </c>
      <c r="F23" s="231">
        <v>17.204888427092051</v>
      </c>
      <c r="G23" s="231">
        <v>21.787015837350381</v>
      </c>
      <c r="H23" s="231">
        <v>19.822468473932059</v>
      </c>
      <c r="I23" s="231">
        <v>13.21326445020525</v>
      </c>
      <c r="J23" s="231">
        <v>13.385510315444449</v>
      </c>
      <c r="K23" s="231">
        <v>7.6099981531515537</v>
      </c>
      <c r="L23" s="231">
        <v>14.20552603827408</v>
      </c>
      <c r="M23" s="231">
        <v>14.833588505379719</v>
      </c>
      <c r="N23" s="231">
        <v>6.3515779290424552</v>
      </c>
      <c r="O23" s="231">
        <v>3.642546786601792</v>
      </c>
      <c r="P23" s="231">
        <v>2.3263679174325378</v>
      </c>
      <c r="Q23" s="231">
        <v>0.84556537682480459</v>
      </c>
      <c r="R23" s="231">
        <v>0.59894792199793878</v>
      </c>
      <c r="S23" s="231">
        <v>0.73470242146220643</v>
      </c>
      <c r="T23" s="231">
        <v>1.388840109336607</v>
      </c>
      <c r="U23" s="231">
        <v>0.94293379482216</v>
      </c>
      <c r="V23" s="231">
        <v>0.96936266211323352</v>
      </c>
      <c r="W23" s="231">
        <v>0.93564723174764708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6.2382034325535187</v>
      </c>
      <c r="C28" s="263">
        <f t="shared" si="0"/>
        <v>6.7377740545876499</v>
      </c>
      <c r="D28" s="263">
        <f t="shared" si="0"/>
        <v>6.7247584682975603</v>
      </c>
      <c r="E28" s="263">
        <f t="shared" si="0"/>
        <v>6.532627560895051</v>
      </c>
      <c r="F28" s="263">
        <f t="shared" si="0"/>
        <v>10.002406577027987</v>
      </c>
      <c r="G28" s="263">
        <f t="shared" si="0"/>
        <v>9.3754718031148556</v>
      </c>
      <c r="H28" s="263">
        <f t="shared" si="0"/>
        <v>10.170314384950395</v>
      </c>
      <c r="I28" s="263">
        <f t="shared" si="0"/>
        <v>7.4540537514804441</v>
      </c>
      <c r="J28" s="263">
        <f t="shared" si="0"/>
        <v>6.5060030926062611</v>
      </c>
      <c r="K28" s="263">
        <f t="shared" si="0"/>
        <v>5.5535473761979608</v>
      </c>
      <c r="L28" s="263">
        <f t="shared" si="0"/>
        <v>5.9745222695854929</v>
      </c>
      <c r="M28" s="263">
        <f t="shared" si="0"/>
        <v>6.0824628430190844</v>
      </c>
      <c r="N28" s="263">
        <f t="shared" si="0"/>
        <v>4.1777467628036673</v>
      </c>
      <c r="O28" s="263">
        <f t="shared" si="0"/>
        <v>3.556699918004198</v>
      </c>
      <c r="P28" s="263">
        <f t="shared" si="0"/>
        <v>2.9494469814960032</v>
      </c>
      <c r="Q28" s="263">
        <f t="shared" si="0"/>
        <v>3.8474611551393676</v>
      </c>
      <c r="R28" s="263">
        <f t="shared" si="0"/>
        <v>4.3546282334128268</v>
      </c>
      <c r="S28" s="263">
        <f t="shared" si="0"/>
        <v>5.675941857376678</v>
      </c>
      <c r="T28" s="263">
        <f t="shared" si="0"/>
        <v>7.4870819619032982</v>
      </c>
      <c r="U28" s="263">
        <f t="shared" si="0"/>
        <v>7.2142700242320394</v>
      </c>
      <c r="V28" s="263">
        <f t="shared" si="0"/>
        <v>7.6005895214844088</v>
      </c>
      <c r="W28" s="263">
        <f t="shared" si="0"/>
        <v>8.1776951711030783</v>
      </c>
      <c r="DA28" s="70"/>
    </row>
    <row r="29" spans="1:105" ht="12" customHeight="1" x14ac:dyDescent="0.25">
      <c r="A29" s="60" t="s">
        <v>2915</v>
      </c>
      <c r="B29" s="331">
        <v>5.2610579421464507</v>
      </c>
      <c r="C29" s="331">
        <v>5.6004565500683157</v>
      </c>
      <c r="D29" s="331">
        <v>5.5174789925652732</v>
      </c>
      <c r="E29" s="331">
        <v>5.4071467340829464</v>
      </c>
      <c r="F29" s="331">
        <v>7.2760471044430801</v>
      </c>
      <c r="G29" s="331">
        <v>6.8010464392527892</v>
      </c>
      <c r="H29" s="331">
        <v>8.01006649995381</v>
      </c>
      <c r="I29" s="331">
        <v>5.9600524588785806</v>
      </c>
      <c r="J29" s="331">
        <v>4.7768784714358272</v>
      </c>
      <c r="K29" s="331">
        <v>4.4454483258263346</v>
      </c>
      <c r="L29" s="331">
        <v>4.1613866652114808</v>
      </c>
      <c r="M29" s="331">
        <v>4.4317937249115742</v>
      </c>
      <c r="N29" s="331">
        <v>3.3956378839256312</v>
      </c>
      <c r="O29" s="331">
        <v>3.0427326607436709</v>
      </c>
      <c r="P29" s="331">
        <v>2.5497988045302642</v>
      </c>
      <c r="Q29" s="331">
        <v>3.623558989165244</v>
      </c>
      <c r="R29" s="331">
        <v>4.1742462770794377</v>
      </c>
      <c r="S29" s="331">
        <v>5.5016689333415343</v>
      </c>
      <c r="T29" s="331">
        <v>7.1455330829655637</v>
      </c>
      <c r="U29" s="331">
        <v>7.0371362939202617</v>
      </c>
      <c r="V29" s="331">
        <v>7.3998589347160406</v>
      </c>
      <c r="W29" s="331">
        <v>7.9644976561642382</v>
      </c>
      <c r="DA29" s="72" t="s">
        <v>3006</v>
      </c>
    </row>
    <row r="30" spans="1:105" ht="12" customHeight="1" x14ac:dyDescent="0.25">
      <c r="A30" s="59" t="s">
        <v>30</v>
      </c>
      <c r="B30" s="232">
        <v>4.8366217440169293E-2</v>
      </c>
      <c r="C30" s="232">
        <v>4.6222733581814668E-2</v>
      </c>
      <c r="D30" s="232">
        <v>4.2135349019510632E-2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0.67259665032437166</v>
      </c>
      <c r="T31" s="297">
        <v>0.38091905740006587</v>
      </c>
      <c r="U31" s="297">
        <v>0.22444733120195479</v>
      </c>
      <c r="V31" s="297">
        <v>0.22250956555266169</v>
      </c>
      <c r="W31" s="297">
        <v>0.22235044572358151</v>
      </c>
      <c r="DA31" s="122" t="s">
        <v>3008</v>
      </c>
    </row>
    <row r="32" spans="1:105" ht="12" customHeight="1" x14ac:dyDescent="0.25">
      <c r="A32" s="59" t="s">
        <v>160</v>
      </c>
      <c r="B32" s="297">
        <v>1.3746798865412371</v>
      </c>
      <c r="C32" s="297">
        <v>1.3137132513314671</v>
      </c>
      <c r="D32" s="297">
        <v>1.298787381321469</v>
      </c>
      <c r="E32" s="297">
        <v>1.461652383335946</v>
      </c>
      <c r="F32" s="297">
        <v>1.449837188481359</v>
      </c>
      <c r="G32" s="297">
        <v>0.9697720114659516</v>
      </c>
      <c r="H32" s="297">
        <v>1.3249904386080431</v>
      </c>
      <c r="I32" s="297">
        <v>1.5030877592014811</v>
      </c>
      <c r="J32" s="297">
        <v>1.121185148329243</v>
      </c>
      <c r="K32" s="297">
        <v>1.529478138473259</v>
      </c>
      <c r="L32" s="297">
        <v>0.96401558404931198</v>
      </c>
      <c r="M32" s="297">
        <v>0.55509608340610239</v>
      </c>
      <c r="N32" s="297">
        <v>1.0051428171991581</v>
      </c>
      <c r="O32" s="297">
        <v>1.1073861719237339</v>
      </c>
      <c r="P32" s="297">
        <v>1.190594970916784</v>
      </c>
      <c r="Q32" s="297">
        <v>2.2275782490062861</v>
      </c>
      <c r="R32" s="297">
        <v>2.663471056718334</v>
      </c>
      <c r="S32" s="297">
        <v>2.3461262910406182</v>
      </c>
      <c r="T32" s="297">
        <v>4.0520593255245068</v>
      </c>
      <c r="U32" s="297">
        <v>3.6147860218154668</v>
      </c>
      <c r="V32" s="297">
        <v>4.0041457346450056</v>
      </c>
      <c r="W32" s="297">
        <v>4.6881146098564921</v>
      </c>
      <c r="DA32" s="122" t="s">
        <v>3009</v>
      </c>
    </row>
    <row r="33" spans="1:105" ht="12" customHeight="1" x14ac:dyDescent="0.25">
      <c r="A33" s="59" t="s">
        <v>70</v>
      </c>
      <c r="B33" s="297">
        <v>0.94560185675293007</v>
      </c>
      <c r="C33" s="297">
        <v>0.87964977603889949</v>
      </c>
      <c r="D33" s="297">
        <v>1.6627158888893649</v>
      </c>
      <c r="E33" s="297">
        <v>0.86468423193991695</v>
      </c>
      <c r="F33" s="297">
        <v>2.0190277010926998</v>
      </c>
      <c r="G33" s="297">
        <v>1.0545057045248509</v>
      </c>
      <c r="H33" s="297">
        <v>0.55636383970618464</v>
      </c>
      <c r="I33" s="297">
        <v>0</v>
      </c>
      <c r="J33" s="297">
        <v>0.55221294641537455</v>
      </c>
      <c r="K33" s="297">
        <v>0.3016407827495709</v>
      </c>
      <c r="L33" s="297">
        <v>0.47139093812909499</v>
      </c>
      <c r="M33" s="297">
        <v>0.53875318724330878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2.892409981412114</v>
      </c>
      <c r="C34" s="297">
        <v>3.3608707891161349</v>
      </c>
      <c r="D34" s="297">
        <v>2.5138403733349288</v>
      </c>
      <c r="E34" s="297">
        <v>3.0808101188070842</v>
      </c>
      <c r="F34" s="297">
        <v>3.80718221486902</v>
      </c>
      <c r="G34" s="297">
        <v>4.7767687232619869</v>
      </c>
      <c r="H34" s="297">
        <v>6.1287122216395824</v>
      </c>
      <c r="I34" s="297">
        <v>4.4569646996771004</v>
      </c>
      <c r="J34" s="297">
        <v>3.10348037669121</v>
      </c>
      <c r="K34" s="297">
        <v>2.614329404603505</v>
      </c>
      <c r="L34" s="297">
        <v>2.7259801430330728</v>
      </c>
      <c r="M34" s="297">
        <v>3.3379444542621628</v>
      </c>
      <c r="N34" s="297">
        <v>2.3904950667264719</v>
      </c>
      <c r="O34" s="297">
        <v>1.935346488819937</v>
      </c>
      <c r="P34" s="297">
        <v>1.35920383361348</v>
      </c>
      <c r="Q34" s="297">
        <v>1.3959807401589579</v>
      </c>
      <c r="R34" s="297">
        <v>1.510775220361104</v>
      </c>
      <c r="S34" s="297">
        <v>2.4829459919765449</v>
      </c>
      <c r="T34" s="297">
        <v>2.7125547000409909</v>
      </c>
      <c r="U34" s="297">
        <v>3.1979029409028401</v>
      </c>
      <c r="V34" s="297">
        <v>3.1732036345183721</v>
      </c>
      <c r="W34" s="297">
        <v>3.0540326005841649</v>
      </c>
      <c r="DA34" s="122" t="s">
        <v>3011</v>
      </c>
    </row>
    <row r="35" spans="1:105" ht="12" customHeight="1" x14ac:dyDescent="0.25">
      <c r="A35" s="60" t="s">
        <v>2922</v>
      </c>
      <c r="B35" s="331">
        <v>0.97714549040706777</v>
      </c>
      <c r="C35" s="331">
        <v>1.137317504519334</v>
      </c>
      <c r="D35" s="331">
        <v>1.2072794757322871</v>
      </c>
      <c r="E35" s="331">
        <v>1.125480826812105</v>
      </c>
      <c r="F35" s="331">
        <v>2.7263594725849072</v>
      </c>
      <c r="G35" s="331">
        <v>2.5744253638620669</v>
      </c>
      <c r="H35" s="331">
        <v>2.160247884996584</v>
      </c>
      <c r="I35" s="331">
        <v>1.494001292601864</v>
      </c>
      <c r="J35" s="331">
        <v>1.7291246211704341</v>
      </c>
      <c r="K35" s="331">
        <v>1.1080990503716259</v>
      </c>
      <c r="L35" s="331">
        <v>1.8131356043740121</v>
      </c>
      <c r="M35" s="331">
        <v>1.6506691181075099</v>
      </c>
      <c r="N35" s="331">
        <v>0.78210887887803604</v>
      </c>
      <c r="O35" s="331">
        <v>0.51396725726052694</v>
      </c>
      <c r="P35" s="331">
        <v>0.39964817696573901</v>
      </c>
      <c r="Q35" s="331">
        <v>0.2239021659741236</v>
      </c>
      <c r="R35" s="331">
        <v>0.18038195633338919</v>
      </c>
      <c r="S35" s="331">
        <v>0.1742729240351438</v>
      </c>
      <c r="T35" s="331">
        <v>0.34154887893773472</v>
      </c>
      <c r="U35" s="331">
        <v>0.17713373031177759</v>
      </c>
      <c r="V35" s="331">
        <v>0.20073058676836791</v>
      </c>
      <c r="W35" s="331">
        <v>0.21319751493884059</v>
      </c>
      <c r="DA35" s="72" t="s">
        <v>3012</v>
      </c>
    </row>
    <row r="36" spans="1:105" ht="12" customHeight="1" x14ac:dyDescent="0.25">
      <c r="A36" s="64" t="s">
        <v>30</v>
      </c>
      <c r="B36" s="231">
        <v>8.3614352710357064E-3</v>
      </c>
      <c r="C36" s="231">
        <v>8.8497146517743548E-3</v>
      </c>
      <c r="D36" s="231">
        <v>8.7191833813464945E-3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1.6123632353933541E-2</v>
      </c>
      <c r="T38" s="231">
        <v>1.5800485630865741E-2</v>
      </c>
      <c r="U38" s="231">
        <v>5.3615993424854834E-3</v>
      </c>
      <c r="V38" s="231">
        <v>5.5068217491378163E-3</v>
      </c>
      <c r="W38" s="231">
        <v>5.5187467021699044E-3</v>
      </c>
      <c r="DA38" s="73" t="s">
        <v>3015</v>
      </c>
    </row>
    <row r="39" spans="1:105" ht="12" customHeight="1" x14ac:dyDescent="0.25">
      <c r="A39" s="64" t="s">
        <v>160</v>
      </c>
      <c r="B39" s="231">
        <v>0.23765135042714691</v>
      </c>
      <c r="C39" s="231">
        <v>0.25152098345633539</v>
      </c>
      <c r="D39" s="231">
        <v>0.26876163636088501</v>
      </c>
      <c r="E39" s="231">
        <v>0.28658443098907438</v>
      </c>
      <c r="F39" s="231">
        <v>0.53080062008015949</v>
      </c>
      <c r="G39" s="231">
        <v>0.35834155095007941</v>
      </c>
      <c r="H39" s="231">
        <v>0.34718842654767801</v>
      </c>
      <c r="I39" s="231">
        <v>0.36101002271436777</v>
      </c>
      <c r="J39" s="231">
        <v>0.39176646184423408</v>
      </c>
      <c r="K39" s="231">
        <v>0.36068784429830902</v>
      </c>
      <c r="L39" s="231">
        <v>0.40698900424416651</v>
      </c>
      <c r="M39" s="231">
        <v>0.19984775480814809</v>
      </c>
      <c r="N39" s="231">
        <v>0.21636426879855161</v>
      </c>
      <c r="O39" s="231">
        <v>0.16885327742901601</v>
      </c>
      <c r="P39" s="231">
        <v>0.1650904082897254</v>
      </c>
      <c r="Q39" s="231">
        <v>0.1093112152374609</v>
      </c>
      <c r="R39" s="231">
        <v>8.554629007249015E-2</v>
      </c>
      <c r="S39" s="231">
        <v>5.6241846810258928E-2</v>
      </c>
      <c r="T39" s="231">
        <v>0.168079028614005</v>
      </c>
      <c r="U39" s="231">
        <v>8.6350032562217141E-2</v>
      </c>
      <c r="V39" s="231">
        <v>9.9097388301007255E-2</v>
      </c>
      <c r="W39" s="231">
        <v>0.1163591867708864</v>
      </c>
      <c r="DA39" s="73" t="s">
        <v>3016</v>
      </c>
    </row>
    <row r="40" spans="1:105" ht="12" customHeight="1" x14ac:dyDescent="0.25">
      <c r="A40" s="64" t="s">
        <v>70</v>
      </c>
      <c r="B40" s="231">
        <v>0.16347337327322589</v>
      </c>
      <c r="C40" s="231">
        <v>0.16841603488600629</v>
      </c>
      <c r="D40" s="231">
        <v>0.34407036095967508</v>
      </c>
      <c r="E40" s="231">
        <v>0.16953760101985241</v>
      </c>
      <c r="F40" s="231">
        <v>0.7391872440667524</v>
      </c>
      <c r="G40" s="231">
        <v>0.38965159354715828</v>
      </c>
      <c r="H40" s="231">
        <v>0.14578451320640509</v>
      </c>
      <c r="I40" s="231">
        <v>0</v>
      </c>
      <c r="J40" s="231">
        <v>0.19295520683993389</v>
      </c>
      <c r="K40" s="231">
        <v>7.1134173771846609E-2</v>
      </c>
      <c r="L40" s="231">
        <v>0.19901226877787731</v>
      </c>
      <c r="M40" s="231">
        <v>0.19396392459778869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6.7626454835534588E-2</v>
      </c>
      <c r="C41" s="231">
        <v>6.506498834048742E-2</v>
      </c>
      <c r="D41" s="231">
        <v>6.5532409234100197E-2</v>
      </c>
      <c r="E41" s="231">
        <v>6.5308047204333308E-2</v>
      </c>
      <c r="F41" s="231">
        <v>6.252221868176519E-2</v>
      </c>
      <c r="G41" s="231">
        <v>6.1363014865904363E-2</v>
      </c>
      <c r="H41" s="231">
        <v>6.1363014866662582E-2</v>
      </c>
      <c r="I41" s="231">
        <v>6.2522218684288172E-2</v>
      </c>
      <c r="J41" s="231">
        <v>5.9979449025545153E-2</v>
      </c>
      <c r="K41" s="231">
        <v>5.9755086997047679E-2</v>
      </c>
      <c r="L41" s="231">
        <v>5.6277475550713357E-2</v>
      </c>
      <c r="M41" s="231">
        <v>5.5118271735457858E-2</v>
      </c>
      <c r="N41" s="231">
        <v>5.1173239396011878E-2</v>
      </c>
      <c r="O41" s="231">
        <v>5.001403558144743E-2</v>
      </c>
      <c r="P41" s="231">
        <v>4.6087700078778528E-2</v>
      </c>
      <c r="Q41" s="231">
        <v>4.6087700077370071E-2</v>
      </c>
      <c r="R41" s="231">
        <v>4.6312062105583182E-2</v>
      </c>
      <c r="S41" s="231">
        <v>4.2385726601918208E-2</v>
      </c>
      <c r="T41" s="231">
        <v>4.5152858289979989E-2</v>
      </c>
      <c r="U41" s="231">
        <v>9.0305716579801854E-3</v>
      </c>
      <c r="V41" s="231">
        <v>1.7593722422633559E-2</v>
      </c>
      <c r="W41" s="231">
        <v>1.5518373656441389E-2</v>
      </c>
      <c r="DA41" s="73" t="s">
        <v>3018</v>
      </c>
    </row>
    <row r="42" spans="1:105" ht="12" customHeight="1" x14ac:dyDescent="0.25">
      <c r="A42" s="64" t="s">
        <v>162</v>
      </c>
      <c r="B42" s="231">
        <v>0.50003287660012474</v>
      </c>
      <c r="C42" s="231">
        <v>0.64346578318473013</v>
      </c>
      <c r="D42" s="231">
        <v>0.52019588579628051</v>
      </c>
      <c r="E42" s="231">
        <v>0.6040507475988447</v>
      </c>
      <c r="F42" s="231">
        <v>1.3938493897562301</v>
      </c>
      <c r="G42" s="231">
        <v>1.7650692044989249</v>
      </c>
      <c r="H42" s="231">
        <v>1.605911930375838</v>
      </c>
      <c r="I42" s="231">
        <v>1.070469051203208</v>
      </c>
      <c r="J42" s="231">
        <v>1.084423503460721</v>
      </c>
      <c r="K42" s="231">
        <v>0.61652194530442228</v>
      </c>
      <c r="L42" s="231">
        <v>1.1508568558012551</v>
      </c>
      <c r="M42" s="231">
        <v>1.201739166966115</v>
      </c>
      <c r="N42" s="231">
        <v>0.51457137068347258</v>
      </c>
      <c r="O42" s="231">
        <v>0.29509994425006347</v>
      </c>
      <c r="P42" s="231">
        <v>0.18847006859723511</v>
      </c>
      <c r="Q42" s="231">
        <v>6.8503250659292664E-2</v>
      </c>
      <c r="R42" s="231">
        <v>4.8523604155315828E-2</v>
      </c>
      <c r="S42" s="231">
        <v>5.952171826903311E-2</v>
      </c>
      <c r="T42" s="231">
        <v>0.1125165064028839</v>
      </c>
      <c r="U42" s="231">
        <v>7.6391526749094774E-2</v>
      </c>
      <c r="V42" s="231">
        <v>7.8532654295589283E-2</v>
      </c>
      <c r="W42" s="231">
        <v>7.5801207809342935E-2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1.0000000000000007</v>
      </c>
      <c r="C52" s="234">
        <f t="shared" si="1"/>
        <v>0.99999999999999978</v>
      </c>
      <c r="D52" s="234">
        <f t="shared" si="1"/>
        <v>0.99999999999999978</v>
      </c>
      <c r="E52" s="234">
        <f t="shared" si="1"/>
        <v>1</v>
      </c>
      <c r="F52" s="234">
        <f t="shared" si="1"/>
        <v>0.99999999999999989</v>
      </c>
      <c r="G52" s="234">
        <f t="shared" si="1"/>
        <v>0.99999999999999978</v>
      </c>
      <c r="H52" s="234">
        <f t="shared" si="1"/>
        <v>0.99999999999999989</v>
      </c>
      <c r="I52" s="234">
        <f t="shared" si="1"/>
        <v>1</v>
      </c>
      <c r="J52" s="234">
        <f t="shared" si="1"/>
        <v>1.0000000000000002</v>
      </c>
      <c r="K52" s="234">
        <f t="shared" si="1"/>
        <v>0.99999999999999989</v>
      </c>
      <c r="L52" s="234">
        <f t="shared" si="1"/>
        <v>1.0000000000000002</v>
      </c>
      <c r="M52" s="234">
        <f t="shared" si="1"/>
        <v>1.0000000000000002</v>
      </c>
      <c r="N52" s="234">
        <f t="shared" si="1"/>
        <v>0.99999999999999978</v>
      </c>
      <c r="O52" s="234">
        <f t="shared" si="1"/>
        <v>1</v>
      </c>
      <c r="P52" s="234">
        <f t="shared" si="1"/>
        <v>0.99999999999999967</v>
      </c>
      <c r="Q52" s="234">
        <f t="shared" si="1"/>
        <v>0.99999999999999967</v>
      </c>
      <c r="R52" s="234">
        <f t="shared" si="1"/>
        <v>1.0000000000000002</v>
      </c>
      <c r="S52" s="234">
        <f t="shared" si="1"/>
        <v>1.0000000000000002</v>
      </c>
      <c r="T52" s="234">
        <f t="shared" si="1"/>
        <v>1</v>
      </c>
      <c r="U52" s="234">
        <f t="shared" si="1"/>
        <v>0.99999999999999978</v>
      </c>
      <c r="V52" s="234">
        <f t="shared" si="1"/>
        <v>0.99999999999999956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4.4958378155948352E-2</v>
      </c>
      <c r="C57" s="302">
        <f t="shared" si="6"/>
        <v>4.5739558057863595E-2</v>
      </c>
      <c r="D57" s="302">
        <f t="shared" si="6"/>
        <v>3.6616613627102376E-2</v>
      </c>
      <c r="E57" s="302">
        <f t="shared" si="6"/>
        <v>3.9704723341768368E-2</v>
      </c>
      <c r="F57" s="302">
        <f t="shared" si="6"/>
        <v>3.1297157191178239E-2</v>
      </c>
      <c r="G57" s="302">
        <f t="shared" si="6"/>
        <v>2.9098318316810725E-2</v>
      </c>
      <c r="H57" s="302">
        <f t="shared" si="6"/>
        <v>3.8788565727613661E-2</v>
      </c>
      <c r="I57" s="302">
        <f t="shared" si="6"/>
        <v>3.2353636192585473E-2</v>
      </c>
      <c r="J57" s="302">
        <f t="shared" si="6"/>
        <v>1.6845449682998139E-2</v>
      </c>
      <c r="K57" s="302">
        <f t="shared" si="6"/>
        <v>1.7527889091368154E-2</v>
      </c>
      <c r="L57" s="302">
        <f t="shared" si="6"/>
        <v>1.158455281773294E-2</v>
      </c>
      <c r="M57" s="302">
        <f t="shared" si="6"/>
        <v>1.16475656957466E-2</v>
      </c>
      <c r="N57" s="302">
        <f t="shared" si="6"/>
        <v>8.5533665383282238E-3</v>
      </c>
      <c r="O57" s="302">
        <f t="shared" si="6"/>
        <v>5.4229036128092553E-3</v>
      </c>
      <c r="P57" s="302">
        <f t="shared" si="6"/>
        <v>3.2470711260146447E-3</v>
      </c>
      <c r="Q57" s="302">
        <f t="shared" si="6"/>
        <v>4.8801878838031464E-3</v>
      </c>
      <c r="R57" s="302">
        <f t="shared" si="6"/>
        <v>5.7740276265091225E-3</v>
      </c>
      <c r="S57" s="302">
        <f t="shared" si="6"/>
        <v>7.9245523938758864E-3</v>
      </c>
      <c r="T57" s="302">
        <f t="shared" si="6"/>
        <v>1.2910743950045319E-2</v>
      </c>
      <c r="U57" s="302">
        <f t="shared" si="6"/>
        <v>1.2987177929604618E-2</v>
      </c>
      <c r="V57" s="302">
        <f t="shared" si="6"/>
        <v>1.5499052373416897E-2</v>
      </c>
      <c r="W57" s="302">
        <f t="shared" si="6"/>
        <v>1.3405411049492031E-2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0.62947356551487244</v>
      </c>
      <c r="C58" s="303">
        <f t="shared" si="7"/>
        <v>0.64479104640336682</v>
      </c>
      <c r="D58" s="303">
        <f t="shared" si="7"/>
        <v>0.66382263151655996</v>
      </c>
      <c r="E58" s="303">
        <f t="shared" si="7"/>
        <v>0.65315823666763406</v>
      </c>
      <c r="F58" s="303">
        <f t="shared" si="7"/>
        <v>0.74675004158004643</v>
      </c>
      <c r="G58" s="303">
        <f t="shared" si="7"/>
        <v>0.74970947757988204</v>
      </c>
      <c r="H58" s="303">
        <f t="shared" si="7"/>
        <v>0.69581788366153718</v>
      </c>
      <c r="I58" s="303">
        <f t="shared" si="7"/>
        <v>0.68910443408997291</v>
      </c>
      <c r="J58" s="303">
        <f t="shared" si="7"/>
        <v>0.75347561718038969</v>
      </c>
      <c r="K58" s="303">
        <f t="shared" si="7"/>
        <v>0.69875718985631541</v>
      </c>
      <c r="L58" s="303">
        <f t="shared" si="7"/>
        <v>0.78015084163102055</v>
      </c>
      <c r="M58" s="303">
        <f t="shared" si="7"/>
        <v>0.76113360254718165</v>
      </c>
      <c r="N58" s="303">
        <f t="shared" si="7"/>
        <v>0.6919877070659004</v>
      </c>
      <c r="O58" s="303">
        <f t="shared" si="7"/>
        <v>0.63729235478437263</v>
      </c>
      <c r="P58" s="303">
        <f t="shared" si="7"/>
        <v>0.62379027524980535</v>
      </c>
      <c r="Q58" s="303">
        <f t="shared" si="7"/>
        <v>0.41599729888761444</v>
      </c>
      <c r="R58" s="303">
        <f t="shared" si="7"/>
        <v>0.33636568832118668</v>
      </c>
      <c r="S58" s="303">
        <f t="shared" si="7"/>
        <v>0.2726537718651148</v>
      </c>
      <c r="T58" s="303">
        <f t="shared" si="7"/>
        <v>0.35558978639723343</v>
      </c>
      <c r="U58" s="303">
        <f t="shared" si="7"/>
        <v>0.22956172736462274</v>
      </c>
      <c r="V58" s="303">
        <f t="shared" si="7"/>
        <v>0.2420352749641777</v>
      </c>
      <c r="W58" s="303">
        <f t="shared" si="7"/>
        <v>0.24019276583147731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0.3255680563291799</v>
      </c>
      <c r="C60" s="303">
        <f t="shared" si="9"/>
        <v>0.30946939553876945</v>
      </c>
      <c r="D60" s="303">
        <f t="shared" si="9"/>
        <v>0.29956075485633754</v>
      </c>
      <c r="E60" s="303">
        <f t="shared" si="9"/>
        <v>0.30713703999059749</v>
      </c>
      <c r="F60" s="303">
        <f t="shared" si="9"/>
        <v>0.22195280122877523</v>
      </c>
      <c r="G60" s="303">
        <f t="shared" si="9"/>
        <v>0.22119220410330701</v>
      </c>
      <c r="H60" s="303">
        <f t="shared" si="9"/>
        <v>0.26539355061084907</v>
      </c>
      <c r="I60" s="303">
        <f t="shared" si="9"/>
        <v>0.27854192971744163</v>
      </c>
      <c r="J60" s="303">
        <f t="shared" si="9"/>
        <v>0.22967893313661225</v>
      </c>
      <c r="K60" s="303">
        <f t="shared" si="9"/>
        <v>0.28371492105231633</v>
      </c>
      <c r="L60" s="303">
        <f t="shared" si="9"/>
        <v>0.20826460555124673</v>
      </c>
      <c r="M60" s="303">
        <f t="shared" si="9"/>
        <v>0.22721883175707192</v>
      </c>
      <c r="N60" s="303">
        <f t="shared" si="9"/>
        <v>0.29945892639577115</v>
      </c>
      <c r="O60" s="303">
        <f t="shared" si="9"/>
        <v>0.35728474160281815</v>
      </c>
      <c r="P60" s="303">
        <f t="shared" si="9"/>
        <v>0.37296265362417969</v>
      </c>
      <c r="Q60" s="303">
        <f t="shared" si="9"/>
        <v>0.5791225132285821</v>
      </c>
      <c r="R60" s="303">
        <f t="shared" si="9"/>
        <v>0.65786028405230423</v>
      </c>
      <c r="S60" s="303">
        <f t="shared" si="9"/>
        <v>0.71942167574100946</v>
      </c>
      <c r="T60" s="303">
        <f t="shared" si="9"/>
        <v>0.63149946965272119</v>
      </c>
      <c r="U60" s="303">
        <f t="shared" si="9"/>
        <v>0.75745109470577243</v>
      </c>
      <c r="V60" s="303">
        <f t="shared" si="9"/>
        <v>0.74246567266240493</v>
      </c>
      <c r="W60" s="303">
        <f t="shared" si="9"/>
        <v>0.74640182311903069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0.27457142540776225</v>
      </c>
      <c r="C61" s="304">
        <f t="shared" si="10"/>
        <v>0.25723182303964232</v>
      </c>
      <c r="D61" s="304">
        <f t="shared" si="10"/>
        <v>0.24578134362872753</v>
      </c>
      <c r="E61" s="304">
        <f t="shared" si="10"/>
        <v>0.25422160183176296</v>
      </c>
      <c r="F61" s="304">
        <f t="shared" si="10"/>
        <v>0.16145504826934431</v>
      </c>
      <c r="G61" s="304">
        <f t="shared" si="10"/>
        <v>0.16045469323554246</v>
      </c>
      <c r="H61" s="304">
        <f t="shared" si="10"/>
        <v>0.20902205267100271</v>
      </c>
      <c r="I61" s="304">
        <f t="shared" si="10"/>
        <v>0.22271432008167455</v>
      </c>
      <c r="J61" s="304">
        <f t="shared" si="10"/>
        <v>0.16863630948615513</v>
      </c>
      <c r="K61" s="304">
        <f t="shared" si="10"/>
        <v>0.22710529601485702</v>
      </c>
      <c r="L61" s="304">
        <f t="shared" si="10"/>
        <v>0.14506089579554213</v>
      </c>
      <c r="M61" s="304">
        <f t="shared" si="10"/>
        <v>0.1655557984901562</v>
      </c>
      <c r="N61" s="304">
        <f t="shared" si="10"/>
        <v>0.2433977291784846</v>
      </c>
      <c r="O61" s="304">
        <f t="shared" si="10"/>
        <v>0.30565467358018888</v>
      </c>
      <c r="P61" s="304">
        <f t="shared" si="10"/>
        <v>0.322426452928819</v>
      </c>
      <c r="Q61" s="304">
        <f t="shared" si="10"/>
        <v>0.54542060439889817</v>
      </c>
      <c r="R61" s="304">
        <f t="shared" si="10"/>
        <v>0.63060970864821464</v>
      </c>
      <c r="S61" s="304">
        <f t="shared" si="10"/>
        <v>0.69733270404326286</v>
      </c>
      <c r="T61" s="304">
        <f t="shared" si="10"/>
        <v>0.60269145913445099</v>
      </c>
      <c r="U61" s="304">
        <f t="shared" si="10"/>
        <v>0.7388532133562653</v>
      </c>
      <c r="V61" s="304">
        <f t="shared" si="10"/>
        <v>0.72285725022259018</v>
      </c>
      <c r="W61" s="304">
        <f t="shared" si="10"/>
        <v>0.72694267105903387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5.0996630921417624E-2</v>
      </c>
      <c r="C62" s="304">
        <f t="shared" si="11"/>
        <v>5.2237572499127104E-2</v>
      </c>
      <c r="D62" s="304">
        <f t="shared" si="11"/>
        <v>5.377941122761002E-2</v>
      </c>
      <c r="E62" s="304">
        <f t="shared" si="11"/>
        <v>5.2915438158834545E-2</v>
      </c>
      <c r="F62" s="304">
        <f t="shared" si="11"/>
        <v>6.0497752959430939E-2</v>
      </c>
      <c r="G62" s="304">
        <f t="shared" si="11"/>
        <v>6.0737510867764556E-2</v>
      </c>
      <c r="H62" s="304">
        <f t="shared" si="11"/>
        <v>5.6371497939846318E-2</v>
      </c>
      <c r="I62" s="304">
        <f t="shared" si="11"/>
        <v>5.5827609635767071E-2</v>
      </c>
      <c r="J62" s="304">
        <f t="shared" si="11"/>
        <v>6.1042623650457116E-2</v>
      </c>
      <c r="K62" s="304">
        <f t="shared" si="11"/>
        <v>5.6609625037459317E-2</v>
      </c>
      <c r="L62" s="304">
        <f t="shared" si="11"/>
        <v>6.3203709755704593E-2</v>
      </c>
      <c r="M62" s="304">
        <f t="shared" si="11"/>
        <v>6.1663033266915725E-2</v>
      </c>
      <c r="N62" s="304">
        <f t="shared" si="11"/>
        <v>5.6061197217286564E-2</v>
      </c>
      <c r="O62" s="304">
        <f t="shared" si="11"/>
        <v>5.1630068022629226E-2</v>
      </c>
      <c r="P62" s="304">
        <f t="shared" si="11"/>
        <v>5.0536200695360682E-2</v>
      </c>
      <c r="Q62" s="304">
        <f t="shared" si="11"/>
        <v>3.3701908829683984E-2</v>
      </c>
      <c r="R62" s="304">
        <f t="shared" si="11"/>
        <v>2.7250575404089605E-2</v>
      </c>
      <c r="S62" s="304">
        <f t="shared" si="11"/>
        <v>2.2088971697746616E-2</v>
      </c>
      <c r="T62" s="304">
        <f t="shared" si="11"/>
        <v>2.8808010518270154E-2</v>
      </c>
      <c r="U62" s="304">
        <f t="shared" si="11"/>
        <v>1.8597881349507076E-2</v>
      </c>
      <c r="V62" s="304">
        <f t="shared" si="11"/>
        <v>1.9608422439814723E-2</v>
      </c>
      <c r="W62" s="304">
        <f t="shared" si="11"/>
        <v>1.9459152059996931E-2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0.53136995534177445</v>
      </c>
      <c r="C69" s="324">
        <f>IF(C$5=0,0,C$5/WWP_fec!C$5)</f>
        <v>0.56879463116603035</v>
      </c>
      <c r="D69" s="324">
        <f>IF(D$5=0,0,D$5/WWP_fec!D$5)</f>
        <v>0.6180314378975571</v>
      </c>
      <c r="E69" s="324">
        <f>IF(E$5=0,0,E$5/WWP_fec!E$5)</f>
        <v>0.56438162580618711</v>
      </c>
      <c r="F69" s="324">
        <f>IF(F$5=0,0,F$5/WWP_fec!F$5)</f>
        <v>0.97150315197885517</v>
      </c>
      <c r="G69" s="324">
        <f>IF(G$5=0,0,G$5/WWP_fec!G$5)</f>
        <v>0.88949189379540528</v>
      </c>
      <c r="H69" s="324">
        <f>IF(H$5=0,0,H$5/WWP_fec!H$5)</f>
        <v>0.66778232949142824</v>
      </c>
      <c r="I69" s="324">
        <f>IF(I$5=0,0,I$5/WWP_fec!I$5)</f>
        <v>0.58811885357993066</v>
      </c>
      <c r="J69" s="324">
        <f>IF(J$5=0,0,J$5/WWP_fec!J$5)</f>
        <v>0.73755893518712667</v>
      </c>
      <c r="K69" s="324">
        <f>IF(K$5=0,0,K$5/WWP_fec!K$5)</f>
        <v>0.53265336979589917</v>
      </c>
      <c r="L69" s="324">
        <f>IF(L$5=0,0,L$5/WWP_fec!L$5)</f>
        <v>0.79383219303535424</v>
      </c>
      <c r="M69" s="324">
        <f>IF(M$5=0,0,M$5/WWP_fec!M$5)</f>
        <v>0.66984877776828622</v>
      </c>
      <c r="N69" s="324">
        <f>IF(N$5=0,0,N$5/WWP_fec!N$5)</f>
        <v>0.39484173890112961</v>
      </c>
      <c r="O69" s="324">
        <f>IF(O$5=0,0,O$5/WWP_fec!O$5)</f>
        <v>0.27545391357242177</v>
      </c>
      <c r="P69" s="324">
        <f>IF(P$5=0,0,P$5/WWP_fec!P$5)</f>
        <v>0.22977340027005461</v>
      </c>
      <c r="Q69" s="324">
        <f>IF(Q$5=0,0,Q$5/WWP_fec!Q$5)</f>
        <v>0.14140244639129804</v>
      </c>
      <c r="R69" s="324">
        <f>IF(R$5=0,0,R$5/WWP_fec!R$5)</f>
        <v>0.11886043479035015</v>
      </c>
      <c r="S69" s="324">
        <f>IF(S$5=0,0,S$5/WWP_fec!S$5)</f>
        <v>0.10491475691683882</v>
      </c>
      <c r="T69" s="324">
        <f>IF(T$5=0,0,T$5/WWP_fec!T$5)</f>
        <v>0.15204893261873056</v>
      </c>
      <c r="U69" s="324">
        <f>IF(U$5=0,0,U$5/WWP_fec!U$5)</f>
        <v>0.10614767618250411</v>
      </c>
      <c r="V69" s="324">
        <f>IF(V$5=0,0,V$5/WWP_fec!V$5)</f>
        <v>0.11355086934767429</v>
      </c>
      <c r="W69" s="324">
        <f>IF(W$5=0,0,W$5/WWP_fec!W$5)</f>
        <v>0.11182488901615469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1.3441001721920334</v>
      </c>
      <c r="C74" s="338">
        <f>IF(C$10=0,0,C$10/WWP_fec!C$10)</f>
        <v>1.4478251424051736</v>
      </c>
      <c r="D74" s="338">
        <f>IF(D$10=0,0,D$10/WWP_fec!D$10)</f>
        <v>1.2305418422324796</v>
      </c>
      <c r="E74" s="338">
        <f>IF(E$10=0,0,E$10/WWP_fec!E$10)</f>
        <v>1.2030470185802244</v>
      </c>
      <c r="F74" s="338">
        <f>IF(F$10=0,0,F$10/WWP_fec!F$10)</f>
        <v>1.5539371506435233</v>
      </c>
      <c r="G74" s="338">
        <f>IF(G$10=0,0,G$10/WWP_fec!G$10)</f>
        <v>1.2785382691279235</v>
      </c>
      <c r="H74" s="338">
        <f>IF(H$10=0,0,H$10/WWP_fec!H$10)</f>
        <v>1.342958731220447</v>
      </c>
      <c r="I74" s="338">
        <f>IF(I$10=0,0,I$10/WWP_fec!I$10)</f>
        <v>0.92702206268549958</v>
      </c>
      <c r="J74" s="338">
        <f>IF(J$10=0,0,J$10/WWP_fec!J$10)</f>
        <v>0.50902681915349968</v>
      </c>
      <c r="K74" s="338">
        <f>IF(K$10=0,0,K$10/WWP_fec!K$10)</f>
        <v>0.37276832952444722</v>
      </c>
      <c r="L74" s="338">
        <f>IF(L$10=0,0,L$10/WWP_fec!L$10)</f>
        <v>0.33717711937038158</v>
      </c>
      <c r="M74" s="338">
        <f>IF(M$10=0,0,M$10/WWP_fec!M$10)</f>
        <v>0.28166890212583096</v>
      </c>
      <c r="N74" s="338">
        <f>IF(N$10=0,0,N$10/WWP_fec!N$10)</f>
        <v>0.10382267807138568</v>
      </c>
      <c r="O74" s="338">
        <f>IF(O$10=0,0,O$10/WWP_fec!O$10)</f>
        <v>4.0239120825353462E-2</v>
      </c>
      <c r="P74" s="338">
        <f>IF(P$10=0,0,P$10/WWP_fec!P$10)</f>
        <v>1.7723772812341394E-2</v>
      </c>
      <c r="Q74" s="338">
        <f>IF(Q$10=0,0,Q$10/WWP_fec!Q$10)</f>
        <v>1.9771897970842493E-2</v>
      </c>
      <c r="R74" s="338">
        <f>IF(R$10=0,0,R$10/WWP_fec!R$10)</f>
        <v>2.207439474676014E-2</v>
      </c>
      <c r="S74" s="338">
        <f>IF(S$10=0,0,S$10/WWP_fec!S$10)</f>
        <v>3.2379501753939312E-2</v>
      </c>
      <c r="T74" s="338">
        <f>IF(T$10=0,0,T$10/WWP_fec!T$10)</f>
        <v>7.8786583387824419E-2</v>
      </c>
      <c r="U74" s="338">
        <f>IF(U$10=0,0,U$10/WWP_fec!U$10)</f>
        <v>6.0947368668007311E-2</v>
      </c>
      <c r="V74" s="338">
        <f>IF(V$10=0,0,V$10/WWP_fec!V$10)</f>
        <v>8.2753072008638892E-2</v>
      </c>
      <c r="W74" s="338">
        <f>IF(W$10=0,0,W$10/WWP_fec!W$10)</f>
        <v>6.652786268016668E-2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0.49808654091091203</v>
      </c>
      <c r="C75" s="351">
        <f>IF(C$16=0,0,C$16/WWP_fec!C$16)</f>
        <v>0.54519966608831671</v>
      </c>
      <c r="D75" s="351">
        <f>IF(D$16=0,0,D$16/WWP_fec!D$16)</f>
        <v>0.62387026630548115</v>
      </c>
      <c r="E75" s="351">
        <f>IF(E$16=0,0,E$16/WWP_fec!E$16)</f>
        <v>0.56596625656589294</v>
      </c>
      <c r="F75" s="351">
        <f>IF(F$16=0,0,F$16/WWP_fec!F$16)</f>
        <v>1.1209492407508836</v>
      </c>
      <c r="G75" s="351">
        <f>IF(G$16=0,0,G$16/WWP_fec!G$16)</f>
        <v>1.0760792223825868</v>
      </c>
      <c r="H75" s="351">
        <f>IF(H$16=0,0,H$16/WWP_fec!H$16)</f>
        <v>0.72241106043641734</v>
      </c>
      <c r="I75" s="351">
        <f>IF(I$16=0,0,I$16/WWP_fec!I$16)</f>
        <v>0.66724139369757662</v>
      </c>
      <c r="J75" s="351">
        <f>IF(J$16=0,0,J$16/WWP_fec!J$16)</f>
        <v>1.0404646308108247</v>
      </c>
      <c r="K75" s="351">
        <f>IF(K$16=0,0,K$16/WWP_fec!K$16)</f>
        <v>0.69596196245257813</v>
      </c>
      <c r="L75" s="351">
        <f>IF(L$16=0,0,L$16/WWP_fec!L$16)</f>
        <v>1.2735372413497987</v>
      </c>
      <c r="M75" s="351">
        <f>IF(M$16=0,0,M$16/WWP_fec!M$16)</f>
        <v>1.0466630117639524</v>
      </c>
      <c r="N75" s="351">
        <f>IF(N$16=0,0,N$16/WWP_fec!N$16)</f>
        <v>0.61681231873801523</v>
      </c>
      <c r="O75" s="351">
        <f>IF(O$16=0,0,O$16/WWP_fec!O$16)</f>
        <v>0.43745517113426396</v>
      </c>
      <c r="P75" s="351">
        <f>IF(P$16=0,0,P$16/WWP_fec!P$16)</f>
        <v>0.4108146324798812</v>
      </c>
      <c r="Q75" s="351">
        <f>IF(Q$16=0,0,Q$16/WWP_fec!Q$16)</f>
        <v>0.13061410428334863</v>
      </c>
      <c r="R75" s="351">
        <f>IF(R$16=0,0,R$16/WWP_fec!R$16)</f>
        <v>7.9738214881014249E-2</v>
      </c>
      <c r="S75" s="351">
        <f>IF(S$16=0,0,S$16/WWP_fec!S$16)</f>
        <v>5.0105136635807269E-2</v>
      </c>
      <c r="T75" s="351">
        <f>IF(T$16=0,0,T$16/WWP_fec!T$16)</f>
        <v>9.4731823219019531E-2</v>
      </c>
      <c r="U75" s="351">
        <f>IF(U$16=0,0,U$16/WWP_fec!U$16)</f>
        <v>4.0180099507788516E-2</v>
      </c>
      <c r="V75" s="351">
        <f>IF(V$16=0,0,V$16/WWP_fec!V$16)</f>
        <v>4.4165955545323092E-2</v>
      </c>
      <c r="W75" s="351">
        <f>IF(W$16=0,0,W$16/WWP_fec!W$16)</f>
        <v>4.4256812314343134E-2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1.5292078484399105</v>
      </c>
      <c r="C77" s="351">
        <f>IF(C$28=0,0,C$28/WWP_fec!C$28)</f>
        <v>1.5420436989132997</v>
      </c>
      <c r="D77" s="351">
        <f>IF(D$28=0,0,D$28/WWP_fec!D$28)</f>
        <v>1.6411321320453742</v>
      </c>
      <c r="E77" s="351">
        <f>IF(E$28=0,0,E$28/WWP_fec!E$28)</f>
        <v>1.5554249935901445</v>
      </c>
      <c r="F77" s="351">
        <f>IF(F$28=0,0,F$28/WWP_fec!F$28)</f>
        <v>1.8724080530052851</v>
      </c>
      <c r="G77" s="351">
        <f>IF(G$28=0,0,G$28/WWP_fec!G$28)</f>
        <v>1.7700016281151956</v>
      </c>
      <c r="H77" s="351">
        <f>IF(H$28=0,0,H$28/WWP_fec!H$28)</f>
        <v>1.5763289345315372</v>
      </c>
      <c r="I77" s="351">
        <f>IF(I$28=0,0,I$28/WWP_fec!I$28)</f>
        <v>1.5343715743027353</v>
      </c>
      <c r="J77" s="351">
        <f>IF(J$28=0,0,J$28/WWP_fec!J$28)</f>
        <v>1.7240505637849968</v>
      </c>
      <c r="K77" s="351">
        <f>IF(K$28=0,0,K$28/WWP_fec!K$28)</f>
        <v>1.5691075690012375</v>
      </c>
      <c r="L77" s="351">
        <f>IF(L$28=0,0,L$28/WWP_fec!L$28)</f>
        <v>1.7993873173129333</v>
      </c>
      <c r="M77" s="351">
        <f>IF(M$28=0,0,M$28/WWP_fec!M$28)</f>
        <v>1.6654075919584941</v>
      </c>
      <c r="N77" s="351">
        <f>IF(N$28=0,0,N$28/WWP_fec!N$28)</f>
        <v>1.4325977566922428</v>
      </c>
      <c r="O77" s="351">
        <f>IF(O$28=0,0,O$28/WWP_fec!O$28)</f>
        <v>1.3167483730105127</v>
      </c>
      <c r="P77" s="351">
        <f>IF(P$28=0,0,P$28/WWP_fec!P$28)</f>
        <v>1.2815565357383516</v>
      </c>
      <c r="Q77" s="351">
        <f>IF(Q$28=0,0,Q$28/WWP_fec!Q$28)</f>
        <v>1.1204606568275202</v>
      </c>
      <c r="R77" s="351">
        <f>IF(R$28=0,0,R$28/WWP_fec!R$28)</f>
        <v>1.0386484559116826</v>
      </c>
      <c r="S77" s="351">
        <f>IF(S$28=0,0,S$28/WWP_fec!S$28)</f>
        <v>0.9423397659992917</v>
      </c>
      <c r="T77" s="351">
        <f>IF(T$28=0,0,T$28/WWP_fec!T$28)</f>
        <v>1.1178245293771505</v>
      </c>
      <c r="U77" s="351">
        <f>IF(U$28=0,0,U$28/WWP_fec!U$28)</f>
        <v>0.95863039785623549</v>
      </c>
      <c r="V77" s="351">
        <f>IF(V$28=0,0,V$28/WWP_fec!V$28)</f>
        <v>0.98079918713105452</v>
      </c>
      <c r="W77" s="351">
        <f>IF(W$28=0,0,W$28/WWP_fec!W$28)</f>
        <v>0.98965441041956326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HR: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1988.3710420871871</v>
      </c>
      <c r="C3" s="205">
        <v>2198.351554976492</v>
      </c>
      <c r="D3" s="205">
        <v>2339.2845112174091</v>
      </c>
      <c r="E3" s="205">
        <v>2786.3191754742988</v>
      </c>
      <c r="F3" s="205">
        <v>3020.0740159246379</v>
      </c>
      <c r="G3" s="205">
        <v>3344.4461642873298</v>
      </c>
      <c r="H3" s="205">
        <v>3743.8619172365311</v>
      </c>
      <c r="I3" s="205">
        <v>3834.4472005285911</v>
      </c>
      <c r="J3" s="205">
        <v>4003.7996685395528</v>
      </c>
      <c r="K3" s="205">
        <v>3558.6304595063748</v>
      </c>
      <c r="L3" s="205">
        <v>2793.5421705700742</v>
      </c>
      <c r="M3" s="205">
        <v>2640.1158152864359</v>
      </c>
      <c r="N3" s="205">
        <v>2307.0863815834819</v>
      </c>
      <c r="O3" s="205">
        <v>2345.4134533415281</v>
      </c>
      <c r="P3" s="205">
        <v>2270.1622971285901</v>
      </c>
      <c r="Q3" s="205">
        <v>2293</v>
      </c>
      <c r="R3" s="205">
        <v>2363.0635717894611</v>
      </c>
      <c r="S3" s="205">
        <v>2471.8774806869442</v>
      </c>
      <c r="T3" s="205">
        <v>2671.5289799547832</v>
      </c>
      <c r="U3" s="205">
        <v>2972.6310305691491</v>
      </c>
      <c r="V3" s="205">
        <v>2983.0039451788421</v>
      </c>
      <c r="W3" s="205">
        <v>3315.8814860919151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7842.7705859450052</v>
      </c>
      <c r="C5" s="205">
        <v>8080.0500415770748</v>
      </c>
      <c r="D5" s="205">
        <v>7758.1918993866238</v>
      </c>
      <c r="E5" s="205">
        <v>9680.5984938636775</v>
      </c>
      <c r="F5" s="205">
        <v>10075.26262077735</v>
      </c>
      <c r="G5" s="205">
        <v>12066.56769091223</v>
      </c>
      <c r="H5" s="205">
        <v>14091.121770659151</v>
      </c>
      <c r="I5" s="205">
        <v>16055.927849320209</v>
      </c>
      <c r="J5" s="205">
        <v>17611.79389659634</v>
      </c>
      <c r="K5" s="205">
        <v>13844.20178246972</v>
      </c>
      <c r="L5" s="205">
        <v>11758.80945124939</v>
      </c>
      <c r="M5" s="205">
        <v>10436.769873539521</v>
      </c>
      <c r="N5" s="205">
        <v>8882.954021460193</v>
      </c>
      <c r="O5" s="205">
        <v>8427.8483630644278</v>
      </c>
      <c r="P5" s="205">
        <v>7833.2922057046744</v>
      </c>
      <c r="Q5" s="205">
        <v>7946.4302346017539</v>
      </c>
      <c r="R5" s="205">
        <v>7662.8499052625302</v>
      </c>
      <c r="S5" s="205">
        <v>7722.8530094509597</v>
      </c>
      <c r="T5" s="205">
        <v>8237.0688408227579</v>
      </c>
      <c r="U5" s="205">
        <v>8774.592607701079</v>
      </c>
      <c r="V5" s="205">
        <v>9099.5905480474557</v>
      </c>
      <c r="W5" s="205">
        <v>9217.5608484590211</v>
      </c>
      <c r="DA5" s="112" t="s">
        <v>3027</v>
      </c>
    </row>
    <row r="6" spans="1:105" ht="12" customHeight="1" x14ac:dyDescent="0.25">
      <c r="A6" s="154" t="s">
        <v>2114</v>
      </c>
      <c r="B6" s="340">
        <v>9803.4632324312552</v>
      </c>
      <c r="C6" s="340">
        <v>9342.0622378068874</v>
      </c>
      <c r="D6" s="340">
        <v>8938.2055771769119</v>
      </c>
      <c r="E6" s="340">
        <v>10306.862462231409</v>
      </c>
      <c r="F6" s="340">
        <v>11141.152198050429</v>
      </c>
      <c r="G6" s="340">
        <v>13298.806955090969</v>
      </c>
      <c r="H6" s="340">
        <v>15397.81950191806</v>
      </c>
      <c r="I6" s="340">
        <v>17526.702091961401</v>
      </c>
      <c r="J6" s="340">
        <v>19283.79381702916</v>
      </c>
      <c r="K6" s="340">
        <v>19313.663860245419</v>
      </c>
      <c r="L6" s="340">
        <v>18823.49069862386</v>
      </c>
      <c r="M6" s="340">
        <v>18661.88801238115</v>
      </c>
      <c r="N6" s="340">
        <v>18721.62809881366</v>
      </c>
      <c r="O6" s="340">
        <v>18350.93511005714</v>
      </c>
      <c r="P6" s="340">
        <v>17919.404158649031</v>
      </c>
      <c r="Q6" s="340">
        <v>17860.761948435571</v>
      </c>
      <c r="R6" s="340">
        <v>17370.588786814009</v>
      </c>
      <c r="S6" s="340">
        <v>16880.415625192451</v>
      </c>
      <c r="T6" s="340">
        <v>16880.415625192451</v>
      </c>
      <c r="U6" s="340">
        <v>16420.11250678714</v>
      </c>
      <c r="V6" s="340">
        <v>15988.581555379031</v>
      </c>
      <c r="W6" s="340">
        <v>15929.93934516558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28.772166997195239</v>
      </c>
      <c r="D7" s="342">
        <v>86.316500991585713</v>
      </c>
      <c r="E7" s="342">
        <v>1368.656885054497</v>
      </c>
      <c r="F7" s="342">
        <v>1324.4628974405839</v>
      </c>
      <c r="G7" s="342">
        <v>2589.1857084486492</v>
      </c>
      <c r="H7" s="342">
        <v>2157.654757040541</v>
      </c>
      <c r="I7" s="342">
        <v>2619.0557516649092</v>
      </c>
      <c r="J7" s="342">
        <v>2247.2648866893192</v>
      </c>
      <c r="K7" s="342">
        <v>29.870043216259361</v>
      </c>
      <c r="L7" s="342">
        <v>0</v>
      </c>
      <c r="M7" s="342">
        <v>328.57047537885302</v>
      </c>
      <c r="N7" s="342">
        <v>59.740086432518723</v>
      </c>
      <c r="O7" s="342">
        <v>119.4801728650374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29.870043216259361</v>
      </c>
      <c r="V7" s="342">
        <v>0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490.17316162156385</v>
      </c>
      <c r="D8" s="344">
        <f t="shared" si="0"/>
        <v>490.17316162156203</v>
      </c>
      <c r="E8" s="344">
        <f t="shared" si="0"/>
        <v>0</v>
      </c>
      <c r="F8" s="344">
        <f t="shared" si="0"/>
        <v>490.17316162156385</v>
      </c>
      <c r="G8" s="344">
        <f t="shared" si="0"/>
        <v>431.5309514081091</v>
      </c>
      <c r="H8" s="344">
        <f t="shared" si="0"/>
        <v>58.642210213449289</v>
      </c>
      <c r="I8" s="344">
        <f t="shared" si="0"/>
        <v>490.17316162156931</v>
      </c>
      <c r="J8" s="344">
        <f t="shared" si="0"/>
        <v>490.17316162155839</v>
      </c>
      <c r="K8" s="344">
        <f t="shared" si="0"/>
        <v>0</v>
      </c>
      <c r="L8" s="344">
        <f t="shared" si="0"/>
        <v>490.17316162155839</v>
      </c>
      <c r="M8" s="344">
        <f t="shared" si="0"/>
        <v>490.17316162156203</v>
      </c>
      <c r="N8" s="344">
        <f t="shared" si="0"/>
        <v>0</v>
      </c>
      <c r="O8" s="344">
        <f t="shared" si="0"/>
        <v>490.17316162155839</v>
      </c>
      <c r="P8" s="344">
        <f t="shared" si="0"/>
        <v>431.5309514081091</v>
      </c>
      <c r="Q8" s="344">
        <f t="shared" si="0"/>
        <v>58.642210213460203</v>
      </c>
      <c r="R8" s="344">
        <f t="shared" si="0"/>
        <v>490.17316162156203</v>
      </c>
      <c r="S8" s="344">
        <f t="shared" si="0"/>
        <v>490.17316162155839</v>
      </c>
      <c r="T8" s="344">
        <f t="shared" si="0"/>
        <v>0</v>
      </c>
      <c r="U8" s="344">
        <f t="shared" si="0"/>
        <v>490.17316162156931</v>
      </c>
      <c r="V8" s="344">
        <f t="shared" si="0"/>
        <v>431.5309514081091</v>
      </c>
      <c r="W8" s="344">
        <f t="shared" si="0"/>
        <v>58.642210213451108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1960.6926464862499</v>
      </c>
      <c r="C9" s="345">
        <f t="shared" si="1"/>
        <v>1262.0121962298126</v>
      </c>
      <c r="D9" s="345">
        <f t="shared" si="1"/>
        <v>1180.0136777902881</v>
      </c>
      <c r="E9" s="345">
        <f t="shared" si="1"/>
        <v>626.26396836773165</v>
      </c>
      <c r="F9" s="345">
        <f t="shared" si="1"/>
        <v>1065.8895772730793</v>
      </c>
      <c r="G9" s="345">
        <f t="shared" si="1"/>
        <v>1232.2392641787392</v>
      </c>
      <c r="H9" s="345">
        <f t="shared" si="1"/>
        <v>1306.6977312589097</v>
      </c>
      <c r="I9" s="345">
        <f t="shared" si="1"/>
        <v>1470.7742426411914</v>
      </c>
      <c r="J9" s="345">
        <f t="shared" si="1"/>
        <v>1671.9999204328196</v>
      </c>
      <c r="K9" s="345">
        <f t="shared" si="1"/>
        <v>5469.4620777756991</v>
      </c>
      <c r="L9" s="345">
        <f t="shared" si="1"/>
        <v>7064.6812473744703</v>
      </c>
      <c r="M9" s="345">
        <f t="shared" si="1"/>
        <v>8225.1181388416298</v>
      </c>
      <c r="N9" s="345">
        <f t="shared" si="1"/>
        <v>9838.6740773534675</v>
      </c>
      <c r="O9" s="345">
        <f t="shared" si="1"/>
        <v>9923.0867469927125</v>
      </c>
      <c r="P9" s="345">
        <f t="shared" si="1"/>
        <v>10086.111952944357</v>
      </c>
      <c r="Q9" s="345">
        <f t="shared" si="1"/>
        <v>9914.331713833817</v>
      </c>
      <c r="R9" s="345">
        <f t="shared" si="1"/>
        <v>9707.7388815514787</v>
      </c>
      <c r="S9" s="345">
        <f t="shared" si="1"/>
        <v>9157.5626157414918</v>
      </c>
      <c r="T9" s="345">
        <f t="shared" si="1"/>
        <v>8643.3467843696926</v>
      </c>
      <c r="U9" s="345">
        <f t="shared" si="1"/>
        <v>7645.5198990860608</v>
      </c>
      <c r="V9" s="345">
        <f t="shared" si="1"/>
        <v>6888.991007331575</v>
      </c>
      <c r="W9" s="345">
        <f t="shared" si="1"/>
        <v>6712.3784967065585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170.75442820292369</v>
      </c>
      <c r="C12" s="212">
        <v>168.90576096302649</v>
      </c>
      <c r="D12" s="212">
        <v>173.1109200343939</v>
      </c>
      <c r="E12" s="212">
        <v>211.85657781599289</v>
      </c>
      <c r="F12" s="212">
        <v>193.34505588993991</v>
      </c>
      <c r="G12" s="212">
        <v>223.2149613069648</v>
      </c>
      <c r="H12" s="212">
        <v>234.72226999140159</v>
      </c>
      <c r="I12" s="212">
        <v>251.4989681857266</v>
      </c>
      <c r="J12" s="212">
        <v>270.29346517626823</v>
      </c>
      <c r="K12" s="212">
        <v>219.96216680997401</v>
      </c>
      <c r="L12" s="212">
        <v>204.13551160791059</v>
      </c>
      <c r="M12" s="212">
        <v>190.73009458297531</v>
      </c>
      <c r="N12" s="212">
        <v>183.09475494410989</v>
      </c>
      <c r="O12" s="212">
        <v>177.6631126397248</v>
      </c>
      <c r="P12" s="212">
        <v>163.0686156491835</v>
      </c>
      <c r="Q12" s="212">
        <v>149.64582975064479</v>
      </c>
      <c r="R12" s="212">
        <v>145.39140154772181</v>
      </c>
      <c r="S12" s="212">
        <v>148.74548581255371</v>
      </c>
      <c r="T12" s="212">
        <v>157.22390369733449</v>
      </c>
      <c r="U12" s="212">
        <v>167.34428202923451</v>
      </c>
      <c r="V12" s="212">
        <v>166.94574376612201</v>
      </c>
      <c r="W12" s="212">
        <v>182.5751504729152</v>
      </c>
      <c r="DA12" s="109" t="s">
        <v>3031</v>
      </c>
    </row>
    <row r="13" spans="1:105" ht="12" customHeight="1" x14ac:dyDescent="0.25">
      <c r="A13" s="24" t="s">
        <v>30</v>
      </c>
      <c r="B13" s="215">
        <v>0</v>
      </c>
      <c r="C13" s="215">
        <v>0.13190025795356841</v>
      </c>
      <c r="D13" s="215">
        <v>0.83198624247635422</v>
      </c>
      <c r="E13" s="215">
        <v>0</v>
      </c>
      <c r="F13" s="215">
        <v>0.34574376612209801</v>
      </c>
      <c r="G13" s="215">
        <v>0.70008598452278581</v>
      </c>
      <c r="H13" s="215">
        <v>0.12527944969905419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0.13190025795356841</v>
      </c>
      <c r="O13" s="215">
        <v>6.5950128976784178E-2</v>
      </c>
      <c r="P13" s="215">
        <v>0</v>
      </c>
      <c r="Q13" s="215">
        <v>0</v>
      </c>
      <c r="R13" s="215">
        <v>0</v>
      </c>
      <c r="S13" s="215">
        <v>0</v>
      </c>
      <c r="T13" s="215">
        <v>0.18632846087704211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96.886156491831471</v>
      </c>
      <c r="C14" s="206">
        <f t="shared" si="2"/>
        <v>101.93525365434222</v>
      </c>
      <c r="D14" s="206">
        <f t="shared" si="2"/>
        <v>105.8481513327601</v>
      </c>
      <c r="E14" s="206">
        <f t="shared" si="2"/>
        <v>130.82493551160786</v>
      </c>
      <c r="F14" s="206">
        <f t="shared" si="2"/>
        <v>118.94608770421323</v>
      </c>
      <c r="G14" s="206">
        <f t="shared" si="2"/>
        <v>150.2926913155631</v>
      </c>
      <c r="H14" s="206">
        <f t="shared" si="2"/>
        <v>161.55322441960445</v>
      </c>
      <c r="I14" s="206">
        <f t="shared" si="2"/>
        <v>170.11427343078236</v>
      </c>
      <c r="J14" s="206">
        <f t="shared" si="2"/>
        <v>187.74282029234746</v>
      </c>
      <c r="K14" s="206">
        <f t="shared" si="2"/>
        <v>145.11367153912289</v>
      </c>
      <c r="L14" s="206">
        <f t="shared" si="2"/>
        <v>127.97540842648326</v>
      </c>
      <c r="M14" s="206">
        <f t="shared" si="2"/>
        <v>120.92450558899404</v>
      </c>
      <c r="N14" s="206">
        <f t="shared" si="2"/>
        <v>111.29742046431645</v>
      </c>
      <c r="O14" s="206">
        <f t="shared" si="2"/>
        <v>106.7458297506449</v>
      </c>
      <c r="P14" s="206">
        <f t="shared" si="2"/>
        <v>95.529664660361135</v>
      </c>
      <c r="Q14" s="206">
        <f t="shared" si="2"/>
        <v>95.642992261392948</v>
      </c>
      <c r="R14" s="206">
        <f t="shared" si="2"/>
        <v>92.627429062768698</v>
      </c>
      <c r="S14" s="206">
        <f t="shared" si="2"/>
        <v>92.397334479793614</v>
      </c>
      <c r="T14" s="206">
        <f t="shared" si="2"/>
        <v>100.37583834909715</v>
      </c>
      <c r="U14" s="206">
        <f t="shared" si="2"/>
        <v>107.51668099742041</v>
      </c>
      <c r="V14" s="206">
        <f t="shared" si="2"/>
        <v>109.13250214961302</v>
      </c>
      <c r="W14" s="206">
        <f t="shared" si="2"/>
        <v>124.70567497850384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3.359845227858985</v>
      </c>
      <c r="C16" s="206">
        <v>2.2398968185726562</v>
      </c>
      <c r="D16" s="206">
        <v>4.0318142734307827</v>
      </c>
      <c r="E16" s="206">
        <v>2.2398968185726562</v>
      </c>
      <c r="F16" s="206">
        <v>3.0239036973344802</v>
      </c>
      <c r="G16" s="206">
        <v>3.359845227858985</v>
      </c>
      <c r="H16" s="206">
        <v>6.71969045571797</v>
      </c>
      <c r="I16" s="206">
        <v>3.359845227858985</v>
      </c>
      <c r="J16" s="206">
        <v>4.4797936371453133</v>
      </c>
      <c r="K16" s="206">
        <v>2.2398968185726571</v>
      </c>
      <c r="L16" s="206">
        <v>2.2398968185726571</v>
      </c>
      <c r="M16" s="206">
        <v>2.2398968185726571</v>
      </c>
      <c r="N16" s="206">
        <v>2.2398968185726571</v>
      </c>
      <c r="O16" s="206">
        <v>2.2398968185726571</v>
      </c>
      <c r="P16" s="206">
        <v>2.2398968185726571</v>
      </c>
      <c r="Q16" s="206">
        <v>2.2398968185726571</v>
      </c>
      <c r="R16" s="206">
        <v>2.2398968185726571</v>
      </c>
      <c r="S16" s="206">
        <v>2.687962166809974</v>
      </c>
      <c r="T16" s="206">
        <v>2.799914015477214</v>
      </c>
      <c r="U16" s="206">
        <v>2.799914015477214</v>
      </c>
      <c r="V16" s="206">
        <v>2.799914015477214</v>
      </c>
      <c r="W16" s="206">
        <v>3.359845227858985</v>
      </c>
      <c r="DA16" s="71" t="s">
        <v>3034</v>
      </c>
    </row>
    <row r="17" spans="1:105" ht="12" customHeight="1" x14ac:dyDescent="0.25">
      <c r="A17" s="18" t="s">
        <v>69</v>
      </c>
      <c r="B17" s="206">
        <v>79.163714531384358</v>
      </c>
      <c r="C17" s="206">
        <v>85.33121238177128</v>
      </c>
      <c r="D17" s="206">
        <v>87.451160791057603</v>
      </c>
      <c r="E17" s="206">
        <v>114.1198624247635</v>
      </c>
      <c r="F17" s="206">
        <v>99.91272570937231</v>
      </c>
      <c r="G17" s="206">
        <v>131.61057609630259</v>
      </c>
      <c r="H17" s="206">
        <v>143.94995700773859</v>
      </c>
      <c r="I17" s="206">
        <v>155.28736027515041</v>
      </c>
      <c r="J17" s="206">
        <v>173.72794496990551</v>
      </c>
      <c r="K17" s="206">
        <v>131.79836629406699</v>
      </c>
      <c r="L17" s="206">
        <v>116.50378331900259</v>
      </c>
      <c r="M17" s="206">
        <v>111.3838349097163</v>
      </c>
      <c r="N17" s="206">
        <v>102.8251074806535</v>
      </c>
      <c r="O17" s="206">
        <v>100.2043852106621</v>
      </c>
      <c r="P17" s="206">
        <v>88.991401547721409</v>
      </c>
      <c r="Q17" s="206">
        <v>89.104729148753222</v>
      </c>
      <c r="R17" s="206">
        <v>86.089165950128972</v>
      </c>
      <c r="S17" s="206">
        <v>85.622957867583821</v>
      </c>
      <c r="T17" s="206">
        <v>94.133791917454843</v>
      </c>
      <c r="U17" s="206">
        <v>100.35339638865</v>
      </c>
      <c r="V17" s="206">
        <v>102.3844368013757</v>
      </c>
      <c r="W17" s="206">
        <v>117.210834049871</v>
      </c>
      <c r="DA17" s="71" t="s">
        <v>3035</v>
      </c>
    </row>
    <row r="18" spans="1:105" ht="12" customHeight="1" x14ac:dyDescent="0.25">
      <c r="A18" s="18" t="s">
        <v>70</v>
      </c>
      <c r="B18" s="206">
        <v>6.8510748065348226</v>
      </c>
      <c r="C18" s="206">
        <v>5.7896818572656921</v>
      </c>
      <c r="D18" s="206">
        <v>5.7896818572656921</v>
      </c>
      <c r="E18" s="206">
        <v>4.8246775580395536</v>
      </c>
      <c r="F18" s="206">
        <v>5.3071367153912297</v>
      </c>
      <c r="G18" s="206">
        <v>7.8159931212381766</v>
      </c>
      <c r="H18" s="206">
        <v>3.377300085984523</v>
      </c>
      <c r="I18" s="206">
        <v>2.8947549441100602</v>
      </c>
      <c r="J18" s="206">
        <v>0.96491831470335332</v>
      </c>
      <c r="K18" s="206">
        <v>3.5702493551160792</v>
      </c>
      <c r="L18" s="206">
        <v>3.8597592433362</v>
      </c>
      <c r="M18" s="206">
        <v>1.9298366294067071</v>
      </c>
      <c r="N18" s="206">
        <v>1.9298366294067071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0.48245915735167672</v>
      </c>
      <c r="V18" s="206">
        <v>0.1929492691315563</v>
      </c>
      <c r="W18" s="206">
        <v>0.38400687876182282</v>
      </c>
      <c r="DA18" s="71" t="s">
        <v>3036</v>
      </c>
    </row>
    <row r="19" spans="1:105" ht="12" customHeight="1" x14ac:dyDescent="0.25">
      <c r="A19" s="18" t="s">
        <v>34</v>
      </c>
      <c r="B19" s="206">
        <v>7.5115219260533088</v>
      </c>
      <c r="C19" s="206">
        <v>8.5744625967325874</v>
      </c>
      <c r="D19" s="206">
        <v>8.5754944110060176</v>
      </c>
      <c r="E19" s="206">
        <v>9.6404987102321567</v>
      </c>
      <c r="F19" s="206">
        <v>10.70232158211522</v>
      </c>
      <c r="G19" s="206">
        <v>7.5062768701633704</v>
      </c>
      <c r="H19" s="206">
        <v>7.5062768701633704</v>
      </c>
      <c r="I19" s="206">
        <v>8.5723129836629397</v>
      </c>
      <c r="J19" s="206">
        <v>8.570163370593292</v>
      </c>
      <c r="K19" s="206">
        <v>7.5051590713671521</v>
      </c>
      <c r="L19" s="206">
        <v>5.3719690455717952</v>
      </c>
      <c r="M19" s="206">
        <v>5.3709372312983641</v>
      </c>
      <c r="N19" s="206">
        <v>4.3025795356835772</v>
      </c>
      <c r="O19" s="206">
        <v>4.3015477214101461</v>
      </c>
      <c r="P19" s="206">
        <v>4.2983662940670682</v>
      </c>
      <c r="Q19" s="206">
        <v>4.2983662940670682</v>
      </c>
      <c r="R19" s="206">
        <v>4.2983662940670682</v>
      </c>
      <c r="S19" s="206">
        <v>4.0864144453998277</v>
      </c>
      <c r="T19" s="206">
        <v>3.4421324161650908</v>
      </c>
      <c r="U19" s="206">
        <v>3.8809114359415302</v>
      </c>
      <c r="V19" s="206">
        <v>3.755202063628547</v>
      </c>
      <c r="W19" s="206">
        <v>3.750988822012038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17.540842648323309</v>
      </c>
      <c r="C20" s="206">
        <f t="shared" si="3"/>
        <v>16.642304385210668</v>
      </c>
      <c r="D20" s="206">
        <f t="shared" si="3"/>
        <v>17.132416165090284</v>
      </c>
      <c r="E20" s="206">
        <f t="shared" si="3"/>
        <v>18.20722269991402</v>
      </c>
      <c r="F20" s="206">
        <f t="shared" si="3"/>
        <v>6.4703353396388632</v>
      </c>
      <c r="G20" s="206">
        <f t="shared" si="3"/>
        <v>7.0763542562338779</v>
      </c>
      <c r="H20" s="206">
        <f t="shared" si="3"/>
        <v>5.8684436801375748</v>
      </c>
      <c r="I20" s="206">
        <f t="shared" si="3"/>
        <v>5.2450558899398105</v>
      </c>
      <c r="J20" s="206">
        <f t="shared" si="3"/>
        <v>5.1160791057609636</v>
      </c>
      <c r="K20" s="206">
        <f t="shared" si="3"/>
        <v>5.4170249355116082</v>
      </c>
      <c r="L20" s="206">
        <f t="shared" si="3"/>
        <v>6.0189165950128984</v>
      </c>
      <c r="M20" s="206">
        <f t="shared" si="3"/>
        <v>9.5872742906276862</v>
      </c>
      <c r="N20" s="206">
        <f t="shared" si="3"/>
        <v>7.4806534823731718</v>
      </c>
      <c r="O20" s="206">
        <f t="shared" si="3"/>
        <v>7.308684436801375</v>
      </c>
      <c r="P20" s="206">
        <f t="shared" si="3"/>
        <v>5.5460017196904561</v>
      </c>
      <c r="Q20" s="206">
        <f t="shared" si="3"/>
        <v>7.4376612209802238</v>
      </c>
      <c r="R20" s="206">
        <f t="shared" si="3"/>
        <v>6.6451418744625963</v>
      </c>
      <c r="S20" s="206">
        <f t="shared" si="3"/>
        <v>8.5365434221840069</v>
      </c>
      <c r="T20" s="206">
        <f t="shared" si="3"/>
        <v>8.4390369733447965</v>
      </c>
      <c r="U20" s="206">
        <f t="shared" si="3"/>
        <v>8.604557179707653</v>
      </c>
      <c r="V20" s="206">
        <f t="shared" si="3"/>
        <v>8.2216680997420468</v>
      </c>
      <c r="W20" s="206">
        <f t="shared" si="3"/>
        <v>9.6970765262252776</v>
      </c>
      <c r="DA20" s="71"/>
    </row>
    <row r="21" spans="1:105" ht="12" customHeight="1" x14ac:dyDescent="0.25">
      <c r="A21" s="18" t="s">
        <v>72</v>
      </c>
      <c r="B21" s="206">
        <v>15.92863284608771</v>
      </c>
      <c r="C21" s="206">
        <v>14.621668099742051</v>
      </c>
      <c r="D21" s="206">
        <v>14.78933791917455</v>
      </c>
      <c r="E21" s="206">
        <v>16.831470335339642</v>
      </c>
      <c r="F21" s="206">
        <v>5.4815133276010304</v>
      </c>
      <c r="G21" s="206">
        <v>5.6361134995700777</v>
      </c>
      <c r="H21" s="206">
        <v>5.8039552880481509</v>
      </c>
      <c r="I21" s="206">
        <v>5.1590713671539117</v>
      </c>
      <c r="J21" s="206">
        <v>4.9871023215821157</v>
      </c>
      <c r="K21" s="206">
        <v>5.3525365434221843</v>
      </c>
      <c r="L21" s="206">
        <v>6.0189165950128984</v>
      </c>
      <c r="M21" s="206">
        <v>9.5872742906276862</v>
      </c>
      <c r="N21" s="206">
        <v>7.4806534823731718</v>
      </c>
      <c r="O21" s="206">
        <v>7.308684436801375</v>
      </c>
      <c r="P21" s="206">
        <v>5.5460017196904561</v>
      </c>
      <c r="Q21" s="206">
        <v>7.4376612209802238</v>
      </c>
      <c r="R21" s="206">
        <v>6.6451418744625963</v>
      </c>
      <c r="S21" s="206">
        <v>8.5365434221840069</v>
      </c>
      <c r="T21" s="206">
        <v>8.4390369733447965</v>
      </c>
      <c r="U21" s="206">
        <v>8.604557179707653</v>
      </c>
      <c r="V21" s="206">
        <v>8.2216680997420468</v>
      </c>
      <c r="W21" s="206">
        <v>9.6970765262252776</v>
      </c>
      <c r="DA21" s="71" t="s">
        <v>3038</v>
      </c>
    </row>
    <row r="22" spans="1:105" ht="12" customHeight="1" x14ac:dyDescent="0.25">
      <c r="A22" s="18" t="s">
        <v>36</v>
      </c>
      <c r="B22" s="206">
        <v>1.612209802235598</v>
      </c>
      <c r="C22" s="206">
        <v>2.020636285468616</v>
      </c>
      <c r="D22" s="206">
        <v>2.3430782459157351</v>
      </c>
      <c r="E22" s="206">
        <v>1.375752364574377</v>
      </c>
      <c r="F22" s="206">
        <v>0.98882201203783315</v>
      </c>
      <c r="G22" s="206">
        <v>1.4402407566638</v>
      </c>
      <c r="H22" s="206">
        <v>6.4488392089423904E-2</v>
      </c>
      <c r="I22" s="206">
        <v>8.5984522785898534E-2</v>
      </c>
      <c r="J22" s="206">
        <v>0.12897678417884781</v>
      </c>
      <c r="K22" s="206">
        <v>6.4488392089423904E-2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32.07704213241616</v>
      </c>
      <c r="C23" s="206">
        <f t="shared" si="4"/>
        <v>25.365434221840069</v>
      </c>
      <c r="D23" s="206">
        <f t="shared" si="4"/>
        <v>24.481685296646599</v>
      </c>
      <c r="E23" s="206">
        <f t="shared" si="4"/>
        <v>34.393809114359406</v>
      </c>
      <c r="F23" s="206">
        <f t="shared" si="4"/>
        <v>34.895356835769562</v>
      </c>
      <c r="G23" s="206">
        <f t="shared" si="4"/>
        <v>31.408254514187451</v>
      </c>
      <c r="H23" s="206">
        <f t="shared" si="4"/>
        <v>30.476698194325021</v>
      </c>
      <c r="I23" s="206">
        <f t="shared" si="4"/>
        <v>36.710576096302667</v>
      </c>
      <c r="J23" s="206">
        <f t="shared" si="4"/>
        <v>37.37936371453138</v>
      </c>
      <c r="K23" s="206">
        <f t="shared" si="4"/>
        <v>30.35735167669819</v>
      </c>
      <c r="L23" s="206">
        <f t="shared" si="4"/>
        <v>33.557867583834913</v>
      </c>
      <c r="M23" s="206">
        <f t="shared" si="4"/>
        <v>27.347893379191738</v>
      </c>
      <c r="N23" s="206">
        <f t="shared" si="4"/>
        <v>30.476698194325021</v>
      </c>
      <c r="O23" s="206">
        <f t="shared" si="4"/>
        <v>30.787274290627678</v>
      </c>
      <c r="P23" s="206">
        <f t="shared" si="4"/>
        <v>27.65838349097162</v>
      </c>
      <c r="Q23" s="206">
        <f t="shared" si="4"/>
        <v>11.0585554600172</v>
      </c>
      <c r="R23" s="206">
        <f t="shared" si="4"/>
        <v>6.7354256233877896</v>
      </c>
      <c r="S23" s="206">
        <f t="shared" si="4"/>
        <v>7.5380051590713668</v>
      </c>
      <c r="T23" s="206">
        <f t="shared" si="4"/>
        <v>8.0132416165090277</v>
      </c>
      <c r="U23" s="206">
        <f t="shared" si="4"/>
        <v>8.9089423903697327</v>
      </c>
      <c r="V23" s="206">
        <f t="shared" si="4"/>
        <v>7.4782459157351671</v>
      </c>
      <c r="W23" s="206">
        <f t="shared" si="4"/>
        <v>6.3246775580395527</v>
      </c>
      <c r="DA23" s="71"/>
    </row>
    <row r="24" spans="1:105" ht="12" customHeight="1" x14ac:dyDescent="0.25">
      <c r="A24" s="18" t="s">
        <v>73</v>
      </c>
      <c r="B24" s="206">
        <v>32.07704213241616</v>
      </c>
      <c r="C24" s="206">
        <v>25.365434221840069</v>
      </c>
      <c r="D24" s="206">
        <v>24.481685296646599</v>
      </c>
      <c r="E24" s="206">
        <v>34.393809114359406</v>
      </c>
      <c r="F24" s="206">
        <v>34.895356835769562</v>
      </c>
      <c r="G24" s="206">
        <v>31.408254514187451</v>
      </c>
      <c r="H24" s="206">
        <v>30.476698194325021</v>
      </c>
      <c r="I24" s="206">
        <v>36.710576096302667</v>
      </c>
      <c r="J24" s="206">
        <v>37.37936371453138</v>
      </c>
      <c r="K24" s="206">
        <v>30.35735167669819</v>
      </c>
      <c r="L24" s="206">
        <v>33.557867583834913</v>
      </c>
      <c r="M24" s="206">
        <v>27.347893379191738</v>
      </c>
      <c r="N24" s="206">
        <v>30.476698194325021</v>
      </c>
      <c r="O24" s="206">
        <v>30.787274290627678</v>
      </c>
      <c r="P24" s="206">
        <v>27.65838349097162</v>
      </c>
      <c r="Q24" s="206">
        <v>11.0585554600172</v>
      </c>
      <c r="R24" s="206">
        <v>6.7354256233877896</v>
      </c>
      <c r="S24" s="206">
        <v>7.5380051590713668</v>
      </c>
      <c r="T24" s="206">
        <v>8.0132416165090277</v>
      </c>
      <c r="U24" s="206">
        <v>8.9089423903697327</v>
      </c>
      <c r="V24" s="206">
        <v>7.4782459157351671</v>
      </c>
      <c r="W24" s="206">
        <v>6.3246775580395527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3.012209802235597</v>
      </c>
      <c r="C30" s="206">
        <v>3.162768701633706</v>
      </c>
      <c r="D30" s="206">
        <v>3.320550300945829</v>
      </c>
      <c r="E30" s="206">
        <v>3.4950988822012028</v>
      </c>
      <c r="F30" s="206">
        <v>5.2584694754944108</v>
      </c>
      <c r="G30" s="206">
        <v>5.3626827171109186</v>
      </c>
      <c r="H30" s="206">
        <v>4.8843508168529652</v>
      </c>
      <c r="I30" s="206">
        <v>4.6053310404127252</v>
      </c>
      <c r="J30" s="206">
        <v>4.2856405846947538</v>
      </c>
      <c r="K30" s="206">
        <v>3.7344797936371452</v>
      </c>
      <c r="L30" s="206">
        <v>3.9092003439380911</v>
      </c>
      <c r="M30" s="206">
        <v>2.6898538263112641</v>
      </c>
      <c r="N30" s="206">
        <v>2.2377472055030099</v>
      </c>
      <c r="O30" s="206">
        <v>0.85511607910576093</v>
      </c>
      <c r="P30" s="206">
        <v>0.88658641444539976</v>
      </c>
      <c r="Q30" s="206">
        <v>0.33895098882201202</v>
      </c>
      <c r="R30" s="206">
        <v>8.8478073946689592E-2</v>
      </c>
      <c r="S30" s="206">
        <v>2.0620808254514178</v>
      </c>
      <c r="T30" s="206">
        <v>1.9377472055030089</v>
      </c>
      <c r="U30" s="206">
        <v>2.2625107480653481</v>
      </c>
      <c r="V30" s="206">
        <v>3.6352536543422178</v>
      </c>
      <c r="W30" s="206">
        <v>3.3008598452278588</v>
      </c>
      <c r="DA30" s="71" t="s">
        <v>3046</v>
      </c>
    </row>
    <row r="31" spans="1:105" ht="12" customHeight="1" x14ac:dyDescent="0.25">
      <c r="A31" s="21" t="s">
        <v>38</v>
      </c>
      <c r="B31" s="209">
        <v>21.238177128116941</v>
      </c>
      <c r="C31" s="209">
        <v>21.668099742046429</v>
      </c>
      <c r="D31" s="209">
        <v>21.49613069647463</v>
      </c>
      <c r="E31" s="209">
        <v>24.93551160791057</v>
      </c>
      <c r="F31" s="209">
        <v>27.42906276870163</v>
      </c>
      <c r="G31" s="209">
        <v>28.37489251934651</v>
      </c>
      <c r="H31" s="209">
        <v>31.81427343078246</v>
      </c>
      <c r="I31" s="209">
        <v>34.823731728288912</v>
      </c>
      <c r="J31" s="209">
        <v>35.769561478933802</v>
      </c>
      <c r="K31" s="209">
        <v>35.339638865004297</v>
      </c>
      <c r="L31" s="209">
        <v>32.67411865864144</v>
      </c>
      <c r="M31" s="209">
        <v>30.18056749785039</v>
      </c>
      <c r="N31" s="209">
        <v>31.470335339638861</v>
      </c>
      <c r="O31" s="209">
        <v>31.900257953568349</v>
      </c>
      <c r="P31" s="209">
        <v>33.447979363714531</v>
      </c>
      <c r="Q31" s="209">
        <v>35.167669819432497</v>
      </c>
      <c r="R31" s="209">
        <v>39.294926913155628</v>
      </c>
      <c r="S31" s="209">
        <v>38.211521926053322</v>
      </c>
      <c r="T31" s="209">
        <v>38.271711092003429</v>
      </c>
      <c r="U31" s="209">
        <v>40.051590713671537</v>
      </c>
      <c r="V31" s="209">
        <v>38.478073946689591</v>
      </c>
      <c r="W31" s="209">
        <v>38.546861564918323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338.88116447972629</v>
      </c>
      <c r="C33" s="205">
        <f>OIS_emi!C5</f>
        <v>352.93322219992501</v>
      </c>
      <c r="D33" s="205">
        <f>OIS_emi!D5</f>
        <v>368.37867264007332</v>
      </c>
      <c r="E33" s="205">
        <f>OIS_emi!E5</f>
        <v>445.66245179960691</v>
      </c>
      <c r="F33" s="205">
        <f>OIS_emi!F5</f>
        <v>382.35600827884252</v>
      </c>
      <c r="G33" s="205">
        <f>OIS_emi!G5</f>
        <v>483.34853015959538</v>
      </c>
      <c r="H33" s="205">
        <f>OIS_emi!H5</f>
        <v>511.32491577620442</v>
      </c>
      <c r="I33" s="205">
        <f>OIS_emi!I5</f>
        <v>537.17299524062423</v>
      </c>
      <c r="J33" s="205">
        <f>OIS_emi!J5</f>
        <v>590.75813772030392</v>
      </c>
      <c r="K33" s="205">
        <f>OIS_emi!K5</f>
        <v>460.84868928015339</v>
      </c>
      <c r="L33" s="205">
        <f>OIS_emi!L5</f>
        <v>409.59262908005098</v>
      </c>
      <c r="M33" s="205">
        <f>OIS_emi!M5</f>
        <v>395.83267632031152</v>
      </c>
      <c r="N33" s="205">
        <f>OIS_emi!N5</f>
        <v>361.77477827995398</v>
      </c>
      <c r="O33" s="205">
        <f>OIS_emi!O5</f>
        <v>346.71215639984769</v>
      </c>
      <c r="P33" s="205">
        <f>OIS_emi!P5</f>
        <v>307.50404039997801</v>
      </c>
      <c r="Q33" s="205">
        <f>OIS_emi!Q5</f>
        <v>312.29875007903189</v>
      </c>
      <c r="R33" s="205">
        <f>OIS_emi!R5</f>
        <v>301.08174479996347</v>
      </c>
      <c r="S33" s="205">
        <f>OIS_emi!S5</f>
        <v>304.64664876063802</v>
      </c>
      <c r="T33" s="205">
        <f>OIS_emi!T5</f>
        <v>329.97290222293577</v>
      </c>
      <c r="U33" s="205">
        <f>OIS_emi!U5</f>
        <v>351.76934268144532</v>
      </c>
      <c r="V33" s="205">
        <f>OIS_emi!V5</f>
        <v>355.86823212177438</v>
      </c>
      <c r="W33" s="205">
        <f>OIS_emi!W5</f>
        <v>407.41753680107661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85.876541444540081</v>
      </c>
      <c r="C35" s="286">
        <f t="shared" si="5"/>
        <v>76.832916273408628</v>
      </c>
      <c r="D35" s="286">
        <f t="shared" si="5"/>
        <v>74.001652729408107</v>
      </c>
      <c r="E35" s="286">
        <f t="shared" si="5"/>
        <v>76.03456907621856</v>
      </c>
      <c r="F35" s="286">
        <f t="shared" si="5"/>
        <v>64.019972646512983</v>
      </c>
      <c r="G35" s="286">
        <f t="shared" si="5"/>
        <v>66.741980687415207</v>
      </c>
      <c r="H35" s="286">
        <f t="shared" si="5"/>
        <v>62.695226261084407</v>
      </c>
      <c r="I35" s="286">
        <f t="shared" si="5"/>
        <v>65.589367914899611</v>
      </c>
      <c r="J35" s="286">
        <f t="shared" si="5"/>
        <v>67.509238112021194</v>
      </c>
      <c r="K35" s="286">
        <f t="shared" si="5"/>
        <v>61.810904310779556</v>
      </c>
      <c r="L35" s="286">
        <f t="shared" si="5"/>
        <v>73.074075544115715</v>
      </c>
      <c r="M35" s="286">
        <f t="shared" si="5"/>
        <v>72.243078685653145</v>
      </c>
      <c r="N35" s="286">
        <f t="shared" si="5"/>
        <v>79.361898369163697</v>
      </c>
      <c r="O35" s="286">
        <f t="shared" si="5"/>
        <v>75.749165839654765</v>
      </c>
      <c r="P35" s="286">
        <f t="shared" si="5"/>
        <v>71.831258873182975</v>
      </c>
      <c r="Q35" s="286">
        <f t="shared" si="5"/>
        <v>65.262027802287307</v>
      </c>
      <c r="R35" s="286">
        <f t="shared" si="5"/>
        <v>61.526656871792177</v>
      </c>
      <c r="S35" s="286">
        <f t="shared" si="5"/>
        <v>60.175104540867764</v>
      </c>
      <c r="T35" s="286">
        <f t="shared" si="5"/>
        <v>58.851655691189841</v>
      </c>
      <c r="U35" s="286">
        <f t="shared" si="5"/>
        <v>56.295006110191302</v>
      </c>
      <c r="V35" s="286">
        <f t="shared" si="5"/>
        <v>55.965646319691004</v>
      </c>
      <c r="W35" s="286">
        <f t="shared" si="5"/>
        <v>55.060819042751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21.772207452928935</v>
      </c>
      <c r="C36" s="346">
        <f t="shared" si="6"/>
        <v>20.90404887270466</v>
      </c>
      <c r="D36" s="346">
        <f t="shared" si="6"/>
        <v>22.31330731173076</v>
      </c>
      <c r="E36" s="346">
        <f t="shared" si="6"/>
        <v>21.884657023042966</v>
      </c>
      <c r="F36" s="346">
        <f t="shared" si="6"/>
        <v>19.190076047369821</v>
      </c>
      <c r="G36" s="346">
        <f t="shared" si="6"/>
        <v>18.498629189730242</v>
      </c>
      <c r="H36" s="346">
        <f t="shared" si="6"/>
        <v>16.657458065556256</v>
      </c>
      <c r="I36" s="346">
        <f t="shared" si="6"/>
        <v>15.66393238347635</v>
      </c>
      <c r="J36" s="346">
        <f t="shared" si="6"/>
        <v>15.347298904542892</v>
      </c>
      <c r="K36" s="346">
        <f t="shared" si="6"/>
        <v>15.888396475736293</v>
      </c>
      <c r="L36" s="346">
        <f t="shared" si="6"/>
        <v>17.360219370356489</v>
      </c>
      <c r="M36" s="346">
        <f t="shared" si="6"/>
        <v>18.274820360515548</v>
      </c>
      <c r="N36" s="346">
        <f t="shared" si="6"/>
        <v>20.611921946435167</v>
      </c>
      <c r="O36" s="346">
        <f t="shared" si="6"/>
        <v>21.080482821492669</v>
      </c>
      <c r="P36" s="346">
        <f t="shared" si="6"/>
        <v>20.817379381102</v>
      </c>
      <c r="Q36" s="346">
        <f t="shared" si="6"/>
        <v>18.831830813669065</v>
      </c>
      <c r="R36" s="346">
        <f t="shared" si="6"/>
        <v>18.973541612484539</v>
      </c>
      <c r="S36" s="346">
        <f t="shared" si="6"/>
        <v>19.260432074846452</v>
      </c>
      <c r="T36" s="346">
        <f t="shared" si="6"/>
        <v>19.087360654087995</v>
      </c>
      <c r="U36" s="346">
        <f t="shared" si="6"/>
        <v>19.071458871191773</v>
      </c>
      <c r="V36" s="346">
        <f t="shared" si="6"/>
        <v>18.346511624299886</v>
      </c>
      <c r="W36" s="346">
        <f t="shared" si="6"/>
        <v>19.807317084696855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7.6236300468959675</v>
      </c>
      <c r="C37" s="346">
        <f>IF(OIS_ued!C$5=0,"",OIS_ued!C$5/C$5*1000)</f>
        <v>7.3485626875234473</v>
      </c>
      <c r="D37" s="346">
        <f>IF(OIS_ued!D$5=0,"",OIS_ued!D$5/D$5*1000)</f>
        <v>7.8086581583969323</v>
      </c>
      <c r="E37" s="346">
        <f>IF(OIS_ued!E$5=0,"",OIS_ued!E$5/E$5*1000)</f>
        <v>7.6540347921581198</v>
      </c>
      <c r="F37" s="346">
        <f>IF(OIS_ued!F$5=0,"",OIS_ued!F$5/F$5*1000)</f>
        <v>6.9087619072507103</v>
      </c>
      <c r="G37" s="346">
        <f>IF(OIS_ued!G$5=0,"",OIS_ued!G$5/G$5*1000)</f>
        <v>6.5994351559392781</v>
      </c>
      <c r="H37" s="346">
        <f>IF(OIS_ued!H$5=0,"",OIS_ued!H$5/H$5*1000)</f>
        <v>5.9942186649040776</v>
      </c>
      <c r="I37" s="346">
        <f>IF(OIS_ued!I$5=0,"",OIS_ued!I$5/I$5*1000)</f>
        <v>5.6468022739038508</v>
      </c>
      <c r="J37" s="346">
        <f>IF(OIS_ued!J$5=0,"",OIS_ued!J$5/J$5*1000)</f>
        <v>5.5265554389316751</v>
      </c>
      <c r="K37" s="346">
        <f>IF(OIS_ued!K$5=0,"",OIS_ued!K$5/K$5*1000)</f>
        <v>5.7834604778400056</v>
      </c>
      <c r="L37" s="346">
        <f>IF(OIS_ued!L$5=0,"",OIS_ued!L$5/L$5*1000)</f>
        <v>6.3014473738770285</v>
      </c>
      <c r="M37" s="346">
        <f>IF(OIS_ued!M$5=0,"",OIS_ued!M$5/M$5*1000)</f>
        <v>6.6237187182711104</v>
      </c>
      <c r="N37" s="346">
        <f>IF(OIS_ued!N$5=0,"",OIS_ued!N$5/N$5*1000)</f>
        <v>7.5169753372516643</v>
      </c>
      <c r="O37" s="346">
        <f>IF(OIS_ued!O$5=0,"",OIS_ued!O$5/O$5*1000)</f>
        <v>7.7172758691166132</v>
      </c>
      <c r="P37" s="346">
        <f>IF(OIS_ued!P$5=0,"",OIS_ued!P$5/P$5*1000)</f>
        <v>7.7269367521313148</v>
      </c>
      <c r="Q37" s="346">
        <f>IF(OIS_ued!Q$5=0,"",OIS_ued!Q$5/Q$5*1000)</f>
        <v>7.0994625287608528</v>
      </c>
      <c r="R37" s="346">
        <f>IF(OIS_ued!R$5=0,"",OIS_ued!R$5/R$5*1000)</f>
        <v>7.2816541318918064</v>
      </c>
      <c r="S37" s="346">
        <f>IF(OIS_ued!S$5=0,"",OIS_ued!S$5/S$5*1000)</f>
        <v>7.3497690407532215</v>
      </c>
      <c r="T37" s="346">
        <f>IF(OIS_ued!T$5=0,"",OIS_ued!T$5/T$5*1000)</f>
        <v>7.2299007446576669</v>
      </c>
      <c r="U37" s="346">
        <f>IF(OIS_ued!U$5=0,"",OIS_ued!U$5/U$5*1000)</f>
        <v>7.2052280488796709</v>
      </c>
      <c r="V37" s="346">
        <f>IF(OIS_ued!V$5=0,"",OIS_ued!V$5/V$5*1000)</f>
        <v>6.9199074047002647</v>
      </c>
      <c r="W37" s="346">
        <f>IF(OIS_ued!W$5=0,"",OIS_ued!W$5/W$5*1000)</f>
        <v>7.3967091181194595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1.9846112809267917</v>
      </c>
      <c r="C38" s="347">
        <f t="shared" si="7"/>
        <v>2.0895274393700647</v>
      </c>
      <c r="D38" s="347">
        <f t="shared" si="7"/>
        <v>2.1279921137666151</v>
      </c>
      <c r="E38" s="347">
        <f t="shared" si="7"/>
        <v>2.1036045063782964</v>
      </c>
      <c r="F38" s="347">
        <f t="shared" si="7"/>
        <v>1.9775835824656181</v>
      </c>
      <c r="G38" s="347">
        <f t="shared" si="7"/>
        <v>2.1653948612113658</v>
      </c>
      <c r="H38" s="347">
        <f t="shared" si="7"/>
        <v>2.1784252333403873</v>
      </c>
      <c r="I38" s="347">
        <f t="shared" si="7"/>
        <v>2.1358854834105463</v>
      </c>
      <c r="J38" s="347">
        <f t="shared" si="7"/>
        <v>2.1856175373498172</v>
      </c>
      <c r="K38" s="347">
        <f t="shared" si="7"/>
        <v>2.095127066457215</v>
      </c>
      <c r="L38" s="347">
        <f t="shared" si="7"/>
        <v>2.0064741595120807</v>
      </c>
      <c r="M38" s="347">
        <f t="shared" si="7"/>
        <v>2.0753551094586613</v>
      </c>
      <c r="N38" s="347">
        <f t="shared" si="7"/>
        <v>1.9758882682924837</v>
      </c>
      <c r="O38" s="347">
        <f t="shared" si="7"/>
        <v>1.9515145898796111</v>
      </c>
      <c r="P38" s="347">
        <f t="shared" si="7"/>
        <v>1.8857340462221415</v>
      </c>
      <c r="Q38" s="347">
        <f t="shared" si="7"/>
        <v>2.0869191650673864</v>
      </c>
      <c r="R38" s="347">
        <f t="shared" si="7"/>
        <v>2.070835975132542</v>
      </c>
      <c r="S38" s="347">
        <f t="shared" si="7"/>
        <v>2.048106852429445</v>
      </c>
      <c r="T38" s="347">
        <f t="shared" si="7"/>
        <v>2.0987451301180866</v>
      </c>
      <c r="U38" s="347">
        <f t="shared" si="7"/>
        <v>2.1020696878067957</v>
      </c>
      <c r="V38" s="347">
        <f t="shared" si="7"/>
        <v>2.1316400412119405</v>
      </c>
      <c r="W38" s="347">
        <f t="shared" si="7"/>
        <v>2.2315059620422799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HR: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170.75442820292369</v>
      </c>
      <c r="C5" s="225">
        <v>168.90576096302649</v>
      </c>
      <c r="D5" s="225">
        <v>173.1109200343939</v>
      </c>
      <c r="E5" s="225">
        <v>211.85657781599289</v>
      </c>
      <c r="F5" s="225">
        <v>193.34505588993991</v>
      </c>
      <c r="G5" s="225">
        <v>223.2149613069648</v>
      </c>
      <c r="H5" s="225">
        <v>234.72226999140159</v>
      </c>
      <c r="I5" s="225">
        <v>251.4989681857266</v>
      </c>
      <c r="J5" s="225">
        <v>270.29346517626823</v>
      </c>
      <c r="K5" s="225">
        <v>219.96216680997401</v>
      </c>
      <c r="L5" s="225">
        <v>204.13551160791059</v>
      </c>
      <c r="M5" s="225">
        <v>190.73009458297531</v>
      </c>
      <c r="N5" s="225">
        <v>183.09475494410989</v>
      </c>
      <c r="O5" s="225">
        <v>177.6631126397248</v>
      </c>
      <c r="P5" s="225">
        <v>163.0686156491835</v>
      </c>
      <c r="Q5" s="225">
        <v>149.64582975064479</v>
      </c>
      <c r="R5" s="225">
        <v>145.39140154772181</v>
      </c>
      <c r="S5" s="225">
        <v>148.74548581255371</v>
      </c>
      <c r="T5" s="225">
        <v>157.22390369733449</v>
      </c>
      <c r="U5" s="225">
        <v>167.34428202923451</v>
      </c>
      <c r="V5" s="225">
        <v>166.94574376612201</v>
      </c>
      <c r="W5" s="225">
        <v>182.5751504729152</v>
      </c>
      <c r="DA5" s="89" t="s">
        <v>3031</v>
      </c>
    </row>
    <row r="6" spans="1:105" ht="12" customHeight="1" x14ac:dyDescent="0.25">
      <c r="A6" s="55" t="s">
        <v>92</v>
      </c>
      <c r="B6" s="261">
        <v>1.4564217266882631</v>
      </c>
      <c r="C6" s="261">
        <v>1.5050754463188289</v>
      </c>
      <c r="D6" s="261">
        <v>1.5571573318579111</v>
      </c>
      <c r="E6" s="261">
        <v>1.844465548918264</v>
      </c>
      <c r="F6" s="261">
        <v>1.948889425425109</v>
      </c>
      <c r="G6" s="261">
        <v>1.9296480735162651</v>
      </c>
      <c r="H6" s="261">
        <v>2.1000182767050459</v>
      </c>
      <c r="I6" s="261">
        <v>2.180352753764025</v>
      </c>
      <c r="J6" s="261">
        <v>2.3108230946787351</v>
      </c>
      <c r="K6" s="261">
        <v>2.3242665092416548</v>
      </c>
      <c r="L6" s="261">
        <v>2.1134909143449718</v>
      </c>
      <c r="M6" s="261">
        <v>1.900757193956921</v>
      </c>
      <c r="N6" s="261">
        <v>1.9120991647550429</v>
      </c>
      <c r="O6" s="261">
        <v>1.879243380626108</v>
      </c>
      <c r="P6" s="261">
        <v>1.8800992232109961</v>
      </c>
      <c r="Q6" s="261">
        <v>1.9237144157776469</v>
      </c>
      <c r="R6" s="261">
        <v>2.0954895086624061</v>
      </c>
      <c r="S6" s="261">
        <v>1.953002004593003</v>
      </c>
      <c r="T6" s="261">
        <v>1.9420760006054061</v>
      </c>
      <c r="U6" s="261">
        <v>2.0249782007527282</v>
      </c>
      <c r="V6" s="261">
        <v>1.9918687026990041</v>
      </c>
      <c r="W6" s="261">
        <v>2.0153236928833622</v>
      </c>
      <c r="DA6" s="67" t="s">
        <v>3049</v>
      </c>
    </row>
    <row r="7" spans="1:105" ht="12" customHeight="1" x14ac:dyDescent="0.25">
      <c r="A7" s="202" t="s">
        <v>93</v>
      </c>
      <c r="B7" s="226">
        <v>0.70152250934884841</v>
      </c>
      <c r="C7" s="226">
        <v>0.72170889543897188</v>
      </c>
      <c r="D7" s="226">
        <v>0.73701665511393621</v>
      </c>
      <c r="E7" s="226">
        <v>0.86726287913517253</v>
      </c>
      <c r="F7" s="226">
        <v>0.92378802191780274</v>
      </c>
      <c r="G7" s="226">
        <v>0.92811373820095411</v>
      </c>
      <c r="H7" s="226">
        <v>1.0194660069098429</v>
      </c>
      <c r="I7" s="226">
        <v>1.0774832643671901</v>
      </c>
      <c r="J7" s="226">
        <v>1.1308878117338601</v>
      </c>
      <c r="K7" s="226">
        <v>1.130058990552004</v>
      </c>
      <c r="L7" s="226">
        <v>1.0340019178264901</v>
      </c>
      <c r="M7" s="226">
        <v>0.93941718234099469</v>
      </c>
      <c r="N7" s="226">
        <v>0.955718808555864</v>
      </c>
      <c r="O7" s="226">
        <v>0.9492825579500862</v>
      </c>
      <c r="P7" s="226">
        <v>0.96502938502631985</v>
      </c>
      <c r="Q7" s="226">
        <v>0.99735987775829371</v>
      </c>
      <c r="R7" s="226">
        <v>1.096128730229859</v>
      </c>
      <c r="S7" s="226">
        <v>1.040089904615064</v>
      </c>
      <c r="T7" s="226">
        <v>1.0377358498552041</v>
      </c>
      <c r="U7" s="226">
        <v>1.0835434581708769</v>
      </c>
      <c r="V7" s="226">
        <v>1.056250149336226</v>
      </c>
      <c r="W7" s="226">
        <v>1.065213410344358</v>
      </c>
      <c r="DA7" s="174" t="s">
        <v>3050</v>
      </c>
    </row>
    <row r="8" spans="1:105" ht="12" customHeight="1" x14ac:dyDescent="0.25">
      <c r="A8" s="202" t="s">
        <v>94</v>
      </c>
      <c r="B8" s="226">
        <v>1.1660903525017641</v>
      </c>
      <c r="C8" s="226">
        <v>1.195689976079465</v>
      </c>
      <c r="D8" s="226">
        <v>1.20923167704499</v>
      </c>
      <c r="E8" s="226">
        <v>1.4158184075426989</v>
      </c>
      <c r="F8" s="226">
        <v>1.5173555943129859</v>
      </c>
      <c r="G8" s="226">
        <v>1.5410930288609219</v>
      </c>
      <c r="H8" s="226">
        <v>1.704248561114722</v>
      </c>
      <c r="I8" s="226">
        <v>1.824206391239952</v>
      </c>
      <c r="J8" s="226">
        <v>1.901486285204083</v>
      </c>
      <c r="K8" s="226">
        <v>1.8912175503385309</v>
      </c>
      <c r="L8" s="226">
        <v>1.738205159203374</v>
      </c>
      <c r="M8" s="226">
        <v>1.5905804269551671</v>
      </c>
      <c r="N8" s="226">
        <v>1.630870625378136</v>
      </c>
      <c r="O8" s="226">
        <v>1.631601602305224</v>
      </c>
      <c r="P8" s="226">
        <v>1.6764425062449979</v>
      </c>
      <c r="Q8" s="226">
        <v>1.7439650597402041</v>
      </c>
      <c r="R8" s="226">
        <v>1.927652793608009</v>
      </c>
      <c r="S8" s="226">
        <v>1.8498334611124749</v>
      </c>
      <c r="T8" s="226">
        <v>1.8494611512450241</v>
      </c>
      <c r="U8" s="226">
        <v>1.9327560078336481</v>
      </c>
      <c r="V8" s="226">
        <v>1.873578222200377</v>
      </c>
      <c r="W8" s="226">
        <v>1.885635610879576</v>
      </c>
      <c r="DA8" s="174" t="s">
        <v>3051</v>
      </c>
    </row>
    <row r="9" spans="1:105" ht="12" customHeight="1" x14ac:dyDescent="0.25">
      <c r="A9" s="202" t="s">
        <v>95</v>
      </c>
      <c r="B9" s="226">
        <v>0.52322128783463306</v>
      </c>
      <c r="C9" s="226">
        <v>0.54115537971094474</v>
      </c>
      <c r="D9" s="226">
        <v>0.56123590356442099</v>
      </c>
      <c r="E9" s="226">
        <v>0.6655926039425617</v>
      </c>
      <c r="F9" s="226">
        <v>0.70223462373991108</v>
      </c>
      <c r="G9" s="226">
        <v>0.69341760778246386</v>
      </c>
      <c r="H9" s="226">
        <v>0.75332187333581335</v>
      </c>
      <c r="I9" s="226">
        <v>0.77947503995365597</v>
      </c>
      <c r="J9" s="226">
        <v>0.82766921766069679</v>
      </c>
      <c r="K9" s="226">
        <v>0.83352212107651391</v>
      </c>
      <c r="L9" s="226">
        <v>0.75703459737158885</v>
      </c>
      <c r="M9" s="226">
        <v>0.67950519259223308</v>
      </c>
      <c r="N9" s="226">
        <v>0.68206130278802723</v>
      </c>
      <c r="O9" s="226">
        <v>0.6689423119375284</v>
      </c>
      <c r="P9" s="226">
        <v>0.6671013477093386</v>
      </c>
      <c r="Q9" s="226">
        <v>0.6811838913985484</v>
      </c>
      <c r="R9" s="226">
        <v>0.74064858534656652</v>
      </c>
      <c r="S9" s="226">
        <v>0.68769532810496581</v>
      </c>
      <c r="T9" s="226">
        <v>0.68336262473092724</v>
      </c>
      <c r="U9" s="226">
        <v>0.71232214237991087</v>
      </c>
      <c r="V9" s="226">
        <v>0.70201702578507919</v>
      </c>
      <c r="W9" s="226">
        <v>0.71077032118682959</v>
      </c>
      <c r="DA9" s="174" t="s">
        <v>3052</v>
      </c>
    </row>
    <row r="10" spans="1:105" ht="12" customHeight="1" x14ac:dyDescent="0.25">
      <c r="A10" s="56" t="s">
        <v>96</v>
      </c>
      <c r="B10" s="262">
        <v>1.942986188862472</v>
      </c>
      <c r="C10" s="262">
        <v>1.965349544595677</v>
      </c>
      <c r="D10" s="262">
        <v>2.0190979601736792</v>
      </c>
      <c r="E10" s="262">
        <v>2.4295501680904188</v>
      </c>
      <c r="F10" s="262">
        <v>2.3150535161782781</v>
      </c>
      <c r="G10" s="262">
        <v>2.7779140713543158</v>
      </c>
      <c r="H10" s="262">
        <v>3.1112552769677242</v>
      </c>
      <c r="I10" s="262">
        <v>3.3026302100176661</v>
      </c>
      <c r="J10" s="262">
        <v>3.5033718907537228</v>
      </c>
      <c r="K10" s="262">
        <v>2.927796214746524</v>
      </c>
      <c r="L10" s="262">
        <v>2.588984315828089</v>
      </c>
      <c r="M10" s="262">
        <v>2.4805852481405339</v>
      </c>
      <c r="N10" s="262">
        <v>2.4064097092311441</v>
      </c>
      <c r="O10" s="262">
        <v>2.421811724620528</v>
      </c>
      <c r="P10" s="262">
        <v>2.3146961707491349</v>
      </c>
      <c r="Q10" s="262">
        <v>2.3934954324862341</v>
      </c>
      <c r="R10" s="262">
        <v>2.4891871290929388</v>
      </c>
      <c r="S10" s="262">
        <v>2.344048727181121</v>
      </c>
      <c r="T10" s="262">
        <v>2.4018267549886421</v>
      </c>
      <c r="U10" s="262">
        <v>2.5528017833955579</v>
      </c>
      <c r="V10" s="262">
        <v>2.5098155423821789</v>
      </c>
      <c r="W10" s="262">
        <v>2.7051240984048661</v>
      </c>
      <c r="DA10" s="68" t="s">
        <v>3053</v>
      </c>
    </row>
    <row r="11" spans="1:105" ht="12" customHeight="1" x14ac:dyDescent="0.25">
      <c r="A11" s="37" t="s">
        <v>160</v>
      </c>
      <c r="B11" s="228">
        <v>1.1323650533925891</v>
      </c>
      <c r="C11" s="228">
        <v>1.2368591102932771</v>
      </c>
      <c r="D11" s="228">
        <v>1.296732275617507</v>
      </c>
      <c r="E11" s="228">
        <v>1.629935865663876</v>
      </c>
      <c r="F11" s="228">
        <v>1.4444269508765579</v>
      </c>
      <c r="G11" s="228">
        <v>1.9120143076671909</v>
      </c>
      <c r="H11" s="228">
        <v>2.1260748350684442</v>
      </c>
      <c r="I11" s="228">
        <v>2.2568454903597641</v>
      </c>
      <c r="J11" s="228">
        <v>2.5139985634857829</v>
      </c>
      <c r="K11" s="228">
        <v>1.8680017067432291</v>
      </c>
      <c r="L11" s="228">
        <v>1.641109671724942</v>
      </c>
      <c r="M11" s="228">
        <v>1.5972275223705741</v>
      </c>
      <c r="N11" s="228">
        <v>1.464756160684324</v>
      </c>
      <c r="O11" s="228">
        <v>1.436079228915778</v>
      </c>
      <c r="P11" s="228">
        <v>1.276417415514923</v>
      </c>
      <c r="Q11" s="228">
        <v>1.282517791364262</v>
      </c>
      <c r="R11" s="228">
        <v>1.227897833261258</v>
      </c>
      <c r="S11" s="228">
        <v>1.2262257105258609</v>
      </c>
      <c r="T11" s="228">
        <v>1.3391526775002109</v>
      </c>
      <c r="U11" s="228">
        <v>1.432156109301612</v>
      </c>
      <c r="V11" s="228">
        <v>1.4543634718639169</v>
      </c>
      <c r="W11" s="228">
        <v>1.6718805596453059</v>
      </c>
      <c r="DA11" s="69" t="s">
        <v>3054</v>
      </c>
    </row>
    <row r="12" spans="1:105" ht="12" customHeight="1" x14ac:dyDescent="0.25">
      <c r="A12" s="37" t="s">
        <v>162</v>
      </c>
      <c r="B12" s="228">
        <v>0.50222583610637428</v>
      </c>
      <c r="C12" s="228">
        <v>0.39134177574719642</v>
      </c>
      <c r="D12" s="228">
        <v>0.40864306006665108</v>
      </c>
      <c r="E12" s="228">
        <v>0.42837491865043981</v>
      </c>
      <c r="F12" s="228">
        <v>7.7647999661076078E-2</v>
      </c>
      <c r="G12" s="228">
        <v>9.7519875425907815E-2</v>
      </c>
      <c r="H12" s="228">
        <v>7.7835509184543988E-2</v>
      </c>
      <c r="I12" s="228">
        <v>5.5833100645328627E-2</v>
      </c>
      <c r="J12" s="228">
        <v>6.2640716068428803E-2</v>
      </c>
      <c r="K12" s="228">
        <v>8.6173417211948586E-2</v>
      </c>
      <c r="L12" s="228">
        <v>0.1123869214570231</v>
      </c>
      <c r="M12" s="228">
        <v>0.2074667136113077</v>
      </c>
      <c r="N12" s="228">
        <v>0.13318459149464409</v>
      </c>
      <c r="O12" s="228">
        <v>0.13647264484065899</v>
      </c>
      <c r="P12" s="228">
        <v>6.0216286760701863E-2</v>
      </c>
      <c r="Q12" s="228">
        <v>7.8567496881613089E-2</v>
      </c>
      <c r="R12" s="228">
        <v>4.0466915017574358E-2</v>
      </c>
      <c r="S12" s="228">
        <v>8.7982425237123352E-2</v>
      </c>
      <c r="T12" s="228">
        <v>8.2443974514334592E-2</v>
      </c>
      <c r="U12" s="228">
        <v>9.0863261580352891E-2</v>
      </c>
      <c r="V12" s="228">
        <v>8.2694125813508573E-2</v>
      </c>
      <c r="W12" s="228">
        <v>0.11462835429940491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0.30839529936350929</v>
      </c>
      <c r="C15" s="228">
        <v>0.33714865855520348</v>
      </c>
      <c r="D15" s="228">
        <v>0.31372262448952137</v>
      </c>
      <c r="E15" s="228">
        <v>0.37123938377610249</v>
      </c>
      <c r="F15" s="228">
        <v>0.79297856564064428</v>
      </c>
      <c r="G15" s="228">
        <v>0.76837988826121784</v>
      </c>
      <c r="H15" s="228">
        <v>0.90734493271473626</v>
      </c>
      <c r="I15" s="228">
        <v>0.98995161901257367</v>
      </c>
      <c r="J15" s="228">
        <v>0.92673261119951122</v>
      </c>
      <c r="K15" s="228">
        <v>0.97362109079134651</v>
      </c>
      <c r="L15" s="228">
        <v>0.83548772264612448</v>
      </c>
      <c r="M15" s="228">
        <v>0.6758910121586531</v>
      </c>
      <c r="N15" s="228">
        <v>0.8084689570521757</v>
      </c>
      <c r="O15" s="228">
        <v>0.84925985086409028</v>
      </c>
      <c r="P15" s="228">
        <v>0.97806246847351019</v>
      </c>
      <c r="Q15" s="228">
        <v>1.0324101442403599</v>
      </c>
      <c r="R15" s="228">
        <v>1.2208223808141061</v>
      </c>
      <c r="S15" s="228">
        <v>1.029840591418137</v>
      </c>
      <c r="T15" s="228">
        <v>0.98023010297409563</v>
      </c>
      <c r="U15" s="228">
        <v>1.0297824125135939</v>
      </c>
      <c r="V15" s="228">
        <v>0.97275794470475285</v>
      </c>
      <c r="W15" s="228">
        <v>0.91861518446015511</v>
      </c>
      <c r="DA15" s="69" t="s">
        <v>3058</v>
      </c>
    </row>
    <row r="16" spans="1:105" ht="12" customHeight="1" x14ac:dyDescent="0.25">
      <c r="A16" s="57" t="s">
        <v>3059</v>
      </c>
      <c r="B16" s="263">
        <v>46.778454727591964</v>
      </c>
      <c r="C16" s="263">
        <v>42.738942838333067</v>
      </c>
      <c r="D16" s="263">
        <v>42.961627814138161</v>
      </c>
      <c r="E16" s="263">
        <v>53.673075782174877</v>
      </c>
      <c r="F16" s="263">
        <v>53.389638684211533</v>
      </c>
      <c r="G16" s="263">
        <v>52.625850438743612</v>
      </c>
      <c r="H16" s="263">
        <v>51.160208739310413</v>
      </c>
      <c r="I16" s="263">
        <v>57.38164380771223</v>
      </c>
      <c r="J16" s="263">
        <v>59.530153062717112</v>
      </c>
      <c r="K16" s="263">
        <v>48.100307306020461</v>
      </c>
      <c r="L16" s="263">
        <v>48.008986919975747</v>
      </c>
      <c r="M16" s="263">
        <v>41.562922132151698</v>
      </c>
      <c r="N16" s="263">
        <v>41.91071227609207</v>
      </c>
      <c r="O16" s="263">
        <v>40.437570753909426</v>
      </c>
      <c r="P16" s="263">
        <v>36.48730235637602</v>
      </c>
      <c r="Q16" s="263">
        <v>23.36389132433472</v>
      </c>
      <c r="R16" s="263">
        <v>19.587319069937859</v>
      </c>
      <c r="S16" s="263">
        <v>22.27413866404514</v>
      </c>
      <c r="T16" s="263">
        <v>22.985594759654159</v>
      </c>
      <c r="U16" s="263">
        <v>25.0727881033696</v>
      </c>
      <c r="V16" s="263">
        <v>24.80378405992554</v>
      </c>
      <c r="W16" s="263">
        <v>26.149777615427059</v>
      </c>
      <c r="DA16" s="70" t="s">
        <v>3060</v>
      </c>
    </row>
    <row r="17" spans="1:105" ht="12" customHeight="1" x14ac:dyDescent="0.25">
      <c r="A17" s="46" t="s">
        <v>30</v>
      </c>
      <c r="B17" s="231">
        <v>0</v>
      </c>
      <c r="C17" s="231">
        <v>6.5200788226188232E-3</v>
      </c>
      <c r="D17" s="231">
        <v>4.9964579942284357E-2</v>
      </c>
      <c r="E17" s="231">
        <v>0</v>
      </c>
      <c r="F17" s="231">
        <v>4.450804330894266E-3</v>
      </c>
      <c r="G17" s="231">
        <v>1.0061016898996911E-2</v>
      </c>
      <c r="H17" s="231">
        <v>3.5493806975451861E-3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5.6794588057387206E-3</v>
      </c>
      <c r="O17" s="231">
        <v>3.2696889818300558E-3</v>
      </c>
      <c r="P17" s="231">
        <v>0</v>
      </c>
      <c r="Q17" s="231">
        <v>0</v>
      </c>
      <c r="R17" s="231">
        <v>0</v>
      </c>
      <c r="S17" s="231">
        <v>0</v>
      </c>
      <c r="T17" s="231">
        <v>4.176567583098667E-2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0.25280833229413802</v>
      </c>
      <c r="C19" s="231">
        <v>0.1825274837125018</v>
      </c>
      <c r="D19" s="231">
        <v>0.39065536303197912</v>
      </c>
      <c r="E19" s="231">
        <v>0.17493393996488471</v>
      </c>
      <c r="F19" s="231">
        <v>0.33494226105611191</v>
      </c>
      <c r="G19" s="231">
        <v>0.494117711563476</v>
      </c>
      <c r="H19" s="231">
        <v>0.87665022903914924</v>
      </c>
      <c r="I19" s="231">
        <v>0.49781423745607178</v>
      </c>
      <c r="J19" s="231">
        <v>0.68050435634894679</v>
      </c>
      <c r="K19" s="231">
        <v>0.32865945976366701</v>
      </c>
      <c r="L19" s="231">
        <v>0.34392436140588323</v>
      </c>
      <c r="M19" s="231">
        <v>0.34144295415994191</v>
      </c>
      <c r="N19" s="231">
        <v>0.35120481652464342</v>
      </c>
      <c r="O19" s="231">
        <v>0.34964594704518243</v>
      </c>
      <c r="P19" s="231">
        <v>0.34262623484217719</v>
      </c>
      <c r="Q19" s="231">
        <v>0.34262182753787818</v>
      </c>
      <c r="R19" s="231">
        <v>0.34022800023636179</v>
      </c>
      <c r="S19" s="231">
        <v>0.43920591960244149</v>
      </c>
      <c r="T19" s="231">
        <v>0.47016695830866839</v>
      </c>
      <c r="U19" s="231">
        <v>0.46643686461718142</v>
      </c>
      <c r="V19" s="231">
        <v>0.4527196189166624</v>
      </c>
      <c r="W19" s="231">
        <v>0.56882690537502145</v>
      </c>
      <c r="DA19" s="73" t="s">
        <v>3063</v>
      </c>
    </row>
    <row r="20" spans="1:105" ht="12" customHeight="1" x14ac:dyDescent="0.25">
      <c r="A20" s="46" t="s">
        <v>160</v>
      </c>
      <c r="B20" s="231">
        <v>5.1895391644016682</v>
      </c>
      <c r="C20" s="231">
        <v>5.4383136533844034</v>
      </c>
      <c r="D20" s="231">
        <v>5.6505159712453832</v>
      </c>
      <c r="E20" s="231">
        <v>7.9476375582313263</v>
      </c>
      <c r="F20" s="231">
        <v>6.4658133882026441</v>
      </c>
      <c r="G20" s="231">
        <v>10.828597157569661</v>
      </c>
      <c r="H20" s="231">
        <v>12.232504795773259</v>
      </c>
      <c r="I20" s="231">
        <v>13.148833824245131</v>
      </c>
      <c r="J20" s="231">
        <v>15.222823140271171</v>
      </c>
      <c r="K20" s="231">
        <v>11.086428403543399</v>
      </c>
      <c r="L20" s="231">
        <v>10.23003488106739</v>
      </c>
      <c r="M20" s="231">
        <v>9.7107067021745106</v>
      </c>
      <c r="N20" s="231">
        <v>9.2333520686894701</v>
      </c>
      <c r="O20" s="231">
        <v>9.0526010049317112</v>
      </c>
      <c r="P20" s="231">
        <v>7.8207702632753611</v>
      </c>
      <c r="Q20" s="231">
        <v>7.9863380762691198</v>
      </c>
      <c r="R20" s="231">
        <v>7.7424959551287618</v>
      </c>
      <c r="S20" s="231">
        <v>7.842809683903452</v>
      </c>
      <c r="T20" s="231">
        <v>8.9432709044163641</v>
      </c>
      <c r="U20" s="231">
        <v>9.5560798149308841</v>
      </c>
      <c r="V20" s="231">
        <v>9.705456283256396</v>
      </c>
      <c r="W20" s="231">
        <v>11.41862285948595</v>
      </c>
      <c r="DA20" s="73" t="s">
        <v>3064</v>
      </c>
    </row>
    <row r="21" spans="1:105" ht="12" customHeight="1" x14ac:dyDescent="0.25">
      <c r="A21" s="46" t="s">
        <v>70</v>
      </c>
      <c r="B21" s="231">
        <v>0.74986892558886942</v>
      </c>
      <c r="C21" s="231">
        <v>0.68207859353273004</v>
      </c>
      <c r="D21" s="231">
        <v>0.71286084178423548</v>
      </c>
      <c r="E21" s="231">
        <v>0.46028950686571452</v>
      </c>
      <c r="F21" s="231">
        <v>0.93796001252735095</v>
      </c>
      <c r="G21" s="231">
        <v>1.309998984542464</v>
      </c>
      <c r="H21" s="231">
        <v>0.49309393080787889</v>
      </c>
      <c r="I21" s="231">
        <v>0.36946591425365338</v>
      </c>
      <c r="J21" s="231">
        <v>1.9858124640362532E-2</v>
      </c>
      <c r="K21" s="231">
        <v>0.44637785939055902</v>
      </c>
      <c r="L21" s="231">
        <v>0.56970460783729404</v>
      </c>
      <c r="M21" s="231">
        <v>0.35905812517388552</v>
      </c>
      <c r="N21" s="231">
        <v>0.35890867647125629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9.9355415489004117E-2</v>
      </c>
      <c r="V21" s="231">
        <v>3.5935323296664698E-2</v>
      </c>
      <c r="W21" s="231">
        <v>8.113928102183493E-2</v>
      </c>
      <c r="DA21" s="73" t="s">
        <v>3065</v>
      </c>
    </row>
    <row r="22" spans="1:105" ht="12" customHeight="1" x14ac:dyDescent="0.25">
      <c r="A22" s="46" t="s">
        <v>34</v>
      </c>
      <c r="B22" s="231">
        <v>7.5021762876936853</v>
      </c>
      <c r="C22" s="231">
        <v>8.565458871956011</v>
      </c>
      <c r="D22" s="231">
        <v>8.5663197294376481</v>
      </c>
      <c r="E22" s="231">
        <v>9.6313240286418864</v>
      </c>
      <c r="F22" s="231">
        <v>10.693674017305581</v>
      </c>
      <c r="G22" s="231">
        <v>7.4978002622045006</v>
      </c>
      <c r="H22" s="231">
        <v>7.4978002622279254</v>
      </c>
      <c r="I22" s="231">
        <v>8.5636654189245718</v>
      </c>
      <c r="J22" s="231">
        <v>8.5618719658524398</v>
      </c>
      <c r="K22" s="231">
        <v>7.4968676666188054</v>
      </c>
      <c r="L22" s="231">
        <v>5.3642047576306577</v>
      </c>
      <c r="M22" s="231">
        <v>5.3633439001510066</v>
      </c>
      <c r="N22" s="231">
        <v>4.2955275677375608</v>
      </c>
      <c r="O22" s="231">
        <v>4.2946667102600307</v>
      </c>
      <c r="P22" s="231">
        <v>4.2920123996927657</v>
      </c>
      <c r="Q22" s="231">
        <v>4.2920123996902664</v>
      </c>
      <c r="R22" s="231">
        <v>4.2920123996950617</v>
      </c>
      <c r="S22" s="231">
        <v>4.0798895942307176</v>
      </c>
      <c r="T22" s="231">
        <v>3.436490841807764</v>
      </c>
      <c r="U22" s="231">
        <v>3.8554958585931631</v>
      </c>
      <c r="V22" s="231">
        <v>3.750614722857589</v>
      </c>
      <c r="W22" s="231">
        <v>3.7492222684234902</v>
      </c>
      <c r="DA22" s="73" t="s">
        <v>3066</v>
      </c>
    </row>
    <row r="23" spans="1:105" ht="12" customHeight="1" x14ac:dyDescent="0.25">
      <c r="A23" s="46" t="s">
        <v>162</v>
      </c>
      <c r="B23" s="231">
        <v>2.4631204469833619</v>
      </c>
      <c r="C23" s="231">
        <v>2.3763097269943589</v>
      </c>
      <c r="D23" s="231">
        <v>2.440286648831465</v>
      </c>
      <c r="E23" s="231">
        <v>2.69947847240336</v>
      </c>
      <c r="F23" s="231">
        <v>0.60519822850131999</v>
      </c>
      <c r="G23" s="231">
        <v>0.57986731255014057</v>
      </c>
      <c r="H23" s="231">
        <v>0.48957700863663228</v>
      </c>
      <c r="I23" s="231">
        <v>0.25226313889011481</v>
      </c>
      <c r="J23" s="231">
        <v>0.17191571462701849</v>
      </c>
      <c r="K23" s="231">
        <v>0.23390995637882761</v>
      </c>
      <c r="L23" s="231">
        <v>0.2415059733058732</v>
      </c>
      <c r="M23" s="231">
        <v>0.72714714800904867</v>
      </c>
      <c r="N23" s="231">
        <v>0.37159437170632398</v>
      </c>
      <c r="O23" s="231">
        <v>0.33735875724796099</v>
      </c>
      <c r="P23" s="231">
        <v>0.2161442012268685</v>
      </c>
      <c r="Q23" s="231">
        <v>1.2335449293015719</v>
      </c>
      <c r="R23" s="231">
        <v>1.519031120446968</v>
      </c>
      <c r="S23" s="231">
        <v>1.902487343044289</v>
      </c>
      <c r="T23" s="231">
        <v>1.7913909762886771</v>
      </c>
      <c r="U23" s="231">
        <v>1.774916265039775</v>
      </c>
      <c r="V23" s="231">
        <v>1.5869057215334821</v>
      </c>
      <c r="W23" s="231">
        <v>2.3012421286018352</v>
      </c>
      <c r="DA23" s="73" t="s">
        <v>3067</v>
      </c>
    </row>
    <row r="24" spans="1:105" ht="12" customHeight="1" x14ac:dyDescent="0.25">
      <c r="A24" s="46" t="s">
        <v>36</v>
      </c>
      <c r="B24" s="231">
        <v>1.345089805053421</v>
      </c>
      <c r="C24" s="231">
        <v>1.685845888973754</v>
      </c>
      <c r="D24" s="231">
        <v>1.954863849985528</v>
      </c>
      <c r="E24" s="231">
        <v>1.147809966975746</v>
      </c>
      <c r="F24" s="231">
        <v>0.84635801353957107</v>
      </c>
      <c r="G24" s="231">
        <v>1.226544758915675</v>
      </c>
      <c r="H24" s="231">
        <v>6.4488392094870992E-2</v>
      </c>
      <c r="I24" s="231">
        <v>7.8861322864944031E-2</v>
      </c>
      <c r="J24" s="231">
        <v>0.1111687843684752</v>
      </c>
      <c r="K24" s="231">
        <v>6.4488392096012537E-2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26.76233719008048</v>
      </c>
      <c r="C25" s="231">
        <v>21.162746265840749</v>
      </c>
      <c r="D25" s="231">
        <v>20.425421838369878</v>
      </c>
      <c r="E25" s="231">
        <v>28.695249174393641</v>
      </c>
      <c r="F25" s="231">
        <v>29.113697645304661</v>
      </c>
      <c r="G25" s="231">
        <v>26.204358069656941</v>
      </c>
      <c r="H25" s="231">
        <v>25.427147245866571</v>
      </c>
      <c r="I25" s="231">
        <v>30.628161158646162</v>
      </c>
      <c r="J25" s="231">
        <v>31.18614027885079</v>
      </c>
      <c r="K25" s="231">
        <v>25.32757473127738</v>
      </c>
      <c r="L25" s="231">
        <v>27.99781114317426</v>
      </c>
      <c r="M25" s="231">
        <v>22.816740428301991</v>
      </c>
      <c r="N25" s="231">
        <v>25.4271472459492</v>
      </c>
      <c r="O25" s="231">
        <v>25.686265345655919</v>
      </c>
      <c r="P25" s="231">
        <v>23.075786790156911</v>
      </c>
      <c r="Q25" s="231">
        <v>9.2263117293124974</v>
      </c>
      <c r="R25" s="231">
        <v>5.6194623843268321</v>
      </c>
      <c r="S25" s="231">
        <v>6.2890660237322393</v>
      </c>
      <c r="T25" s="231">
        <v>6.6855626292363368</v>
      </c>
      <c r="U25" s="231">
        <v>7.4328586558111622</v>
      </c>
      <c r="V25" s="231">
        <v>6.2392080283846152</v>
      </c>
      <c r="W25" s="231">
        <v>5.2767693709750549</v>
      </c>
      <c r="DA25" s="73" t="s">
        <v>3069</v>
      </c>
    </row>
    <row r="26" spans="1:105" ht="12" customHeight="1" x14ac:dyDescent="0.25">
      <c r="A26" s="46" t="s">
        <v>79</v>
      </c>
      <c r="B26" s="231">
        <v>2.5135145754963388</v>
      </c>
      <c r="C26" s="231">
        <v>2.639142275115955</v>
      </c>
      <c r="D26" s="231">
        <v>2.770738991509754</v>
      </c>
      <c r="E26" s="231">
        <v>2.9163531346983258</v>
      </c>
      <c r="F26" s="231">
        <v>4.3875443134433736</v>
      </c>
      <c r="G26" s="231">
        <v>4.4745051648417578</v>
      </c>
      <c r="H26" s="231">
        <v>4.0753974941665616</v>
      </c>
      <c r="I26" s="231">
        <v>3.842578792431588</v>
      </c>
      <c r="J26" s="231">
        <v>3.575870697757916</v>
      </c>
      <c r="K26" s="231">
        <v>3.1160008369518182</v>
      </c>
      <c r="L26" s="231">
        <v>3.2618011955543889</v>
      </c>
      <c r="M26" s="231">
        <v>2.2444828741813079</v>
      </c>
      <c r="N26" s="231">
        <v>1.8672980702078821</v>
      </c>
      <c r="O26" s="231">
        <v>0.71376329978679742</v>
      </c>
      <c r="P26" s="231">
        <v>0.73996246718194314</v>
      </c>
      <c r="Q26" s="231">
        <v>0.28306236222338799</v>
      </c>
      <c r="R26" s="231">
        <v>7.4089210103877576E-2</v>
      </c>
      <c r="S26" s="231">
        <v>1.720680099532002</v>
      </c>
      <c r="T26" s="231">
        <v>1.616946773765364</v>
      </c>
      <c r="U26" s="231">
        <v>1.88764522888843</v>
      </c>
      <c r="V26" s="231">
        <v>3.0329443616801348</v>
      </c>
      <c r="W26" s="231">
        <v>2.7539548015438768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58.45546999148511</v>
      </c>
      <c r="C27" s="263">
        <f t="shared" si="0"/>
        <v>59.177553250755402</v>
      </c>
      <c r="D27" s="263">
        <f t="shared" si="0"/>
        <v>61.657980553206187</v>
      </c>
      <c r="E27" s="263">
        <f t="shared" si="0"/>
        <v>73.988601344257788</v>
      </c>
      <c r="F27" s="263">
        <f t="shared" si="0"/>
        <v>61.733195710162711</v>
      </c>
      <c r="G27" s="263">
        <f t="shared" si="0"/>
        <v>78.793726098720029</v>
      </c>
      <c r="H27" s="263">
        <f t="shared" si="0"/>
        <v>83.644591504726435</v>
      </c>
      <c r="I27" s="263">
        <f t="shared" si="0"/>
        <v>86.659168020257042</v>
      </c>
      <c r="J27" s="263">
        <f t="shared" si="0"/>
        <v>95.019449704561438</v>
      </c>
      <c r="K27" s="263">
        <f t="shared" si="0"/>
        <v>74.98078400245619</v>
      </c>
      <c r="L27" s="263">
        <f t="shared" si="0"/>
        <v>67.67013544549431</v>
      </c>
      <c r="M27" s="263">
        <f t="shared" si="0"/>
        <v>66.1501138122984</v>
      </c>
      <c r="N27" s="263">
        <f t="shared" si="0"/>
        <v>60.603061945872618</v>
      </c>
      <c r="O27" s="263">
        <f t="shared" si="0"/>
        <v>58.110753478195143</v>
      </c>
      <c r="P27" s="263">
        <f t="shared" si="0"/>
        <v>51.463676831430355</v>
      </c>
      <c r="Q27" s="263">
        <f t="shared" si="0"/>
        <v>52.019444846072297</v>
      </c>
      <c r="R27" s="263">
        <f t="shared" si="0"/>
        <v>49.79311341569889</v>
      </c>
      <c r="S27" s="263">
        <f t="shared" si="0"/>
        <v>51.033650345398677</v>
      </c>
      <c r="T27" s="263">
        <f t="shared" si="0"/>
        <v>55.213548654224539</v>
      </c>
      <c r="U27" s="263">
        <f t="shared" si="0"/>
        <v>58.808597107021384</v>
      </c>
      <c r="V27" s="263">
        <f t="shared" si="0"/>
        <v>59.360924558800093</v>
      </c>
      <c r="W27" s="263">
        <f t="shared" si="0"/>
        <v>67.387261603000653</v>
      </c>
      <c r="DA27" s="70"/>
    </row>
    <row r="28" spans="1:105" ht="12" customHeight="1" x14ac:dyDescent="0.25">
      <c r="A28" s="60" t="s">
        <v>3072</v>
      </c>
      <c r="B28" s="264">
        <v>57.742256545014307</v>
      </c>
      <c r="C28" s="264">
        <v>58.465853324759962</v>
      </c>
      <c r="D28" s="264">
        <v>60.997044176012061</v>
      </c>
      <c r="E28" s="264">
        <v>73.250479982372866</v>
      </c>
      <c r="F28" s="264">
        <v>60.89537333552795</v>
      </c>
      <c r="G28" s="264">
        <v>77.85930361895268</v>
      </c>
      <c r="H28" s="264">
        <v>82.554289213811714</v>
      </c>
      <c r="I28" s="264">
        <v>85.378826030247566</v>
      </c>
      <c r="J28" s="264">
        <v>93.74884028002802</v>
      </c>
      <c r="K28" s="264">
        <v>73.760559090222372</v>
      </c>
      <c r="L28" s="264">
        <v>66.510478415219055</v>
      </c>
      <c r="M28" s="264">
        <v>65.033144123094843</v>
      </c>
      <c r="N28" s="264">
        <v>59.396005121489402</v>
      </c>
      <c r="O28" s="264">
        <v>56.846553776996103</v>
      </c>
      <c r="P28" s="264">
        <v>50.079458395168437</v>
      </c>
      <c r="Q28" s="264">
        <v>50.525562848312482</v>
      </c>
      <c r="R28" s="264">
        <v>48.090097009582358</v>
      </c>
      <c r="S28" s="264">
        <v>49.302186370557372</v>
      </c>
      <c r="T28" s="264">
        <v>53.464748986106663</v>
      </c>
      <c r="U28" s="264">
        <v>56.973373779081079</v>
      </c>
      <c r="V28" s="264">
        <v>57.630400686584132</v>
      </c>
      <c r="W28" s="264">
        <v>65.663458773489111</v>
      </c>
      <c r="DA28" s="72" t="s">
        <v>3073</v>
      </c>
    </row>
    <row r="29" spans="1:105" ht="12" customHeight="1" x14ac:dyDescent="0.25">
      <c r="A29" s="59" t="s">
        <v>30</v>
      </c>
      <c r="B29" s="232">
        <v>0</v>
      </c>
      <c r="C29" s="232">
        <v>0.1083714964201056</v>
      </c>
      <c r="D29" s="232">
        <v>0.67432248744461232</v>
      </c>
      <c r="E29" s="232">
        <v>0</v>
      </c>
      <c r="F29" s="232">
        <v>0.29730050756365989</v>
      </c>
      <c r="G29" s="232">
        <v>0.60089690888376457</v>
      </c>
      <c r="H29" s="232">
        <v>0.10569886563306589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0.1092514596336517</v>
      </c>
      <c r="O29" s="232">
        <v>5.4175647014416933E-2</v>
      </c>
      <c r="P29" s="232">
        <v>0</v>
      </c>
      <c r="Q29" s="232">
        <v>0</v>
      </c>
      <c r="R29" s="232">
        <v>0</v>
      </c>
      <c r="S29" s="232">
        <v>0</v>
      </c>
      <c r="T29" s="232">
        <v>0.1190118625005223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25">
      <c r="A30" s="59" t="s">
        <v>33</v>
      </c>
      <c r="B30" s="232">
        <v>2.8177935166592021</v>
      </c>
      <c r="C30" s="232">
        <v>1.912950760986077</v>
      </c>
      <c r="D30" s="232">
        <v>3.4381933814751711</v>
      </c>
      <c r="E30" s="232">
        <v>1.921307528800221</v>
      </c>
      <c r="F30" s="232">
        <v>2.660460977843186</v>
      </c>
      <c r="G30" s="232">
        <v>2.8657275162739628</v>
      </c>
      <c r="H30" s="232">
        <v>5.699727650219728</v>
      </c>
      <c r="I30" s="232">
        <v>2.8620309903913879</v>
      </c>
      <c r="J30" s="232">
        <v>3.7992892807816521</v>
      </c>
      <c r="K30" s="232">
        <v>1.91123735879831</v>
      </c>
      <c r="L30" s="232">
        <v>1.8959724571571781</v>
      </c>
      <c r="M30" s="232">
        <v>1.898453864401402</v>
      </c>
      <c r="N30" s="232">
        <v>1.8886920020373421</v>
      </c>
      <c r="O30" s="232">
        <v>1.8902508715158359</v>
      </c>
      <c r="P30" s="232">
        <v>1.897270583709074</v>
      </c>
      <c r="Q30" s="232">
        <v>1.897274991011128</v>
      </c>
      <c r="R30" s="232">
        <v>1.899668818314741</v>
      </c>
      <c r="S30" s="232">
        <v>2.2025043301466818</v>
      </c>
      <c r="T30" s="232">
        <v>2.283668143769185</v>
      </c>
      <c r="U30" s="232">
        <v>2.2874782974037871</v>
      </c>
      <c r="V30" s="232">
        <v>2.3319364511163849</v>
      </c>
      <c r="W30" s="232">
        <v>2.7600127242689192</v>
      </c>
      <c r="DA30" s="71" t="s">
        <v>3075</v>
      </c>
    </row>
    <row r="31" spans="1:105" ht="12" customHeight="1" x14ac:dyDescent="0.25">
      <c r="A31" s="59" t="s">
        <v>160</v>
      </c>
      <c r="B31" s="232">
        <v>37.107681101703108</v>
      </c>
      <c r="C31" s="232">
        <v>40.383345348962607</v>
      </c>
      <c r="D31" s="232">
        <v>40.771071378501929</v>
      </c>
      <c r="E31" s="232">
        <v>54.226658302380827</v>
      </c>
      <c r="F31" s="232">
        <v>49.251981474497789</v>
      </c>
      <c r="G31" s="232">
        <v>63.510948749668572</v>
      </c>
      <c r="H31" s="232">
        <v>69.434835167448014</v>
      </c>
      <c r="I31" s="232">
        <v>76.033880918759522</v>
      </c>
      <c r="J31" s="232">
        <v>85.20105303421694</v>
      </c>
      <c r="K31" s="232">
        <v>64.773049407956222</v>
      </c>
      <c r="L31" s="232">
        <v>56.783211097188087</v>
      </c>
      <c r="M31" s="232">
        <v>54.279654820674573</v>
      </c>
      <c r="N31" s="232">
        <v>50.038628015417409</v>
      </c>
      <c r="O31" s="232">
        <v>49.312412441107767</v>
      </c>
      <c r="P31" s="232">
        <v>43.859442436524489</v>
      </c>
      <c r="Q31" s="232">
        <v>43.754498388856582</v>
      </c>
      <c r="R31" s="232">
        <v>42.240694108557129</v>
      </c>
      <c r="S31" s="232">
        <v>42.025286553555539</v>
      </c>
      <c r="T31" s="232">
        <v>45.933944865171817</v>
      </c>
      <c r="U31" s="232">
        <v>49.080117572829991</v>
      </c>
      <c r="V31" s="232">
        <v>49.9915409839546</v>
      </c>
      <c r="W31" s="232">
        <v>56.986340454009792</v>
      </c>
      <c r="DA31" s="71" t="s">
        <v>3076</v>
      </c>
    </row>
    <row r="32" spans="1:105" ht="12" customHeight="1" x14ac:dyDescent="0.25">
      <c r="A32" s="59" t="s">
        <v>70</v>
      </c>
      <c r="B32" s="232">
        <v>5.5903276811486524</v>
      </c>
      <c r="C32" s="232">
        <v>4.734310355839126</v>
      </c>
      <c r="D32" s="232">
        <v>4.7020888816398028</v>
      </c>
      <c r="E32" s="232">
        <v>3.99306792364388</v>
      </c>
      <c r="F32" s="232">
        <v>4.356901265708478</v>
      </c>
      <c r="G32" s="232">
        <v>6.4322899833181761</v>
      </c>
      <c r="H32" s="232">
        <v>2.7854222543383829</v>
      </c>
      <c r="I32" s="232">
        <v>2.402232190819614</v>
      </c>
      <c r="J32" s="232">
        <v>0.82193588260536488</v>
      </c>
      <c r="K32" s="232">
        <v>2.9505527822734572</v>
      </c>
      <c r="L32" s="232">
        <v>3.166406749899596</v>
      </c>
      <c r="M32" s="232">
        <v>1.5707785044676621</v>
      </c>
      <c r="N32" s="232">
        <v>1.5709279531373539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0.34347269291441762</v>
      </c>
      <c r="V32" s="232">
        <v>0.15701394588263881</v>
      </c>
      <c r="W32" s="232">
        <v>0.27628967041132912</v>
      </c>
      <c r="DA32" s="71" t="s">
        <v>3077</v>
      </c>
    </row>
    <row r="33" spans="1:105" ht="12" customHeight="1" x14ac:dyDescent="0.25">
      <c r="A33" s="59" t="s">
        <v>162</v>
      </c>
      <c r="B33" s="232">
        <v>12.22645424550335</v>
      </c>
      <c r="C33" s="232">
        <v>11.326875362552039</v>
      </c>
      <c r="D33" s="232">
        <v>11.41136804695055</v>
      </c>
      <c r="E33" s="232">
        <v>13.109446227547931</v>
      </c>
      <c r="F33" s="232">
        <v>4.3287291099148399</v>
      </c>
      <c r="G33" s="232">
        <v>4.4494404608082041</v>
      </c>
      <c r="H33" s="232">
        <v>4.5286052761725148</v>
      </c>
      <c r="I33" s="232">
        <v>4.0806819302770476</v>
      </c>
      <c r="J33" s="232">
        <v>3.9265620824240481</v>
      </c>
      <c r="K33" s="232">
        <v>4.125719541194373</v>
      </c>
      <c r="L33" s="232">
        <v>4.6648881109741769</v>
      </c>
      <c r="M33" s="232">
        <v>7.2842569335512124</v>
      </c>
      <c r="N33" s="232">
        <v>5.788505691263639</v>
      </c>
      <c r="O33" s="232">
        <v>5.5897148173580771</v>
      </c>
      <c r="P33" s="232">
        <v>4.3227453749348799</v>
      </c>
      <c r="Q33" s="232">
        <v>4.8737894684447554</v>
      </c>
      <c r="R33" s="232">
        <v>3.949734082710489</v>
      </c>
      <c r="S33" s="232">
        <v>5.0743954868551473</v>
      </c>
      <c r="T33" s="232">
        <v>5.1281241146651224</v>
      </c>
      <c r="U33" s="232">
        <v>5.2623052159328827</v>
      </c>
      <c r="V33" s="232">
        <v>5.1499093056305094</v>
      </c>
      <c r="W33" s="232">
        <v>5.6408159247990737</v>
      </c>
      <c r="DA33" s="71" t="s">
        <v>3078</v>
      </c>
    </row>
    <row r="34" spans="1:105" ht="12" customHeight="1" x14ac:dyDescent="0.25">
      <c r="A34" s="60" t="s">
        <v>3079</v>
      </c>
      <c r="B34" s="264">
        <v>0.7132134464708022</v>
      </c>
      <c r="C34" s="264">
        <v>0.71169992599544196</v>
      </c>
      <c r="D34" s="264">
        <v>0.66093637719412601</v>
      </c>
      <c r="E34" s="264">
        <v>0.73812136188491595</v>
      </c>
      <c r="F34" s="264">
        <v>0.83782237463476328</v>
      </c>
      <c r="G34" s="264">
        <v>0.93442247976734671</v>
      </c>
      <c r="H34" s="264">
        <v>1.0903022909147271</v>
      </c>
      <c r="I34" s="264">
        <v>1.2803419900094779</v>
      </c>
      <c r="J34" s="264">
        <v>1.270609424533413</v>
      </c>
      <c r="K34" s="264">
        <v>1.2202249122338129</v>
      </c>
      <c r="L34" s="264">
        <v>1.159657030275254</v>
      </c>
      <c r="M34" s="264">
        <v>1.116969689203551</v>
      </c>
      <c r="N34" s="264">
        <v>1.207056824383216</v>
      </c>
      <c r="O34" s="264">
        <v>1.26419970119904</v>
      </c>
      <c r="P34" s="264">
        <v>1.384218436261921</v>
      </c>
      <c r="Q34" s="264">
        <v>1.4938819977598159</v>
      </c>
      <c r="R34" s="264">
        <v>1.7030164061165289</v>
      </c>
      <c r="S34" s="264">
        <v>1.7314639748413041</v>
      </c>
      <c r="T34" s="264">
        <v>1.748799668117873</v>
      </c>
      <c r="U34" s="264">
        <v>1.8352233279403081</v>
      </c>
      <c r="V34" s="264">
        <v>1.7305238722159599</v>
      </c>
      <c r="W34" s="264">
        <v>1.72380282951154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6.9828226710435173</v>
      </c>
      <c r="C35" s="263">
        <f t="shared" si="1"/>
        <v>5.7763645112687758</v>
      </c>
      <c r="D35" s="263">
        <f t="shared" si="1"/>
        <v>5.8319705638390973</v>
      </c>
      <c r="E35" s="263">
        <f t="shared" si="1"/>
        <v>7.1508638247155067</v>
      </c>
      <c r="F35" s="263">
        <f t="shared" si="1"/>
        <v>7.0134387472695039</v>
      </c>
      <c r="G35" s="263">
        <f t="shared" si="1"/>
        <v>6.5611823216300431</v>
      </c>
      <c r="H35" s="263">
        <f t="shared" si="1"/>
        <v>6.3798792997765252</v>
      </c>
      <c r="I35" s="263">
        <f t="shared" si="1"/>
        <v>7.2676323839023516</v>
      </c>
      <c r="J35" s="263">
        <f t="shared" si="1"/>
        <v>7.3705024783029529</v>
      </c>
      <c r="K35" s="263">
        <f t="shared" si="1"/>
        <v>6.281845615881859</v>
      </c>
      <c r="L35" s="263">
        <f t="shared" si="1"/>
        <v>6.8250291046110343</v>
      </c>
      <c r="M35" s="263">
        <f t="shared" si="1"/>
        <v>5.8628376264939952</v>
      </c>
      <c r="N35" s="263">
        <f t="shared" si="1"/>
        <v>6.1391380523721919</v>
      </c>
      <c r="O35" s="263">
        <f t="shared" si="1"/>
        <v>6.0373145908595873</v>
      </c>
      <c r="P35" s="263">
        <f t="shared" si="1"/>
        <v>5.3451521688139554</v>
      </c>
      <c r="Q35" s="263">
        <f t="shared" si="1"/>
        <v>2.9885980045478373</v>
      </c>
      <c r="R35" s="263">
        <f t="shared" si="1"/>
        <v>2.2410352696844145</v>
      </c>
      <c r="S35" s="263">
        <f t="shared" si="1"/>
        <v>3.0344876462539214</v>
      </c>
      <c r="T35" s="263">
        <f t="shared" si="1"/>
        <v>3.0326773426270934</v>
      </c>
      <c r="U35" s="263">
        <f t="shared" si="1"/>
        <v>3.3722583384268425</v>
      </c>
      <c r="V35" s="263">
        <f t="shared" si="1"/>
        <v>3.1701877451669933</v>
      </c>
      <c r="W35" s="263">
        <f t="shared" si="1"/>
        <v>3.209080024078026</v>
      </c>
      <c r="DA35" s="70"/>
    </row>
    <row r="36" spans="1:105" ht="12" customHeight="1" x14ac:dyDescent="0.25">
      <c r="A36" s="60" t="s">
        <v>3082</v>
      </c>
      <c r="B36" s="264">
        <v>1.149715805804941</v>
      </c>
      <c r="C36" s="264">
        <v>0.91702845638943575</v>
      </c>
      <c r="D36" s="264">
        <v>1.0144095868834291</v>
      </c>
      <c r="E36" s="264">
        <v>0.96461466895812409</v>
      </c>
      <c r="F36" s="264">
        <v>0.5878196310167112</v>
      </c>
      <c r="G36" s="264">
        <v>0.57960823627870761</v>
      </c>
      <c r="H36" s="264">
        <v>0.77724697215894745</v>
      </c>
      <c r="I36" s="264">
        <v>0.73326417449862014</v>
      </c>
      <c r="J36" s="264">
        <v>0.77092106897223001</v>
      </c>
      <c r="K36" s="264">
        <v>0.84882815520843824</v>
      </c>
      <c r="L36" s="264">
        <v>0.88156088328055549</v>
      </c>
      <c r="M36" s="264">
        <v>1.01491521457477</v>
      </c>
      <c r="N36" s="264">
        <v>0.90676257023547913</v>
      </c>
      <c r="O36" s="264">
        <v>0.9512995378094542</v>
      </c>
      <c r="P36" s="264">
        <v>0.75244119894152539</v>
      </c>
      <c r="Q36" s="264">
        <v>0.81032648601310364</v>
      </c>
      <c r="R36" s="264">
        <v>0.67622037511391553</v>
      </c>
      <c r="S36" s="264">
        <v>0.92722707824354622</v>
      </c>
      <c r="T36" s="264">
        <v>0.90750922685250957</v>
      </c>
      <c r="U36" s="264">
        <v>1.0026990578169801</v>
      </c>
      <c r="V36" s="264">
        <v>0.91415568326317354</v>
      </c>
      <c r="W36" s="264">
        <v>1.0128337049567451</v>
      </c>
      <c r="DA36" s="72" t="s">
        <v>3083</v>
      </c>
    </row>
    <row r="37" spans="1:105" ht="12" customHeight="1" x14ac:dyDescent="0.25">
      <c r="A37" s="59" t="s">
        <v>30</v>
      </c>
      <c r="B37" s="232">
        <v>0</v>
      </c>
      <c r="C37" s="232">
        <v>1.5713866980915311E-2</v>
      </c>
      <c r="D37" s="232">
        <v>9.7776760679468777E-2</v>
      </c>
      <c r="E37" s="232">
        <v>0</v>
      </c>
      <c r="F37" s="232">
        <v>4.3108573596730683E-2</v>
      </c>
      <c r="G37" s="232">
        <v>8.7130051788145868E-2</v>
      </c>
      <c r="H37" s="232">
        <v>1.532633551679455E-2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1.5841461646879499E-2</v>
      </c>
      <c r="O37" s="232">
        <v>7.8554688170904569E-3</v>
      </c>
      <c r="P37" s="232">
        <v>0</v>
      </c>
      <c r="Q37" s="232">
        <v>0</v>
      </c>
      <c r="R37" s="232">
        <v>0</v>
      </c>
      <c r="S37" s="232">
        <v>0</v>
      </c>
      <c r="T37" s="232">
        <v>1.7256720062575729E-2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0.26553145848779908</v>
      </c>
      <c r="C38" s="232">
        <v>0.13342445725320851</v>
      </c>
      <c r="D38" s="232">
        <v>0.1842661462370932</v>
      </c>
      <c r="E38" s="232">
        <v>0.13589968366543639</v>
      </c>
      <c r="F38" s="232">
        <v>2.7927837408476371E-2</v>
      </c>
      <c r="G38" s="232">
        <v>0</v>
      </c>
      <c r="H38" s="232">
        <v>0.13701133843942959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3.055995396159503E-2</v>
      </c>
      <c r="T38" s="232">
        <v>3.1121025382808459E-2</v>
      </c>
      <c r="U38" s="232">
        <v>3.1380669315560758E-2</v>
      </c>
      <c r="V38" s="232">
        <v>1.07188764881356E-2</v>
      </c>
      <c r="W38" s="232">
        <v>1.9803371060775218E-2</v>
      </c>
      <c r="DA38" s="71" t="s">
        <v>3085</v>
      </c>
    </row>
    <row r="39" spans="1:105" ht="12" customHeight="1" x14ac:dyDescent="0.25">
      <c r="A39" s="59" t="s">
        <v>160</v>
      </c>
      <c r="B39" s="232">
        <v>0.1190811363566171</v>
      </c>
      <c r="C39" s="232">
        <v>0.23805400605332619</v>
      </c>
      <c r="D39" s="232">
        <v>0.23223263173206529</v>
      </c>
      <c r="E39" s="232">
        <v>0.24493215245220029</v>
      </c>
      <c r="F39" s="232">
        <v>0.2608184210523799</v>
      </c>
      <c r="G39" s="232">
        <v>0.13701013109908439</v>
      </c>
      <c r="H39" s="232">
        <v>0.1352084907455085</v>
      </c>
      <c r="I39" s="232">
        <v>0.13889571041829241</v>
      </c>
      <c r="J39" s="232">
        <v>0.1382110296884155</v>
      </c>
      <c r="K39" s="232">
        <v>0.1351607664189102</v>
      </c>
      <c r="L39" s="232">
        <v>0.13549254748528139</v>
      </c>
      <c r="M39" s="232">
        <v>0.12983617746887829</v>
      </c>
      <c r="N39" s="232">
        <v>0.1096569198305847</v>
      </c>
      <c r="O39" s="232">
        <v>0.13293542047544249</v>
      </c>
      <c r="P39" s="232">
        <v>0.13579750368945129</v>
      </c>
      <c r="Q39" s="232">
        <v>0.11378057215344969</v>
      </c>
      <c r="R39" s="232">
        <v>0.1035089331208945</v>
      </c>
      <c r="S39" s="232">
        <v>0.16087977868795469</v>
      </c>
      <c r="T39" s="232">
        <v>0.1253011139695894</v>
      </c>
      <c r="U39" s="232">
        <v>0.20072848778450381</v>
      </c>
      <c r="V39" s="232">
        <v>0.16647097681213011</v>
      </c>
      <c r="W39" s="232">
        <v>0.17813556271143019</v>
      </c>
      <c r="DA39" s="71" t="s">
        <v>3086</v>
      </c>
    </row>
    <row r="40" spans="1:105" ht="12" customHeight="1" x14ac:dyDescent="0.25">
      <c r="A40" s="59" t="s">
        <v>70</v>
      </c>
      <c r="B40" s="232">
        <v>0.4689968497689872</v>
      </c>
      <c r="C40" s="232">
        <v>0.34487533223368683</v>
      </c>
      <c r="D40" s="232">
        <v>0.34020775132241371</v>
      </c>
      <c r="E40" s="232">
        <v>0.35127329366328203</v>
      </c>
      <c r="F40" s="232">
        <v>1.2028803674591349E-2</v>
      </c>
      <c r="G40" s="232">
        <v>7.2051908461015252E-2</v>
      </c>
      <c r="H40" s="232">
        <v>9.444052180492897E-2</v>
      </c>
      <c r="I40" s="232">
        <v>0.1193995104818025</v>
      </c>
      <c r="J40" s="232">
        <v>0.1191807029777779</v>
      </c>
      <c r="K40" s="232">
        <v>0.16379850465042889</v>
      </c>
      <c r="L40" s="232">
        <v>0.117482676172736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2.703651831767992E-2</v>
      </c>
      <c r="V40" s="232">
        <v>0</v>
      </c>
      <c r="W40" s="232">
        <v>1.6975404060925559E-2</v>
      </c>
      <c r="DA40" s="71" t="s">
        <v>3087</v>
      </c>
    </row>
    <row r="41" spans="1:105" ht="12" customHeight="1" x14ac:dyDescent="0.25">
      <c r="A41" s="59" t="s">
        <v>162</v>
      </c>
      <c r="B41" s="232">
        <v>0.29610636119153821</v>
      </c>
      <c r="C41" s="232">
        <v>0.18496079386829911</v>
      </c>
      <c r="D41" s="232">
        <v>0.15992629691238749</v>
      </c>
      <c r="E41" s="232">
        <v>0.2325095391772054</v>
      </c>
      <c r="F41" s="232">
        <v>0.243935995284533</v>
      </c>
      <c r="G41" s="232">
        <v>0.28341614493046202</v>
      </c>
      <c r="H41" s="232">
        <v>0.39526028565228583</v>
      </c>
      <c r="I41" s="232">
        <v>0.47496895359852542</v>
      </c>
      <c r="J41" s="232">
        <v>0.51352933630603659</v>
      </c>
      <c r="K41" s="232">
        <v>0.54986888413909918</v>
      </c>
      <c r="L41" s="232">
        <v>0.62858565962253798</v>
      </c>
      <c r="M41" s="232">
        <v>0.88507903710589131</v>
      </c>
      <c r="N41" s="232">
        <v>0.78126418875801484</v>
      </c>
      <c r="O41" s="232">
        <v>0.81050864851692128</v>
      </c>
      <c r="P41" s="232">
        <v>0.61664369525207408</v>
      </c>
      <c r="Q41" s="232">
        <v>0.69654591385965392</v>
      </c>
      <c r="R41" s="232">
        <v>0.57271144199302104</v>
      </c>
      <c r="S41" s="232">
        <v>0.7357873455939965</v>
      </c>
      <c r="T41" s="232">
        <v>0.73383036743753605</v>
      </c>
      <c r="U41" s="232">
        <v>0.74355338239923585</v>
      </c>
      <c r="V41" s="232">
        <v>0.73696582996290783</v>
      </c>
      <c r="W41" s="232">
        <v>0.79791936712361422</v>
      </c>
      <c r="DA41" s="71" t="s">
        <v>3088</v>
      </c>
    </row>
    <row r="42" spans="1:105" ht="12" customHeight="1" x14ac:dyDescent="0.25">
      <c r="A42" s="60" t="s">
        <v>3089</v>
      </c>
      <c r="B42" s="264">
        <v>5.7592383297112439</v>
      </c>
      <c r="C42" s="264">
        <v>4.7856242768298118</v>
      </c>
      <c r="D42" s="264">
        <v>4.7491068521748474</v>
      </c>
      <c r="E42" s="264">
        <v>6.1098008718478729</v>
      </c>
      <c r="F42" s="264">
        <v>6.3388446560227631</v>
      </c>
      <c r="G42" s="264">
        <v>5.8847946142325744</v>
      </c>
      <c r="H42" s="264">
        <v>5.4897081617728389</v>
      </c>
      <c r="I42" s="264">
        <v>6.4017613604384644</v>
      </c>
      <c r="J42" s="264">
        <v>6.4679825760754763</v>
      </c>
      <c r="K42" s="264">
        <v>5.3066370233349183</v>
      </c>
      <c r="L42" s="264">
        <v>5.8233608860519697</v>
      </c>
      <c r="M42" s="264">
        <v>4.7322362655374288</v>
      </c>
      <c r="N42" s="264">
        <v>5.1073588824684517</v>
      </c>
      <c r="O42" s="264">
        <v>4.955080083997375</v>
      </c>
      <c r="P42" s="264">
        <v>4.4493454889738739</v>
      </c>
      <c r="Q42" s="264">
        <v>2.0235480259096099</v>
      </c>
      <c r="R42" s="264">
        <v>1.38843105250843</v>
      </c>
      <c r="S42" s="264">
        <v>1.9279303706160971</v>
      </c>
      <c r="T42" s="264">
        <v>1.944042435862376</v>
      </c>
      <c r="U42" s="264">
        <v>2.1794825787874732</v>
      </c>
      <c r="V42" s="264">
        <v>2.0767992322814521</v>
      </c>
      <c r="W42" s="264">
        <v>2.0177095974933001</v>
      </c>
      <c r="DA42" s="72" t="s">
        <v>3090</v>
      </c>
    </row>
    <row r="43" spans="1:105" ht="12" customHeight="1" x14ac:dyDescent="0.25">
      <c r="A43" s="64" t="s">
        <v>30</v>
      </c>
      <c r="B43" s="231">
        <v>0</v>
      </c>
      <c r="C43" s="231">
        <v>1.2042163777567731E-3</v>
      </c>
      <c r="D43" s="231">
        <v>9.2281346761494444E-3</v>
      </c>
      <c r="E43" s="231">
        <v>0</v>
      </c>
      <c r="F43" s="231">
        <v>8.220347660307715E-4</v>
      </c>
      <c r="G43" s="231">
        <v>1.8582047328368689E-3</v>
      </c>
      <c r="H43" s="231">
        <v>6.5554765259124702E-4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1.048959298918177E-3</v>
      </c>
      <c r="O43" s="231">
        <v>6.0389040212693933E-4</v>
      </c>
      <c r="P43" s="231">
        <v>0</v>
      </c>
      <c r="Q43" s="231">
        <v>0</v>
      </c>
      <c r="R43" s="231">
        <v>0</v>
      </c>
      <c r="S43" s="231">
        <v>0</v>
      </c>
      <c r="T43" s="231">
        <v>7.71385012851013E-3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2.2052777282435751E-2</v>
      </c>
      <c r="C45" s="231">
        <v>1.022484897019685E-2</v>
      </c>
      <c r="D45" s="231">
        <v>1.739097104377689E-2</v>
      </c>
      <c r="E45" s="231">
        <v>7.2129956199991022E-3</v>
      </c>
      <c r="F45" s="231">
        <v>5.3255423166131814E-4</v>
      </c>
      <c r="G45" s="231">
        <v>0</v>
      </c>
      <c r="H45" s="231">
        <v>5.8603350549080221E-3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1.4593983162482419E-2</v>
      </c>
      <c r="T45" s="231">
        <v>1.391127194380137E-2</v>
      </c>
      <c r="U45" s="231">
        <v>1.359533743097153E-2</v>
      </c>
      <c r="V45" s="231">
        <v>4.221466454380045E-3</v>
      </c>
      <c r="W45" s="231">
        <v>1.041839783887915E-2</v>
      </c>
      <c r="DA45" s="73" t="s">
        <v>3093</v>
      </c>
    </row>
    <row r="46" spans="1:105" ht="12" customHeight="1" x14ac:dyDescent="0.25">
      <c r="A46" s="64" t="s">
        <v>160</v>
      </c>
      <c r="B46" s="231">
        <v>9.8898631204276128E-3</v>
      </c>
      <c r="C46" s="231">
        <v>1.8243029117415079E-2</v>
      </c>
      <c r="D46" s="231">
        <v>2.191803028580102E-2</v>
      </c>
      <c r="E46" s="231">
        <v>1.2999990104347841E-2</v>
      </c>
      <c r="F46" s="231">
        <v>4.9735305958387909E-3</v>
      </c>
      <c r="G46" s="231">
        <v>2.921986947442124E-3</v>
      </c>
      <c r="H46" s="231">
        <v>5.7832225205755646E-3</v>
      </c>
      <c r="I46" s="231">
        <v>3.9568250716289794E-3</v>
      </c>
      <c r="J46" s="231">
        <v>4.2533064574167643E-3</v>
      </c>
      <c r="K46" s="231">
        <v>7.3060688407988661E-3</v>
      </c>
      <c r="L46" s="231">
        <v>6.6128091386065662E-3</v>
      </c>
      <c r="M46" s="231">
        <v>1.239136276634973E-2</v>
      </c>
      <c r="N46" s="231">
        <v>7.2610500414066947E-3</v>
      </c>
      <c r="O46" s="231">
        <v>1.021943137921622E-2</v>
      </c>
      <c r="P46" s="231">
        <v>8.1436324933476106E-3</v>
      </c>
      <c r="Q46" s="231">
        <v>3.6734994664274559E-2</v>
      </c>
      <c r="R46" s="231">
        <v>5.0706113855670323E-2</v>
      </c>
      <c r="S46" s="231">
        <v>7.682854445090162E-2</v>
      </c>
      <c r="T46" s="231">
        <v>5.6010296892566723E-2</v>
      </c>
      <c r="U46" s="231">
        <v>8.6963458172186217E-2</v>
      </c>
      <c r="V46" s="231">
        <v>6.5562061939806848E-2</v>
      </c>
      <c r="W46" s="231">
        <v>9.37157192017809E-2</v>
      </c>
      <c r="DA46" s="73" t="s">
        <v>3094</v>
      </c>
    </row>
    <row r="47" spans="1:105" ht="12" customHeight="1" x14ac:dyDescent="0.25">
      <c r="A47" s="64" t="s">
        <v>70</v>
      </c>
      <c r="B47" s="231">
        <v>3.8950876604305233E-2</v>
      </c>
      <c r="C47" s="231">
        <v>2.642917391782092E-2</v>
      </c>
      <c r="D47" s="231">
        <v>3.2108682321405881E-2</v>
      </c>
      <c r="E47" s="231">
        <v>1.8644140002956621E-2</v>
      </c>
      <c r="F47" s="231">
        <v>2.293765251147788E-4</v>
      </c>
      <c r="G47" s="231">
        <v>1.5366362645775791E-3</v>
      </c>
      <c r="H47" s="231">
        <v>4.0394693376556061E-3</v>
      </c>
      <c r="I47" s="231">
        <v>3.401422370725733E-3</v>
      </c>
      <c r="J47" s="231">
        <v>3.6676671515843608E-3</v>
      </c>
      <c r="K47" s="231">
        <v>8.8540719522622862E-3</v>
      </c>
      <c r="L47" s="231">
        <v>5.7338246939922597E-3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1.171328073952946E-2</v>
      </c>
      <c r="V47" s="231">
        <v>0</v>
      </c>
      <c r="W47" s="231">
        <v>8.9306266311774078E-3</v>
      </c>
      <c r="DA47" s="73" t="s">
        <v>3095</v>
      </c>
    </row>
    <row r="48" spans="1:105" ht="12" customHeight="1" x14ac:dyDescent="0.25">
      <c r="A48" s="64" t="s">
        <v>34</v>
      </c>
      <c r="B48" s="231">
        <v>8.6917160871937769E-3</v>
      </c>
      <c r="C48" s="231">
        <v>8.3737264741158748E-3</v>
      </c>
      <c r="D48" s="231">
        <v>8.532721280609664E-3</v>
      </c>
      <c r="E48" s="231">
        <v>8.5327212806971357E-3</v>
      </c>
      <c r="F48" s="231">
        <v>8.0424872940250049E-3</v>
      </c>
      <c r="G48" s="231">
        <v>7.8834924875544402E-3</v>
      </c>
      <c r="H48" s="231">
        <v>7.8834924875834361E-3</v>
      </c>
      <c r="I48" s="231">
        <v>8.0424872940378731E-3</v>
      </c>
      <c r="J48" s="231">
        <v>7.7112481138907609E-3</v>
      </c>
      <c r="K48" s="231">
        <v>7.7112481139190716E-3</v>
      </c>
      <c r="L48" s="231">
        <v>7.2210141272888171E-3</v>
      </c>
      <c r="M48" s="231">
        <v>7.0620193207556669E-3</v>
      </c>
      <c r="N48" s="231">
        <v>6.5585357670024961E-3</v>
      </c>
      <c r="O48" s="231">
        <v>6.399540960445412E-3</v>
      </c>
      <c r="P48" s="231">
        <v>5.9093069738240956E-3</v>
      </c>
      <c r="Q48" s="231">
        <v>5.9093069741504283E-3</v>
      </c>
      <c r="R48" s="231">
        <v>5.9093069743010561E-3</v>
      </c>
      <c r="S48" s="231">
        <v>6.0683017806642363E-3</v>
      </c>
      <c r="T48" s="231">
        <v>5.2468286138633909E-3</v>
      </c>
      <c r="U48" s="231">
        <v>2.363722789652091E-2</v>
      </c>
      <c r="V48" s="231">
        <v>4.26636064061949E-3</v>
      </c>
      <c r="W48" s="231">
        <v>1.642946333642481E-3</v>
      </c>
      <c r="DA48" s="73" t="s">
        <v>3096</v>
      </c>
    </row>
    <row r="49" spans="1:105" ht="12" customHeight="1" x14ac:dyDescent="0.25">
      <c r="A49" s="64" t="s">
        <v>162</v>
      </c>
      <c r="B49" s="231">
        <v>2.4592067819224201E-2</v>
      </c>
      <c r="C49" s="231">
        <v>1.417428424776741E-2</v>
      </c>
      <c r="D49" s="231">
        <v>1.509378502529251E-2</v>
      </c>
      <c r="E49" s="231">
        <v>1.2340648943833641E-2</v>
      </c>
      <c r="F49" s="231">
        <v>4.6516006464526584E-3</v>
      </c>
      <c r="G49" s="231">
        <v>6.044357957604417E-3</v>
      </c>
      <c r="H49" s="231">
        <v>1.6906321288475488E-2</v>
      </c>
      <c r="I49" s="231">
        <v>1.3530792694635399E-2</v>
      </c>
      <c r="J49" s="231">
        <v>1.580335264926027E-2</v>
      </c>
      <c r="K49" s="231">
        <v>2.9722973813882191E-2</v>
      </c>
      <c r="L49" s="231">
        <v>3.0678565511512761E-2</v>
      </c>
      <c r="M49" s="231">
        <v>8.4470566212560286E-2</v>
      </c>
      <c r="N49" s="231">
        <v>5.1732242515065897E-2</v>
      </c>
      <c r="O49" s="231">
        <v>6.2307979966182779E-2</v>
      </c>
      <c r="P49" s="231">
        <v>3.6979469408779837E-2</v>
      </c>
      <c r="Q49" s="231">
        <v>0.2248855841096318</v>
      </c>
      <c r="R49" s="231">
        <v>0.28055522077718331</v>
      </c>
      <c r="S49" s="231">
        <v>0.35137710437198472</v>
      </c>
      <c r="T49" s="231">
        <v>0.32802626765898679</v>
      </c>
      <c r="U49" s="231">
        <v>0.32213650480186301</v>
      </c>
      <c r="V49" s="231">
        <v>0.29024278175574808</v>
      </c>
      <c r="W49" s="231">
        <v>0.41977910652324357</v>
      </c>
      <c r="DA49" s="73" t="s">
        <v>3097</v>
      </c>
    </row>
    <row r="50" spans="1:105" ht="12" customHeight="1" x14ac:dyDescent="0.25">
      <c r="A50" s="64" t="s">
        <v>36</v>
      </c>
      <c r="B50" s="231">
        <v>0.24842938511415141</v>
      </c>
      <c r="C50" s="231">
        <v>0.31136482933816939</v>
      </c>
      <c r="D50" s="231">
        <v>0.36105070636120079</v>
      </c>
      <c r="E50" s="231">
        <v>0.21199307529682329</v>
      </c>
      <c r="F50" s="231">
        <v>0.13249567205971999</v>
      </c>
      <c r="G50" s="231">
        <v>0.1987435080896077</v>
      </c>
      <c r="H50" s="231">
        <v>0</v>
      </c>
      <c r="I50" s="231">
        <v>6.6247836029966001E-3</v>
      </c>
      <c r="J50" s="231">
        <v>1.6561959007497341E-2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4.9428305436343916</v>
      </c>
      <c r="C51" s="231">
        <v>3.9086223257344672</v>
      </c>
      <c r="D51" s="231">
        <v>3.7724432740027081</v>
      </c>
      <c r="E51" s="231">
        <v>5.2998268824205814</v>
      </c>
      <c r="F51" s="231">
        <v>5.3771116079012344</v>
      </c>
      <c r="G51" s="231">
        <v>4.8397754098637167</v>
      </c>
      <c r="H51" s="231">
        <v>4.6962295987714704</v>
      </c>
      <c r="I51" s="231">
        <v>5.6568232211955616</v>
      </c>
      <c r="J51" s="231">
        <v>5.7598783549258066</v>
      </c>
      <c r="K51" s="231">
        <v>4.6778391994979582</v>
      </c>
      <c r="L51" s="231">
        <v>5.1710145900367426</v>
      </c>
      <c r="M51" s="231">
        <v>4.2141043472462743</v>
      </c>
      <c r="N51" s="231">
        <v>4.6962295987867329</v>
      </c>
      <c r="O51" s="231">
        <v>4.7440870354725524</v>
      </c>
      <c r="P51" s="231">
        <v>4.2619485344149677</v>
      </c>
      <c r="Q51" s="231">
        <v>1.704040088010002</v>
      </c>
      <c r="R51" s="231">
        <v>1.0378783480222531</v>
      </c>
      <c r="S51" s="231">
        <v>1.1615498083089331</v>
      </c>
      <c r="T51" s="231">
        <v>1.2347801662635971</v>
      </c>
      <c r="U51" s="231">
        <v>1.372800907839925</v>
      </c>
      <c r="V51" s="231">
        <v>1.152341359117883</v>
      </c>
      <c r="W51" s="231">
        <v>0.97458516546295404</v>
      </c>
      <c r="DA51" s="73" t="s">
        <v>3099</v>
      </c>
    </row>
    <row r="52" spans="1:105" ht="12" customHeight="1" x14ac:dyDescent="0.25">
      <c r="A52" s="64" t="s">
        <v>79</v>
      </c>
      <c r="B52" s="231">
        <v>0.46380110004911312</v>
      </c>
      <c r="C52" s="231">
        <v>0.48698784265210271</v>
      </c>
      <c r="D52" s="231">
        <v>0.51134054717790178</v>
      </c>
      <c r="E52" s="231">
        <v>0.53825041817863417</v>
      </c>
      <c r="F52" s="231">
        <v>0.80998579200268628</v>
      </c>
      <c r="G52" s="231">
        <v>0.82603101788923372</v>
      </c>
      <c r="H52" s="231">
        <v>0.75235017465958021</v>
      </c>
      <c r="I52" s="231">
        <v>0.70938182820887596</v>
      </c>
      <c r="J52" s="231">
        <v>0.66010668777001968</v>
      </c>
      <c r="K52" s="231">
        <v>0.57520346111609721</v>
      </c>
      <c r="L52" s="231">
        <v>0.60210008254382685</v>
      </c>
      <c r="M52" s="231">
        <v>0.41420796999148912</v>
      </c>
      <c r="N52" s="231">
        <v>0.34452849605932512</v>
      </c>
      <c r="O52" s="231">
        <v>0.13146220581685181</v>
      </c>
      <c r="P52" s="231">
        <v>0.1363645456829542</v>
      </c>
      <c r="Q52" s="231">
        <v>5.1978052151551872E-2</v>
      </c>
      <c r="R52" s="231">
        <v>1.338206287902257E-2</v>
      </c>
      <c r="S52" s="231">
        <v>0.31751262854113038</v>
      </c>
      <c r="T52" s="231">
        <v>0.29835375436104999</v>
      </c>
      <c r="U52" s="231">
        <v>0.34863586190647688</v>
      </c>
      <c r="V52" s="231">
        <v>0.56016520237301481</v>
      </c>
      <c r="W52" s="231">
        <v>0.50863763550162244</v>
      </c>
      <c r="DA52" s="73" t="s">
        <v>3100</v>
      </c>
    </row>
    <row r="53" spans="1:105" ht="12" customHeight="1" x14ac:dyDescent="0.25">
      <c r="A53" s="60" t="s">
        <v>3101</v>
      </c>
      <c r="B53" s="264">
        <v>7.3868535527333079E-2</v>
      </c>
      <c r="C53" s="264">
        <v>7.3711778049527901E-2</v>
      </c>
      <c r="D53" s="264">
        <v>6.8454124780820205E-2</v>
      </c>
      <c r="E53" s="264">
        <v>7.6448283909509154E-2</v>
      </c>
      <c r="F53" s="264">
        <v>8.6774460230029063E-2</v>
      </c>
      <c r="G53" s="264">
        <v>9.6779471118760882E-2</v>
      </c>
      <c r="H53" s="264">
        <v>0.11292416584473949</v>
      </c>
      <c r="I53" s="264">
        <v>0.13260684896526739</v>
      </c>
      <c r="J53" s="264">
        <v>0.13159883325524641</v>
      </c>
      <c r="K53" s="264">
        <v>0.1263804373385021</v>
      </c>
      <c r="L53" s="264">
        <v>0.1201073352785085</v>
      </c>
      <c r="M53" s="264">
        <v>0.11568614638179631</v>
      </c>
      <c r="N53" s="264">
        <v>0.12501659966826159</v>
      </c>
      <c r="O53" s="264">
        <v>0.1309349690527577</v>
      </c>
      <c r="P53" s="264">
        <v>0.14336548089855619</v>
      </c>
      <c r="Q53" s="264">
        <v>0.15472349262512369</v>
      </c>
      <c r="R53" s="264">
        <v>0.176383842062069</v>
      </c>
      <c r="S53" s="264">
        <v>0.17933019739427791</v>
      </c>
      <c r="T53" s="264">
        <v>0.18112567991220829</v>
      </c>
      <c r="U53" s="264">
        <v>0.190076701822389</v>
      </c>
      <c r="V53" s="264">
        <v>0.17923282962236731</v>
      </c>
      <c r="W53" s="264">
        <v>0.1785367216279809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1.3213581331953288</v>
      </c>
      <c r="C54" s="263">
        <f t="shared" si="2"/>
        <v>1.1597588140519939</v>
      </c>
      <c r="D54" s="263">
        <f t="shared" si="2"/>
        <v>1.149234667618499</v>
      </c>
      <c r="E54" s="263">
        <f t="shared" si="2"/>
        <v>1.2983870939210236</v>
      </c>
      <c r="F54" s="263">
        <f t="shared" si="2"/>
        <v>1.2544575378649059</v>
      </c>
      <c r="G54" s="263">
        <f t="shared" si="2"/>
        <v>1.2828372730477957</v>
      </c>
      <c r="H54" s="263">
        <f t="shared" si="2"/>
        <v>1.4317899703551193</v>
      </c>
      <c r="I54" s="263">
        <f t="shared" si="2"/>
        <v>1.6129255722364439</v>
      </c>
      <c r="J54" s="263">
        <f t="shared" si="2"/>
        <v>1.6261292205665616</v>
      </c>
      <c r="K54" s="263">
        <f t="shared" si="2"/>
        <v>1.5347289556228589</v>
      </c>
      <c r="L54" s="263">
        <f t="shared" si="2"/>
        <v>1.5470280528134239</v>
      </c>
      <c r="M54" s="263">
        <f t="shared" si="2"/>
        <v>1.4905160623787443</v>
      </c>
      <c r="N54" s="263">
        <f t="shared" si="2"/>
        <v>1.5365636263849787</v>
      </c>
      <c r="O54" s="263">
        <f t="shared" si="2"/>
        <v>1.5802196363870344</v>
      </c>
      <c r="P54" s="263">
        <f t="shared" si="2"/>
        <v>1.5447540664017321</v>
      </c>
      <c r="Q54" s="263">
        <f t="shared" si="2"/>
        <v>1.4580148646926097</v>
      </c>
      <c r="R54" s="263">
        <f t="shared" si="2"/>
        <v>1.4972837233860707</v>
      </c>
      <c r="S54" s="263">
        <f t="shared" si="2"/>
        <v>1.6533126585940958</v>
      </c>
      <c r="T54" s="263">
        <f t="shared" si="2"/>
        <v>1.6585050634857152</v>
      </c>
      <c r="U54" s="263">
        <f t="shared" si="2"/>
        <v>1.7696328251284932</v>
      </c>
      <c r="V54" s="263">
        <f t="shared" si="2"/>
        <v>1.6589243925504582</v>
      </c>
      <c r="W54" s="263">
        <f t="shared" si="2"/>
        <v>1.6880097149690574</v>
      </c>
      <c r="DA54" s="70"/>
    </row>
    <row r="55" spans="1:105" ht="12" customHeight="1" x14ac:dyDescent="0.25">
      <c r="A55" s="60" t="s">
        <v>3104</v>
      </c>
      <c r="B55" s="264">
        <v>0.41428370184111762</v>
      </c>
      <c r="C55" s="264">
        <v>0.32693975281923698</v>
      </c>
      <c r="D55" s="264">
        <v>0.35288449911143199</v>
      </c>
      <c r="E55" s="264">
        <v>0.34839207886395601</v>
      </c>
      <c r="F55" s="264">
        <v>0.22100043010570311</v>
      </c>
      <c r="G55" s="264">
        <v>0.2193706001620076</v>
      </c>
      <c r="H55" s="264">
        <v>0.29449893837742269</v>
      </c>
      <c r="I55" s="264">
        <v>0.280775460532807</v>
      </c>
      <c r="J55" s="264">
        <v>0.29546215264792391</v>
      </c>
      <c r="K55" s="264">
        <v>0.32490555952689298</v>
      </c>
      <c r="L55" s="264">
        <v>0.33856325894171402</v>
      </c>
      <c r="M55" s="264">
        <v>0.39249873990208789</v>
      </c>
      <c r="N55" s="264">
        <v>0.35048031572508542</v>
      </c>
      <c r="O55" s="264">
        <v>0.3676338410958771</v>
      </c>
      <c r="P55" s="264">
        <v>0.29049053770637512</v>
      </c>
      <c r="Q55" s="264">
        <v>0.31340853700347537</v>
      </c>
      <c r="R55" s="264">
        <v>0.26153549103749552</v>
      </c>
      <c r="S55" s="264">
        <v>0.35807782234494517</v>
      </c>
      <c r="T55" s="264">
        <v>0.35054218084911531</v>
      </c>
      <c r="U55" s="264">
        <v>0.38654657491060201</v>
      </c>
      <c r="V55" s="264">
        <v>0.35311388790431958</v>
      </c>
      <c r="W55" s="264">
        <v>0.39110951813304418</v>
      </c>
      <c r="DA55" s="72" t="s">
        <v>3105</v>
      </c>
    </row>
    <row r="56" spans="1:105" ht="12" customHeight="1" x14ac:dyDescent="0.25">
      <c r="A56" s="60" t="s">
        <v>3106</v>
      </c>
      <c r="B56" s="264">
        <v>0.43329692762717831</v>
      </c>
      <c r="C56" s="264">
        <v>0.36004696753578508</v>
      </c>
      <c r="D56" s="264">
        <v>0.35729957508525462</v>
      </c>
      <c r="E56" s="264">
        <v>0.45967153894780222</v>
      </c>
      <c r="F56" s="264">
        <v>0.47690367318039589</v>
      </c>
      <c r="G56" s="264">
        <v>0.44274316846890821</v>
      </c>
      <c r="H56" s="264">
        <v>0.41301879587005691</v>
      </c>
      <c r="I56" s="264">
        <v>0.48163721834019768</v>
      </c>
      <c r="J56" s="264">
        <v>0.48661937876429912</v>
      </c>
      <c r="K56" s="264">
        <v>0.39924541868350472</v>
      </c>
      <c r="L56" s="264">
        <v>0.43812119518886289</v>
      </c>
      <c r="M56" s="264">
        <v>0.35603031464858392</v>
      </c>
      <c r="N56" s="264">
        <v>0.3842527058910431</v>
      </c>
      <c r="O56" s="264">
        <v>0.37279599378036682</v>
      </c>
      <c r="P56" s="264">
        <v>0.33474699603565189</v>
      </c>
      <c r="Q56" s="264">
        <v>0.1522418577486854</v>
      </c>
      <c r="R56" s="264">
        <v>0.1044587625711671</v>
      </c>
      <c r="S56" s="264">
        <v>0.14504805296171261</v>
      </c>
      <c r="T56" s="264">
        <v>0.1462602459582979</v>
      </c>
      <c r="U56" s="264">
        <v>0.16397361094325821</v>
      </c>
      <c r="V56" s="264">
        <v>0.1562482181026798</v>
      </c>
      <c r="W56" s="264">
        <v>0.15180260294620429</v>
      </c>
      <c r="DA56" s="72" t="s">
        <v>3107</v>
      </c>
    </row>
    <row r="57" spans="1:105" ht="12" customHeight="1" x14ac:dyDescent="0.25">
      <c r="A57" s="64" t="s">
        <v>30</v>
      </c>
      <c r="B57" s="231">
        <v>0</v>
      </c>
      <c r="C57" s="231">
        <v>9.0599351304584833E-5</v>
      </c>
      <c r="D57" s="231">
        <v>6.9427972485136861E-4</v>
      </c>
      <c r="E57" s="231">
        <v>0</v>
      </c>
      <c r="F57" s="231">
        <v>6.1845875814227295E-5</v>
      </c>
      <c r="G57" s="231">
        <v>1.3980223695324399E-4</v>
      </c>
      <c r="H57" s="231">
        <v>4.9320199567993508E-5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7.8918567943687284E-5</v>
      </c>
      <c r="O57" s="231">
        <v>4.5433760661587907E-5</v>
      </c>
      <c r="P57" s="231">
        <v>0</v>
      </c>
      <c r="Q57" s="231">
        <v>0</v>
      </c>
      <c r="R57" s="231">
        <v>0</v>
      </c>
      <c r="S57" s="231">
        <v>0</v>
      </c>
      <c r="T57" s="231">
        <v>5.8035236076565239E-4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1.6591431184277681E-3</v>
      </c>
      <c r="C59" s="231">
        <v>7.6926763412139289E-4</v>
      </c>
      <c r="D59" s="231">
        <v>1.3084116145788251E-3</v>
      </c>
      <c r="E59" s="231">
        <v>5.4267051686513596E-4</v>
      </c>
      <c r="F59" s="231">
        <v>4.0066776049754317E-5</v>
      </c>
      <c r="G59" s="231">
        <v>0</v>
      </c>
      <c r="H59" s="231">
        <v>4.4090295083947499E-4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1.0979799244500881E-3</v>
      </c>
      <c r="T59" s="231">
        <v>1.046616071007E-3</v>
      </c>
      <c r="U59" s="231">
        <v>1.022846703270585E-3</v>
      </c>
      <c r="V59" s="231">
        <v>3.1760249186558342E-4</v>
      </c>
      <c r="W59" s="231">
        <v>7.8382930449247496E-4</v>
      </c>
      <c r="DA59" s="73" t="s">
        <v>3110</v>
      </c>
    </row>
    <row r="60" spans="1:105" ht="12" customHeight="1" x14ac:dyDescent="0.25">
      <c r="A60" s="64" t="s">
        <v>160</v>
      </c>
      <c r="B60" s="231">
        <v>7.4406493696007139E-4</v>
      </c>
      <c r="C60" s="231">
        <v>1.3725162972349899E-3</v>
      </c>
      <c r="D60" s="231">
        <v>1.6490054133518001E-3</v>
      </c>
      <c r="E60" s="231">
        <v>9.7805568183181196E-4</v>
      </c>
      <c r="F60" s="231">
        <v>3.7418412006310638E-4</v>
      </c>
      <c r="G60" s="231">
        <v>2.198360085849873E-4</v>
      </c>
      <c r="H60" s="231">
        <v>4.3510138085834982E-4</v>
      </c>
      <c r="I60" s="231">
        <v>2.9769216839841832E-4</v>
      </c>
      <c r="J60" s="231">
        <v>3.1999797798746811E-4</v>
      </c>
      <c r="K60" s="231">
        <v>5.4967289084380179E-4</v>
      </c>
      <c r="L60" s="231">
        <v>4.9751542108638735E-4</v>
      </c>
      <c r="M60" s="231">
        <v>9.3226553728023034E-4</v>
      </c>
      <c r="N60" s="231">
        <v>5.4628589653216478E-4</v>
      </c>
      <c r="O60" s="231">
        <v>7.68860041069559E-4</v>
      </c>
      <c r="P60" s="231">
        <v>6.1268708413900533E-4</v>
      </c>
      <c r="Q60" s="231">
        <v>2.7637613540520039E-3</v>
      </c>
      <c r="R60" s="231">
        <v>3.8148800392980809E-3</v>
      </c>
      <c r="S60" s="231">
        <v>5.780203971227707E-3</v>
      </c>
      <c r="T60" s="231">
        <v>4.2139408320426381E-3</v>
      </c>
      <c r="U60" s="231">
        <v>6.5427053170296822E-3</v>
      </c>
      <c r="V60" s="231">
        <v>4.9325689233710489E-3</v>
      </c>
      <c r="W60" s="231">
        <v>7.0507124164349236E-3</v>
      </c>
      <c r="DA60" s="73" t="s">
        <v>3111</v>
      </c>
    </row>
    <row r="61" spans="1:105" ht="12" customHeight="1" x14ac:dyDescent="0.25">
      <c r="A61" s="64" t="s">
        <v>70</v>
      </c>
      <c r="B61" s="231">
        <v>2.930473474932054E-3</v>
      </c>
      <c r="C61" s="231">
        <v>1.988401799459881E-3</v>
      </c>
      <c r="D61" s="231">
        <v>2.41570023734715E-3</v>
      </c>
      <c r="E61" s="231">
        <v>1.402693918717739E-3</v>
      </c>
      <c r="F61" s="231">
        <v>1.7257168033713758E-5</v>
      </c>
      <c r="G61" s="231">
        <v>1.156089979619495E-4</v>
      </c>
      <c r="H61" s="231">
        <v>3.0390991882048448E-4</v>
      </c>
      <c r="I61" s="231">
        <v>2.5590638525836219E-4</v>
      </c>
      <c r="J61" s="231">
        <v>2.7593734055807103E-4</v>
      </c>
      <c r="K61" s="231">
        <v>6.6613707477835378E-4</v>
      </c>
      <c r="L61" s="231">
        <v>4.3138492995553048E-4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8.8124996159469262E-4</v>
      </c>
      <c r="V61" s="231">
        <v>0</v>
      </c>
      <c r="W61" s="231">
        <v>6.7189667444594891E-4</v>
      </c>
      <c r="DA61" s="73" t="s">
        <v>3112</v>
      </c>
    </row>
    <row r="62" spans="1:105" ht="12" customHeight="1" x14ac:dyDescent="0.25">
      <c r="A62" s="64" t="s">
        <v>34</v>
      </c>
      <c r="B62" s="231">
        <v>6.5392221345658523E-4</v>
      </c>
      <c r="C62" s="231">
        <v>6.2999823002752632E-4</v>
      </c>
      <c r="D62" s="231">
        <v>6.4196022173865772E-4</v>
      </c>
      <c r="E62" s="231">
        <v>6.4196022174523894E-4</v>
      </c>
      <c r="F62" s="231">
        <v>6.0507741397053307E-4</v>
      </c>
      <c r="G62" s="231">
        <v>5.9311542226114908E-4</v>
      </c>
      <c r="H62" s="231">
        <v>5.9311542226333071E-4</v>
      </c>
      <c r="I62" s="231">
        <v>6.0507741397150126E-4</v>
      </c>
      <c r="J62" s="231">
        <v>5.8015659791027627E-4</v>
      </c>
      <c r="K62" s="231">
        <v>5.8015659791240662E-4</v>
      </c>
      <c r="L62" s="231">
        <v>5.4327379014085134E-4</v>
      </c>
      <c r="M62" s="231">
        <v>5.3131179842675843E-4</v>
      </c>
      <c r="N62" s="231">
        <v>4.9343215801899625E-4</v>
      </c>
      <c r="O62" s="231">
        <v>4.8147016630310319E-4</v>
      </c>
      <c r="P62" s="231">
        <v>4.4458735853222038E-4</v>
      </c>
      <c r="Q62" s="231">
        <v>4.4458735855677198E-4</v>
      </c>
      <c r="R62" s="231">
        <v>4.4458735856810449E-4</v>
      </c>
      <c r="S62" s="231">
        <v>4.5654935026940961E-4</v>
      </c>
      <c r="T62" s="231">
        <v>3.9474572643486322E-4</v>
      </c>
      <c r="U62" s="231">
        <v>1.7783494342210079E-3</v>
      </c>
      <c r="V62" s="231">
        <v>3.2098011089300242E-4</v>
      </c>
      <c r="W62" s="231">
        <v>1.236072476721615E-4</v>
      </c>
      <c r="DA62" s="73" t="s">
        <v>3113</v>
      </c>
    </row>
    <row r="63" spans="1:105" ht="12" customHeight="1" x14ac:dyDescent="0.25">
      <c r="A63" s="64" t="s">
        <v>162</v>
      </c>
      <c r="B63" s="231">
        <v>1.850186920568592E-3</v>
      </c>
      <c r="C63" s="231">
        <v>1.066403830553034E-3</v>
      </c>
      <c r="D63" s="231">
        <v>1.1355825724357999E-3</v>
      </c>
      <c r="E63" s="231">
        <v>9.2845007727901982E-4</v>
      </c>
      <c r="F63" s="231">
        <v>3.4996368499957302E-4</v>
      </c>
      <c r="G63" s="231">
        <v>4.5474793411443882E-4</v>
      </c>
      <c r="H63" s="231">
        <v>1.271948937063986E-3</v>
      </c>
      <c r="I63" s="231">
        <v>1.0179906729506261E-3</v>
      </c>
      <c r="J63" s="231">
        <v>1.188966970477262E-3</v>
      </c>
      <c r="K63" s="231">
        <v>2.2362111960287528E-3</v>
      </c>
      <c r="L63" s="231">
        <v>2.3081052422454741E-3</v>
      </c>
      <c r="M63" s="231">
        <v>6.3551523169324336E-3</v>
      </c>
      <c r="N63" s="231">
        <v>3.892080941572354E-3</v>
      </c>
      <c r="O63" s="231">
        <v>4.6877477090545034E-3</v>
      </c>
      <c r="P63" s="231">
        <v>2.782154438278108E-3</v>
      </c>
      <c r="Q63" s="231">
        <v>1.6919291594455051E-2</v>
      </c>
      <c r="R63" s="231">
        <v>2.1107602817092161E-2</v>
      </c>
      <c r="S63" s="231">
        <v>2.6435894999773141E-2</v>
      </c>
      <c r="T63" s="231">
        <v>2.4679092237666719E-2</v>
      </c>
      <c r="U63" s="231">
        <v>2.423597528289877E-2</v>
      </c>
      <c r="V63" s="231">
        <v>2.1836447530213032E-2</v>
      </c>
      <c r="W63" s="231">
        <v>3.1582127136544957E-2</v>
      </c>
      <c r="DA63" s="73" t="s">
        <v>3114</v>
      </c>
    </row>
    <row r="64" spans="1:105" ht="12" customHeight="1" x14ac:dyDescent="0.25">
      <c r="A64" s="64" t="s">
        <v>36</v>
      </c>
      <c r="B64" s="231">
        <v>1.869061204620575E-2</v>
      </c>
      <c r="C64" s="231">
        <v>2.3425567097542521E-2</v>
      </c>
      <c r="D64" s="231">
        <v>2.7163689506798799E-2</v>
      </c>
      <c r="E64" s="231">
        <v>1.594932227938483E-2</v>
      </c>
      <c r="F64" s="231">
        <v>9.9683264245557304E-3</v>
      </c>
      <c r="G64" s="231">
        <v>1.4952489636835681E-2</v>
      </c>
      <c r="H64" s="231">
        <v>0</v>
      </c>
      <c r="I64" s="231">
        <v>4.9841632122858432E-4</v>
      </c>
      <c r="J64" s="231">
        <v>1.2460408030718999E-3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0.3718743982671644</v>
      </c>
      <c r="C65" s="231">
        <v>0.29406562952234228</v>
      </c>
      <c r="D65" s="231">
        <v>0.283820183624028</v>
      </c>
      <c r="E65" s="231">
        <v>0.39873305698462042</v>
      </c>
      <c r="F65" s="231">
        <v>0.40454758178567268</v>
      </c>
      <c r="G65" s="231">
        <v>0.36412103397093781</v>
      </c>
      <c r="H65" s="231">
        <v>0.35332134912387231</v>
      </c>
      <c r="I65" s="231">
        <v>0.42559171570123339</v>
      </c>
      <c r="J65" s="231">
        <v>0.43334507999441801</v>
      </c>
      <c r="K65" s="231">
        <v>0.35193774541677419</v>
      </c>
      <c r="L65" s="231">
        <v>0.38904185003411229</v>
      </c>
      <c r="M65" s="231">
        <v>0.31704860292761933</v>
      </c>
      <c r="N65" s="231">
        <v>0.35332134912502039</v>
      </c>
      <c r="O65" s="231">
        <v>0.35692190862489409</v>
      </c>
      <c r="P65" s="231">
        <v>0.3206481655986182</v>
      </c>
      <c r="Q65" s="231">
        <v>0.1282036429850785</v>
      </c>
      <c r="R65" s="231">
        <v>7.8084891387254107E-2</v>
      </c>
      <c r="S65" s="231">
        <v>8.738932727089152E-2</v>
      </c>
      <c r="T65" s="231">
        <v>9.2898821286289471E-2</v>
      </c>
      <c r="U65" s="231">
        <v>0.10328282692212611</v>
      </c>
      <c r="V65" s="231">
        <v>8.6696528585671437E-2</v>
      </c>
      <c r="W65" s="231">
        <v>7.3323021853012177E-2</v>
      </c>
      <c r="DA65" s="73" t="s">
        <v>3116</v>
      </c>
    </row>
    <row r="66" spans="1:105" ht="12" customHeight="1" x14ac:dyDescent="0.25">
      <c r="A66" s="64" t="s">
        <v>79</v>
      </c>
      <c r="B66" s="231">
        <v>3.4894126649463057E-2</v>
      </c>
      <c r="C66" s="231">
        <v>3.6638583773198938E-2</v>
      </c>
      <c r="D66" s="231">
        <v>3.8470762170124247E-2</v>
      </c>
      <c r="E66" s="231">
        <v>4.0495329267358049E-2</v>
      </c>
      <c r="F66" s="231">
        <v>6.093936993123656E-2</v>
      </c>
      <c r="G66" s="231">
        <v>6.2146534261258962E-2</v>
      </c>
      <c r="H66" s="231">
        <v>5.6603147936770938E-2</v>
      </c>
      <c r="I66" s="231">
        <v>5.3370419677156798E-2</v>
      </c>
      <c r="J66" s="231">
        <v>4.9663199079876069E-2</v>
      </c>
      <c r="K66" s="231">
        <v>4.3275495507167187E-2</v>
      </c>
      <c r="L66" s="231">
        <v>4.5299065771322387E-2</v>
      </c>
      <c r="M66" s="231">
        <v>3.1162982068325192E-2</v>
      </c>
      <c r="N66" s="231">
        <v>2.5920639201955479E-2</v>
      </c>
      <c r="O66" s="231">
        <v>9.8905734783838305E-3</v>
      </c>
      <c r="P66" s="231">
        <v>1.0259401556084329E-2</v>
      </c>
      <c r="Q66" s="231">
        <v>3.9105744565430872E-3</v>
      </c>
      <c r="R66" s="231">
        <v>1.006800968954676E-3</v>
      </c>
      <c r="S66" s="231">
        <v>2.388809744510071E-2</v>
      </c>
      <c r="T66" s="231">
        <v>2.244667744409154E-2</v>
      </c>
      <c r="U66" s="231">
        <v>2.6229657322117371E-2</v>
      </c>
      <c r="V66" s="231">
        <v>4.2144090460665702E-2</v>
      </c>
      <c r="W66" s="231">
        <v>3.8267408313601668E-2</v>
      </c>
      <c r="DA66" s="73" t="s">
        <v>3117</v>
      </c>
    </row>
    <row r="67" spans="1:105" ht="12" customHeight="1" x14ac:dyDescent="0.25">
      <c r="A67" s="60" t="s">
        <v>3118</v>
      </c>
      <c r="B67" s="264">
        <v>0.47377750372703292</v>
      </c>
      <c r="C67" s="264">
        <v>0.47277209369697187</v>
      </c>
      <c r="D67" s="264">
        <v>0.4390505934218123</v>
      </c>
      <c r="E67" s="264">
        <v>0.49032347610926541</v>
      </c>
      <c r="F67" s="264">
        <v>0.5565534345788069</v>
      </c>
      <c r="G67" s="264">
        <v>0.62072350441688007</v>
      </c>
      <c r="H67" s="264">
        <v>0.72427223610763969</v>
      </c>
      <c r="I67" s="264">
        <v>0.85051289336343927</v>
      </c>
      <c r="J67" s="264">
        <v>0.8440476891543387</v>
      </c>
      <c r="K67" s="264">
        <v>0.81057797741246118</v>
      </c>
      <c r="L67" s="264">
        <v>0.77034359868284719</v>
      </c>
      <c r="M67" s="264">
        <v>0.7419870078280727</v>
      </c>
      <c r="N67" s="264">
        <v>0.80183060476885026</v>
      </c>
      <c r="O67" s="264">
        <v>0.83978980151079052</v>
      </c>
      <c r="P67" s="264">
        <v>0.91951653265970501</v>
      </c>
      <c r="Q67" s="264">
        <v>0.99236446994044891</v>
      </c>
      <c r="R67" s="264">
        <v>1.1312894697774081</v>
      </c>
      <c r="S67" s="264">
        <v>1.150186783287438</v>
      </c>
      <c r="T67" s="264">
        <v>1.1617026366783021</v>
      </c>
      <c r="U67" s="264">
        <v>1.219112639274633</v>
      </c>
      <c r="V67" s="264">
        <v>1.1495622865434589</v>
      </c>
      <c r="W67" s="264">
        <v>1.1450975938898089</v>
      </c>
      <c r="DA67" s="72" t="s">
        <v>3119</v>
      </c>
    </row>
    <row r="68" spans="1:105" ht="12" customHeight="1" x14ac:dyDescent="0.25">
      <c r="A68" s="57" t="s">
        <v>3120</v>
      </c>
      <c r="B68" s="263">
        <v>35.604414147203933</v>
      </c>
      <c r="C68" s="263">
        <v>38.01502471745728</v>
      </c>
      <c r="D68" s="263">
        <v>39.477041498155913</v>
      </c>
      <c r="E68" s="263">
        <v>50.056720499919443</v>
      </c>
      <c r="F68" s="263">
        <v>42.484337759387223</v>
      </c>
      <c r="G68" s="263">
        <v>55.218863926751439</v>
      </c>
      <c r="H68" s="263">
        <v>60.015115394607143</v>
      </c>
      <c r="I68" s="263">
        <v>63.704649814035989</v>
      </c>
      <c r="J68" s="263">
        <v>70.647285897848292</v>
      </c>
      <c r="K68" s="263">
        <v>53.927870267497511</v>
      </c>
      <c r="L68" s="263">
        <v>47.70682479678586</v>
      </c>
      <c r="M68" s="263">
        <v>45.653086058553598</v>
      </c>
      <c r="N68" s="263">
        <v>41.970906979873718</v>
      </c>
      <c r="O68" s="263">
        <v>40.259368823845072</v>
      </c>
      <c r="P68" s="263">
        <v>35.890217609161652</v>
      </c>
      <c r="Q68" s="263">
        <v>35.928095563678077</v>
      </c>
      <c r="R68" s="263">
        <v>34.720048125953838</v>
      </c>
      <c r="S68" s="263">
        <v>34.285147392541433</v>
      </c>
      <c r="T68" s="263">
        <v>37.7318981189662</v>
      </c>
      <c r="U68" s="263">
        <v>39.990808240546308</v>
      </c>
      <c r="V68" s="263">
        <v>40.996110454879897</v>
      </c>
      <c r="W68" s="263">
        <v>46.855088182427373</v>
      </c>
      <c r="DA68" s="70" t="s">
        <v>3121</v>
      </c>
    </row>
    <row r="69" spans="1:105" ht="12" customHeight="1" x14ac:dyDescent="0.25">
      <c r="A69" s="41" t="s">
        <v>3122</v>
      </c>
      <c r="B69" s="352">
        <v>15.82166646716788</v>
      </c>
      <c r="C69" s="352">
        <v>16.109137589016079</v>
      </c>
      <c r="D69" s="352">
        <v>15.949325409681141</v>
      </c>
      <c r="E69" s="352">
        <v>18.46623966337512</v>
      </c>
      <c r="F69" s="352">
        <v>20.062666269469911</v>
      </c>
      <c r="G69" s="352">
        <v>20.862314728356981</v>
      </c>
      <c r="H69" s="352">
        <v>23.402375087592851</v>
      </c>
      <c r="I69" s="352">
        <v>25.708800928240009</v>
      </c>
      <c r="J69" s="352">
        <v>26.425706512240779</v>
      </c>
      <c r="K69" s="352">
        <v>26.02976927653993</v>
      </c>
      <c r="L69" s="352">
        <v>24.14579038365568</v>
      </c>
      <c r="M69" s="352">
        <v>22.419773647113001</v>
      </c>
      <c r="N69" s="352">
        <v>23.34721245280609</v>
      </c>
      <c r="O69" s="352">
        <v>23.687003779089078</v>
      </c>
      <c r="P69" s="352">
        <v>24.834143984058962</v>
      </c>
      <c r="Q69" s="352">
        <v>26.148066470158319</v>
      </c>
      <c r="R69" s="352">
        <v>29.203495196120901</v>
      </c>
      <c r="S69" s="352">
        <v>28.590079680113782</v>
      </c>
      <c r="T69" s="352">
        <v>28.68721737695158</v>
      </c>
      <c r="U69" s="352">
        <v>30.023795822209149</v>
      </c>
      <c r="V69" s="352">
        <v>28.822282912396151</v>
      </c>
      <c r="W69" s="352">
        <v>28.903866199314042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1</v>
      </c>
      <c r="D73" s="234">
        <f t="shared" si="3"/>
        <v>1.0000000000000002</v>
      </c>
      <c r="E73" s="234">
        <f t="shared" si="3"/>
        <v>1</v>
      </c>
      <c r="F73" s="234">
        <f t="shared" si="3"/>
        <v>0.99999999999999989</v>
      </c>
      <c r="G73" s="234">
        <f t="shared" si="3"/>
        <v>1.0000000000000002</v>
      </c>
      <c r="H73" s="234">
        <f t="shared" si="3"/>
        <v>1.0000000000000002</v>
      </c>
      <c r="I73" s="234">
        <f t="shared" si="3"/>
        <v>0.99999999999999978</v>
      </c>
      <c r="J73" s="234">
        <f t="shared" si="3"/>
        <v>0.99999999999999989</v>
      </c>
      <c r="K73" s="234">
        <f t="shared" si="3"/>
        <v>1</v>
      </c>
      <c r="L73" s="234">
        <f t="shared" si="3"/>
        <v>1</v>
      </c>
      <c r="M73" s="234">
        <f t="shared" si="3"/>
        <v>0.99999999999999978</v>
      </c>
      <c r="N73" s="234">
        <f t="shared" si="3"/>
        <v>0.99999999999999989</v>
      </c>
      <c r="O73" s="234">
        <f t="shared" si="3"/>
        <v>1</v>
      </c>
      <c r="P73" s="234">
        <f t="shared" si="3"/>
        <v>0.99999999999999989</v>
      </c>
      <c r="Q73" s="234">
        <f t="shared" si="3"/>
        <v>1</v>
      </c>
      <c r="R73" s="234">
        <f t="shared" si="3"/>
        <v>0.99999999999999956</v>
      </c>
      <c r="S73" s="234">
        <f t="shared" si="3"/>
        <v>0.99999999999999978</v>
      </c>
      <c r="T73" s="234">
        <f t="shared" si="3"/>
        <v>1</v>
      </c>
      <c r="U73" s="234">
        <f t="shared" si="3"/>
        <v>0.99999999999999967</v>
      </c>
      <c r="V73" s="234">
        <f t="shared" si="3"/>
        <v>0.99999999999999978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8.5293350340376467E-3</v>
      </c>
      <c r="C74" s="301">
        <f t="shared" si="4"/>
        <v>8.9107407452389403E-3</v>
      </c>
      <c r="D74" s="301">
        <f t="shared" si="4"/>
        <v>8.9951421409379204E-3</v>
      </c>
      <c r="E74" s="301">
        <f t="shared" si="4"/>
        <v>8.7061991085321238E-3</v>
      </c>
      <c r="F74" s="301">
        <f t="shared" si="4"/>
        <v>1.0079851364466741E-2</v>
      </c>
      <c r="G74" s="301">
        <f t="shared" si="4"/>
        <v>8.6447972045324353E-3</v>
      </c>
      <c r="H74" s="301">
        <f t="shared" si="4"/>
        <v>8.9468216065820023E-3</v>
      </c>
      <c r="I74" s="301">
        <f t="shared" si="4"/>
        <v>8.6694302147350411E-3</v>
      </c>
      <c r="J74" s="301">
        <f t="shared" si="4"/>
        <v>8.549311738527467E-3</v>
      </c>
      <c r="K74" s="301">
        <f t="shared" si="4"/>
        <v>1.056666490855946E-2</v>
      </c>
      <c r="L74" s="301">
        <f t="shared" si="4"/>
        <v>1.0353372118832608E-2</v>
      </c>
      <c r="M74" s="301">
        <f t="shared" si="4"/>
        <v>9.9656910363981107E-3</v>
      </c>
      <c r="N74" s="301">
        <f t="shared" si="4"/>
        <v>1.0443221955422567E-2</v>
      </c>
      <c r="O74" s="301">
        <f t="shared" si="4"/>
        <v>1.0577566455434916E-2</v>
      </c>
      <c r="P74" s="301">
        <f t="shared" si="4"/>
        <v>1.1529497664073718E-2</v>
      </c>
      <c r="Q74" s="301">
        <f t="shared" si="4"/>
        <v>1.2855115434777815E-2</v>
      </c>
      <c r="R74" s="301">
        <f t="shared" si="4"/>
        <v>1.4412747152551546E-2</v>
      </c>
      <c r="S74" s="301">
        <f t="shared" si="4"/>
        <v>1.3129823698005463E-2</v>
      </c>
      <c r="T74" s="301">
        <f t="shared" si="4"/>
        <v>1.2352294752482547E-2</v>
      </c>
      <c r="U74" s="301">
        <f t="shared" si="4"/>
        <v>1.2100671598680444E-2</v>
      </c>
      <c r="V74" s="301">
        <f t="shared" si="4"/>
        <v>1.1931233811443898E-2</v>
      </c>
      <c r="W74" s="301">
        <f t="shared" si="4"/>
        <v>1.1038324151250436E-2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4.1083708149293949E-3</v>
      </c>
      <c r="C75" s="235">
        <f t="shared" si="5"/>
        <v>4.2728494950326421E-3</v>
      </c>
      <c r="D75" s="235">
        <f t="shared" si="5"/>
        <v>4.2574821678927292E-3</v>
      </c>
      <c r="E75" s="235">
        <f t="shared" si="5"/>
        <v>4.0936320603103009E-3</v>
      </c>
      <c r="F75" s="235">
        <f t="shared" si="5"/>
        <v>4.7779242022286906E-3</v>
      </c>
      <c r="G75" s="235">
        <f t="shared" si="5"/>
        <v>4.1579369624987362E-3</v>
      </c>
      <c r="H75" s="235">
        <f t="shared" si="5"/>
        <v>4.3432862461120041E-3</v>
      </c>
      <c r="I75" s="235">
        <f t="shared" si="5"/>
        <v>4.2842452680421804E-3</v>
      </c>
      <c r="J75" s="235">
        <f t="shared" si="5"/>
        <v>4.1839258340795136E-3</v>
      </c>
      <c r="K75" s="235">
        <f t="shared" si="5"/>
        <v>5.1375152688337786E-3</v>
      </c>
      <c r="L75" s="235">
        <f t="shared" si="5"/>
        <v>5.0652721306645053E-3</v>
      </c>
      <c r="M75" s="235">
        <f t="shared" si="5"/>
        <v>4.9253746997556811E-3</v>
      </c>
      <c r="N75" s="235">
        <f t="shared" si="5"/>
        <v>5.2198044059077464E-3</v>
      </c>
      <c r="O75" s="235">
        <f t="shared" si="5"/>
        <v>5.3431606811656764E-3</v>
      </c>
      <c r="P75" s="235">
        <f t="shared" si="5"/>
        <v>5.9179344914684802E-3</v>
      </c>
      <c r="Q75" s="235">
        <f t="shared" si="5"/>
        <v>6.6648023497894787E-3</v>
      </c>
      <c r="R75" s="235">
        <f t="shared" si="5"/>
        <v>7.5391578770225747E-3</v>
      </c>
      <c r="S75" s="235">
        <f t="shared" si="5"/>
        <v>6.9924132415404251E-3</v>
      </c>
      <c r="T75" s="235">
        <f t="shared" si="5"/>
        <v>6.600369444158493E-3</v>
      </c>
      <c r="U75" s="235">
        <f t="shared" si="5"/>
        <v>6.4749356538013371E-3</v>
      </c>
      <c r="V75" s="235">
        <f t="shared" si="5"/>
        <v>6.3269067273493971E-3</v>
      </c>
      <c r="W75" s="235">
        <f t="shared" si="5"/>
        <v>5.8343833078334561E-3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6.8290489726918722E-3</v>
      </c>
      <c r="C76" s="235">
        <f t="shared" si="6"/>
        <v>7.0790360806059294E-3</v>
      </c>
      <c r="D76" s="235">
        <f t="shared" si="6"/>
        <v>6.9852998112697818E-3</v>
      </c>
      <c r="E76" s="235">
        <f t="shared" si="6"/>
        <v>6.6829098352207024E-3</v>
      </c>
      <c r="F76" s="235">
        <f t="shared" si="6"/>
        <v>7.8479151552586276E-3</v>
      </c>
      <c r="G76" s="235">
        <f t="shared" si="6"/>
        <v>6.9040758730397724E-3</v>
      </c>
      <c r="H76" s="235">
        <f t="shared" si="6"/>
        <v>7.2607024513573109E-3</v>
      </c>
      <c r="I76" s="235">
        <f t="shared" si="6"/>
        <v>7.2533354884096969E-3</v>
      </c>
      <c r="J76" s="235">
        <f t="shared" si="6"/>
        <v>7.0348955124166779E-3</v>
      </c>
      <c r="K76" s="235">
        <f t="shared" si="6"/>
        <v>8.5979219870677102E-3</v>
      </c>
      <c r="L76" s="235">
        <f t="shared" si="6"/>
        <v>8.5149572728041491E-3</v>
      </c>
      <c r="M76" s="235">
        <f t="shared" si="6"/>
        <v>8.3394308089287938E-3</v>
      </c>
      <c r="N76" s="235">
        <f t="shared" si="6"/>
        <v>8.9072492867202178E-3</v>
      </c>
      <c r="O76" s="235">
        <f t="shared" si="6"/>
        <v>9.1836824091553384E-3</v>
      </c>
      <c r="P76" s="235">
        <f t="shared" si="6"/>
        <v>1.0280595684037696E-2</v>
      </c>
      <c r="Q76" s="235">
        <f t="shared" si="6"/>
        <v>1.1653950281449055E-2</v>
      </c>
      <c r="R76" s="235">
        <f t="shared" si="6"/>
        <v>1.325836860424855E-2</v>
      </c>
      <c r="S76" s="235">
        <f t="shared" si="6"/>
        <v>1.2436232609059482E-2</v>
      </c>
      <c r="T76" s="235">
        <f t="shared" si="6"/>
        <v>1.1763231339207481E-2</v>
      </c>
      <c r="U76" s="235">
        <f t="shared" si="6"/>
        <v>1.1549579013975523E-2</v>
      </c>
      <c r="V76" s="235">
        <f t="shared" si="6"/>
        <v>1.1222677379694772E-2</v>
      </c>
      <c r="W76" s="235">
        <f t="shared" si="6"/>
        <v>1.0327997024761087E-2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3.0641740500740606E-3</v>
      </c>
      <c r="C77" s="235">
        <f t="shared" si="7"/>
        <v>3.2038894151715982E-3</v>
      </c>
      <c r="D77" s="235">
        <f t="shared" si="7"/>
        <v>3.2420595041197514E-3</v>
      </c>
      <c r="E77" s="235">
        <f t="shared" si="7"/>
        <v>3.1417131854204654E-3</v>
      </c>
      <c r="F77" s="235">
        <f t="shared" si="7"/>
        <v>3.6320278297659308E-3</v>
      </c>
      <c r="G77" s="235">
        <f t="shared" si="7"/>
        <v>3.1065014805565709E-3</v>
      </c>
      <c r="H77" s="235">
        <f t="shared" si="7"/>
        <v>3.2094179788028179E-3</v>
      </c>
      <c r="I77" s="235">
        <f t="shared" si="7"/>
        <v>3.0993170491977143E-3</v>
      </c>
      <c r="J77" s="235">
        <f t="shared" si="7"/>
        <v>3.0621133112520627E-3</v>
      </c>
      <c r="K77" s="235">
        <f t="shared" si="7"/>
        <v>3.7893885715201024E-3</v>
      </c>
      <c r="L77" s="235">
        <f t="shared" si="7"/>
        <v>3.7084904601294884E-3</v>
      </c>
      <c r="M77" s="235">
        <f t="shared" si="7"/>
        <v>3.5626532565715308E-3</v>
      </c>
      <c r="N77" s="235">
        <f t="shared" si="7"/>
        <v>3.7251820949006872E-3</v>
      </c>
      <c r="O77" s="235">
        <f t="shared" si="7"/>
        <v>3.7652290450074857E-3</v>
      </c>
      <c r="P77" s="235">
        <f t="shared" si="7"/>
        <v>4.0909242103612528E-3</v>
      </c>
      <c r="Q77" s="235">
        <f t="shared" si="7"/>
        <v>4.5519737672182828E-3</v>
      </c>
      <c r="R77" s="235">
        <f t="shared" si="7"/>
        <v>5.0941704768109235E-3</v>
      </c>
      <c r="S77" s="235">
        <f t="shared" si="7"/>
        <v>4.6233021751771793E-3</v>
      </c>
      <c r="T77" s="235">
        <f t="shared" si="7"/>
        <v>4.346429573752612E-3</v>
      </c>
      <c r="U77" s="235">
        <f t="shared" si="7"/>
        <v>4.2566267203289947E-3</v>
      </c>
      <c r="V77" s="235">
        <f t="shared" si="7"/>
        <v>4.2050609374537301E-3</v>
      </c>
      <c r="W77" s="235">
        <f t="shared" si="7"/>
        <v>3.8930288122220199E-3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1.1378833388457939E-2</v>
      </c>
      <c r="C78" s="302">
        <f t="shared" si="8"/>
        <v>1.1635775673903108E-2</v>
      </c>
      <c r="D78" s="302">
        <f t="shared" si="8"/>
        <v>1.1663608279434494E-2</v>
      </c>
      <c r="E78" s="302">
        <f t="shared" si="8"/>
        <v>1.1467900563373557E-2</v>
      </c>
      <c r="F78" s="302">
        <f t="shared" si="8"/>
        <v>1.1973688727246811E-2</v>
      </c>
      <c r="G78" s="302">
        <f t="shared" si="8"/>
        <v>1.2445017372890761E-2</v>
      </c>
      <c r="H78" s="302">
        <f t="shared" si="8"/>
        <v>1.3255049369971144E-2</v>
      </c>
      <c r="I78" s="302">
        <f t="shared" si="8"/>
        <v>1.3131784332326741E-2</v>
      </c>
      <c r="J78" s="302">
        <f t="shared" si="8"/>
        <v>1.2961363636627494E-2</v>
      </c>
      <c r="K78" s="302">
        <f t="shared" si="8"/>
        <v>1.3310453598485671E-2</v>
      </c>
      <c r="L78" s="302">
        <f t="shared" si="8"/>
        <v>1.2682674834160317E-2</v>
      </c>
      <c r="M78" s="302">
        <f t="shared" si="8"/>
        <v>1.3005735951446188E-2</v>
      </c>
      <c r="N78" s="302">
        <f t="shared" si="8"/>
        <v>1.3142974576009598E-2</v>
      </c>
      <c r="O78" s="302">
        <f t="shared" si="8"/>
        <v>1.3631483140406379E-2</v>
      </c>
      <c r="P78" s="302">
        <f t="shared" si="8"/>
        <v>1.4194614711937214E-2</v>
      </c>
      <c r="Q78" s="302">
        <f t="shared" si="8"/>
        <v>1.5994401156881694E-2</v>
      </c>
      <c r="R78" s="302">
        <f t="shared" si="8"/>
        <v>1.7120593808127731E-2</v>
      </c>
      <c r="S78" s="302">
        <f t="shared" si="8"/>
        <v>1.5758789010478259E-2</v>
      </c>
      <c r="T78" s="302">
        <f t="shared" si="8"/>
        <v>1.5276473223895417E-2</v>
      </c>
      <c r="U78" s="302">
        <f t="shared" si="8"/>
        <v>1.5254789422381289E-2</v>
      </c>
      <c r="V78" s="302">
        <f t="shared" si="8"/>
        <v>1.5033719852709963E-2</v>
      </c>
      <c r="W78" s="302">
        <f t="shared" si="8"/>
        <v>1.4816496611931688E-2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0.27395163463638372</v>
      </c>
      <c r="C79" s="303">
        <f t="shared" si="9"/>
        <v>0.25303425173099114</v>
      </c>
      <c r="D79" s="303">
        <f t="shared" si="9"/>
        <v>0.24817399044267394</v>
      </c>
      <c r="E79" s="303">
        <f t="shared" si="9"/>
        <v>0.25334627952308564</v>
      </c>
      <c r="F79" s="303">
        <f t="shared" si="9"/>
        <v>0.27613656029871869</v>
      </c>
      <c r="G79" s="303">
        <f t="shared" si="9"/>
        <v>0.23576309639196918</v>
      </c>
      <c r="H79" s="303">
        <f t="shared" si="9"/>
        <v>0.21796060825921856</v>
      </c>
      <c r="I79" s="303">
        <f t="shared" si="9"/>
        <v>0.2281585655068657</v>
      </c>
      <c r="J79" s="303">
        <f t="shared" si="9"/>
        <v>0.2202426648527937</v>
      </c>
      <c r="K79" s="303">
        <f t="shared" si="9"/>
        <v>0.21867536587587111</v>
      </c>
      <c r="L79" s="303">
        <f t="shared" si="9"/>
        <v>0.23518194625630889</v>
      </c>
      <c r="M79" s="303">
        <f t="shared" si="9"/>
        <v>0.21791486143299815</v>
      </c>
      <c r="N79" s="303">
        <f t="shared" si="9"/>
        <v>0.22890176340051585</v>
      </c>
      <c r="O79" s="303">
        <f t="shared" si="9"/>
        <v>0.22760814078446884</v>
      </c>
      <c r="P79" s="303">
        <f t="shared" si="9"/>
        <v>0.2237542902484235</v>
      </c>
      <c r="Q79" s="303">
        <f t="shared" si="9"/>
        <v>0.15612791457848194</v>
      </c>
      <c r="R79" s="303">
        <f t="shared" si="9"/>
        <v>0.13472130305799904</v>
      </c>
      <c r="S79" s="303">
        <f t="shared" si="9"/>
        <v>0.1497466530992046</v>
      </c>
      <c r="T79" s="303">
        <f t="shared" si="9"/>
        <v>0.14619656565647179</v>
      </c>
      <c r="U79" s="303">
        <f t="shared" si="9"/>
        <v>0.14982757581755596</v>
      </c>
      <c r="V79" s="303">
        <f t="shared" si="9"/>
        <v>0.14857392288283619</v>
      </c>
      <c r="W79" s="303">
        <f t="shared" si="9"/>
        <v>0.14322747398916341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0.34233648056269983</v>
      </c>
      <c r="C80" s="303">
        <f t="shared" si="10"/>
        <v>0.35035840644718674</v>
      </c>
      <c r="D80" s="303">
        <f t="shared" si="10"/>
        <v>0.35617614729882957</v>
      </c>
      <c r="E80" s="303">
        <f t="shared" si="10"/>
        <v>0.34923910367569644</v>
      </c>
      <c r="F80" s="303">
        <f t="shared" si="10"/>
        <v>0.31929027316480141</v>
      </c>
      <c r="G80" s="303">
        <f t="shared" si="10"/>
        <v>0.35299482452864367</v>
      </c>
      <c r="H80" s="303">
        <f t="shared" si="10"/>
        <v>0.35635558359158048</v>
      </c>
      <c r="I80" s="303">
        <f t="shared" si="10"/>
        <v>0.34457067019162124</v>
      </c>
      <c r="J80" s="303">
        <f t="shared" si="10"/>
        <v>0.35154179418505654</v>
      </c>
      <c r="K80" s="303">
        <f t="shared" si="10"/>
        <v>0.34088036633696339</v>
      </c>
      <c r="L80" s="303">
        <f t="shared" si="10"/>
        <v>0.33149614641998421</v>
      </c>
      <c r="M80" s="303">
        <f t="shared" si="10"/>
        <v>0.34682577994276842</v>
      </c>
      <c r="N80" s="303">
        <f t="shared" si="10"/>
        <v>0.33099288925218989</v>
      </c>
      <c r="O80" s="303">
        <f t="shared" si="10"/>
        <v>0.3270839546531833</v>
      </c>
      <c r="P80" s="303">
        <f t="shared" si="10"/>
        <v>0.31559522736212081</v>
      </c>
      <c r="Q80" s="303">
        <f t="shared" si="10"/>
        <v>0.34761706980242901</v>
      </c>
      <c r="R80" s="303">
        <f t="shared" si="10"/>
        <v>0.34247632862494487</v>
      </c>
      <c r="S80" s="303">
        <f t="shared" si="10"/>
        <v>0.34309377569757199</v>
      </c>
      <c r="T80" s="303">
        <f t="shared" si="10"/>
        <v>0.3511778257364348</v>
      </c>
      <c r="U80" s="303">
        <f t="shared" si="10"/>
        <v>0.35142280569077172</v>
      </c>
      <c r="V80" s="303">
        <f t="shared" si="10"/>
        <v>0.35557015842200884</v>
      </c>
      <c r="W80" s="303">
        <f t="shared" si="10"/>
        <v>0.36909328256584112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0.33815964337038279</v>
      </c>
      <c r="C81" s="304">
        <f t="shared" si="11"/>
        <v>0.34614481466714536</v>
      </c>
      <c r="D81" s="304">
        <f t="shared" si="11"/>
        <v>0.35235815374265872</v>
      </c>
      <c r="E81" s="304">
        <f t="shared" si="11"/>
        <v>0.3457550421020878</v>
      </c>
      <c r="F81" s="304">
        <f t="shared" si="11"/>
        <v>0.31495697190308369</v>
      </c>
      <c r="G81" s="304">
        <f t="shared" si="11"/>
        <v>0.34880862448947009</v>
      </c>
      <c r="H81" s="304">
        <f t="shared" si="11"/>
        <v>0.35171050968804907</v>
      </c>
      <c r="I81" s="304">
        <f t="shared" si="11"/>
        <v>0.33947982628380857</v>
      </c>
      <c r="J81" s="304">
        <f t="shared" si="11"/>
        <v>0.34684094274676963</v>
      </c>
      <c r="K81" s="304">
        <f t="shared" si="11"/>
        <v>0.33533293547678289</v>
      </c>
      <c r="L81" s="304">
        <f t="shared" si="11"/>
        <v>0.32581532674710606</v>
      </c>
      <c r="M81" s="304">
        <f t="shared" si="11"/>
        <v>0.34096949548149463</v>
      </c>
      <c r="N81" s="304">
        <f t="shared" si="11"/>
        <v>0.32440036384231857</v>
      </c>
      <c r="O81" s="304">
        <f t="shared" si="11"/>
        <v>0.31996824176030692</v>
      </c>
      <c r="P81" s="304">
        <f t="shared" si="11"/>
        <v>0.30710666301912148</v>
      </c>
      <c r="Q81" s="304">
        <f t="shared" si="11"/>
        <v>0.33763428578332821</v>
      </c>
      <c r="R81" s="304">
        <f t="shared" si="11"/>
        <v>0.33076300591130725</v>
      </c>
      <c r="S81" s="304">
        <f t="shared" si="11"/>
        <v>0.33145332849083614</v>
      </c>
      <c r="T81" s="304">
        <f t="shared" si="11"/>
        <v>0.3400548372659003</v>
      </c>
      <c r="U81" s="304">
        <f t="shared" si="11"/>
        <v>0.34045605316307143</v>
      </c>
      <c r="V81" s="304">
        <f t="shared" si="11"/>
        <v>0.34520437230984358</v>
      </c>
      <c r="W81" s="304">
        <f t="shared" si="11"/>
        <v>0.35965167550679472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4.1768371923170452E-3</v>
      </c>
      <c r="C82" s="304">
        <f t="shared" si="12"/>
        <v>4.2135917800413761E-3</v>
      </c>
      <c r="D82" s="304">
        <f t="shared" si="12"/>
        <v>3.8179935561708663E-3</v>
      </c>
      <c r="E82" s="304">
        <f t="shared" si="12"/>
        <v>3.4840615736085761E-3</v>
      </c>
      <c r="F82" s="304">
        <f t="shared" si="12"/>
        <v>4.3333012617177381E-3</v>
      </c>
      <c r="G82" s="304">
        <f t="shared" si="12"/>
        <v>4.1862000391735873E-3</v>
      </c>
      <c r="H82" s="304">
        <f t="shared" si="12"/>
        <v>4.6450739035314688E-3</v>
      </c>
      <c r="I82" s="304">
        <f t="shared" si="12"/>
        <v>5.0908439078126665E-3</v>
      </c>
      <c r="J82" s="304">
        <f t="shared" si="12"/>
        <v>4.7008514382869083E-3</v>
      </c>
      <c r="K82" s="304">
        <f t="shared" si="12"/>
        <v>5.5474308601804641E-3</v>
      </c>
      <c r="L82" s="304">
        <f t="shared" si="12"/>
        <v>5.6808196728780989E-3</v>
      </c>
      <c r="M82" s="304">
        <f t="shared" si="12"/>
        <v>5.8562844612737499E-3</v>
      </c>
      <c r="N82" s="304">
        <f t="shared" si="12"/>
        <v>6.5925254098713696E-3</v>
      </c>
      <c r="O82" s="304">
        <f t="shared" si="12"/>
        <v>7.1157128928763897E-3</v>
      </c>
      <c r="P82" s="304">
        <f t="shared" si="12"/>
        <v>8.4885643429993256E-3</v>
      </c>
      <c r="Q82" s="304">
        <f t="shared" si="12"/>
        <v>9.9827840191008006E-3</v>
      </c>
      <c r="R82" s="304">
        <f t="shared" si="12"/>
        <v>1.1713322713637559E-2</v>
      </c>
      <c r="S82" s="304">
        <f t="shared" si="12"/>
        <v>1.1640447206735825E-2</v>
      </c>
      <c r="T82" s="304">
        <f t="shared" si="12"/>
        <v>1.1122988470534468E-2</v>
      </c>
      <c r="U82" s="304">
        <f t="shared" si="12"/>
        <v>1.0966752527700352E-2</v>
      </c>
      <c r="V82" s="304">
        <f t="shared" si="12"/>
        <v>1.0365786112165215E-2</v>
      </c>
      <c r="W82" s="304">
        <f t="shared" si="12"/>
        <v>9.4416070590464286E-3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4.0893947785325756E-2</v>
      </c>
      <c r="C83" s="303">
        <f t="shared" si="13"/>
        <v>3.4198741821086988E-2</v>
      </c>
      <c r="D83" s="303">
        <f t="shared" si="13"/>
        <v>3.3689212458003194E-2</v>
      </c>
      <c r="E83" s="303">
        <f t="shared" si="13"/>
        <v>3.3753324529419891E-2</v>
      </c>
      <c r="F83" s="303">
        <f t="shared" si="13"/>
        <v>3.6274207866281549E-2</v>
      </c>
      <c r="G83" s="303">
        <f t="shared" si="13"/>
        <v>2.9394007835375862E-2</v>
      </c>
      <c r="H83" s="303">
        <f t="shared" si="13"/>
        <v>2.7180545331340886E-2</v>
      </c>
      <c r="I83" s="303">
        <f t="shared" si="13"/>
        <v>2.8897265210787507E-2</v>
      </c>
      <c r="J83" s="303">
        <f t="shared" si="13"/>
        <v>2.7268518954005713E-2</v>
      </c>
      <c r="K83" s="303">
        <f t="shared" si="13"/>
        <v>2.8558754930382027E-2</v>
      </c>
      <c r="L83" s="303">
        <f t="shared" si="13"/>
        <v>3.3433815855225028E-2</v>
      </c>
      <c r="M83" s="303">
        <f t="shared" si="13"/>
        <v>3.0738922660909308E-2</v>
      </c>
      <c r="N83" s="303">
        <f t="shared" si="13"/>
        <v>3.352984117019725E-2</v>
      </c>
      <c r="O83" s="303">
        <f t="shared" si="13"/>
        <v>3.3981812550489258E-2</v>
      </c>
      <c r="P83" s="303">
        <f t="shared" si="13"/>
        <v>3.2778546304171798E-2</v>
      </c>
      <c r="Q83" s="303">
        <f t="shared" si="13"/>
        <v>1.997114125751279E-2</v>
      </c>
      <c r="R83" s="303">
        <f t="shared" si="13"/>
        <v>1.5413808834828789E-2</v>
      </c>
      <c r="S83" s="303">
        <f t="shared" si="13"/>
        <v>2.0400536054438159E-2</v>
      </c>
      <c r="T83" s="303">
        <f t="shared" si="13"/>
        <v>1.9288907547195751E-2</v>
      </c>
      <c r="U83" s="303">
        <f t="shared" si="13"/>
        <v>2.0151619747830522E-2</v>
      </c>
      <c r="V83" s="303">
        <f t="shared" si="13"/>
        <v>1.8989329548935251E-2</v>
      </c>
      <c r="W83" s="303">
        <f t="shared" si="13"/>
        <v>1.757676231275564E-2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6.733153675163403E-3</v>
      </c>
      <c r="C84" s="304">
        <f t="shared" si="14"/>
        <v>5.4292313723400673E-3</v>
      </c>
      <c r="D84" s="304">
        <f t="shared" si="14"/>
        <v>5.8598821303814047E-3</v>
      </c>
      <c r="E84" s="304">
        <f t="shared" si="14"/>
        <v>4.5531494886882195E-3</v>
      </c>
      <c r="F84" s="304">
        <f t="shared" si="14"/>
        <v>3.0402620243432689E-3</v>
      </c>
      <c r="G84" s="304">
        <f t="shared" si="14"/>
        <v>2.5966370394036064E-3</v>
      </c>
      <c r="H84" s="304">
        <f t="shared" si="14"/>
        <v>3.3113473731632699E-3</v>
      </c>
      <c r="I84" s="304">
        <f t="shared" si="14"/>
        <v>2.9155752796453634E-3</v>
      </c>
      <c r="J84" s="304">
        <f t="shared" si="14"/>
        <v>2.8521631792669654E-3</v>
      </c>
      <c r="K84" s="304">
        <f t="shared" si="14"/>
        <v>3.8589734203779849E-3</v>
      </c>
      <c r="L84" s="304">
        <f t="shared" si="14"/>
        <v>4.3185082122007114E-3</v>
      </c>
      <c r="M84" s="304">
        <f t="shared" si="14"/>
        <v>5.3212117195969863E-3</v>
      </c>
      <c r="N84" s="304">
        <f t="shared" si="14"/>
        <v>4.9524224247290459E-3</v>
      </c>
      <c r="O84" s="304">
        <f t="shared" si="14"/>
        <v>5.3545135153550564E-3</v>
      </c>
      <c r="P84" s="304">
        <f t="shared" si="14"/>
        <v>4.6142612785791005E-3</v>
      </c>
      <c r="Q84" s="304">
        <f t="shared" si="14"/>
        <v>5.4149620297695737E-3</v>
      </c>
      <c r="R84" s="304">
        <f t="shared" si="14"/>
        <v>4.6510341596229798E-3</v>
      </c>
      <c r="S84" s="304">
        <f t="shared" si="14"/>
        <v>6.2336485250518497E-3</v>
      </c>
      <c r="T84" s="304">
        <f t="shared" si="14"/>
        <v>5.7720817605414485E-3</v>
      </c>
      <c r="U84" s="304">
        <f t="shared" si="14"/>
        <v>5.9918333967443945E-3</v>
      </c>
      <c r="V84" s="304">
        <f t="shared" si="14"/>
        <v>5.4757651356708709E-3</v>
      </c>
      <c r="W84" s="304">
        <f t="shared" si="14"/>
        <v>5.5474893616861498E-3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3.3728193115243811E-2</v>
      </c>
      <c r="C85" s="304">
        <f t="shared" si="15"/>
        <v>2.8333102728671202E-2</v>
      </c>
      <c r="D85" s="304">
        <f t="shared" si="15"/>
        <v>2.7433895280732659E-2</v>
      </c>
      <c r="E85" s="304">
        <f t="shared" si="15"/>
        <v>2.8839325806322209E-2</v>
      </c>
      <c r="F85" s="304">
        <f t="shared" si="15"/>
        <v>3.2785139639831797E-2</v>
      </c>
      <c r="G85" s="304">
        <f t="shared" si="15"/>
        <v>2.6363800077629278E-2</v>
      </c>
      <c r="H85" s="304">
        <f t="shared" si="15"/>
        <v>2.3388101018169002E-2</v>
      </c>
      <c r="I85" s="304">
        <f t="shared" si="15"/>
        <v>2.5454423954975835E-2</v>
      </c>
      <c r="J85" s="304">
        <f t="shared" si="15"/>
        <v>2.3929481875773314E-2</v>
      </c>
      <c r="K85" s="304">
        <f t="shared" si="15"/>
        <v>2.4125226170913922E-2</v>
      </c>
      <c r="L85" s="304">
        <f t="shared" si="15"/>
        <v>2.8526937034047656E-2</v>
      </c>
      <c r="M85" s="304">
        <f t="shared" si="15"/>
        <v>2.4811167193537539E-2</v>
      </c>
      <c r="N85" s="304">
        <f t="shared" si="15"/>
        <v>2.7894621470874386E-2</v>
      </c>
      <c r="O85" s="304">
        <f t="shared" si="15"/>
        <v>2.789031448551486E-2</v>
      </c>
      <c r="P85" s="304">
        <f t="shared" si="15"/>
        <v>2.7285112290067769E-2</v>
      </c>
      <c r="Q85" s="304">
        <f t="shared" si="15"/>
        <v>1.352224802576492E-2</v>
      </c>
      <c r="R85" s="304">
        <f t="shared" si="15"/>
        <v>9.549609108436205E-3</v>
      </c>
      <c r="S85" s="304">
        <f t="shared" si="15"/>
        <v>1.2961269782974382E-2</v>
      </c>
      <c r="T85" s="304">
        <f t="shared" si="15"/>
        <v>1.2364801980777523E-2</v>
      </c>
      <c r="U85" s="304">
        <f t="shared" si="15"/>
        <v>1.3023944125002877E-2</v>
      </c>
      <c r="V85" s="304">
        <f t="shared" si="15"/>
        <v>1.243996513736155E-2</v>
      </c>
      <c r="W85" s="304">
        <f t="shared" si="15"/>
        <v>1.1051392219953968E-2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4.3260099491855103E-4</v>
      </c>
      <c r="C86" s="304">
        <f t="shared" si="16"/>
        <v>4.3640772007571383E-4</v>
      </c>
      <c r="D86" s="304">
        <f t="shared" si="16"/>
        <v>3.9543504688912547E-4</v>
      </c>
      <c r="E86" s="304">
        <f t="shared" si="16"/>
        <v>3.6084923440945967E-4</v>
      </c>
      <c r="F86" s="304">
        <f t="shared" si="16"/>
        <v>4.488062021064801E-4</v>
      </c>
      <c r="G86" s="304">
        <f t="shared" si="16"/>
        <v>4.3357071834297851E-4</v>
      </c>
      <c r="H86" s="304">
        <f t="shared" si="16"/>
        <v>4.8109694000861601E-4</v>
      </c>
      <c r="I86" s="304">
        <f t="shared" si="16"/>
        <v>5.2726597616631202E-4</v>
      </c>
      <c r="J86" s="304">
        <f t="shared" si="16"/>
        <v>4.8687389896543006E-4</v>
      </c>
      <c r="K86" s="304">
        <f t="shared" si="16"/>
        <v>5.7455533909011973E-4</v>
      </c>
      <c r="L86" s="304">
        <f t="shared" si="16"/>
        <v>5.883706089766605E-4</v>
      </c>
      <c r="M86" s="304">
        <f t="shared" si="16"/>
        <v>6.0654374777478098E-4</v>
      </c>
      <c r="N86" s="304">
        <f t="shared" si="16"/>
        <v>6.8279727459382008E-4</v>
      </c>
      <c r="O86" s="304">
        <f t="shared" si="16"/>
        <v>7.3698454961934026E-4</v>
      </c>
      <c r="P86" s="304">
        <f t="shared" si="16"/>
        <v>8.7917273552493079E-4</v>
      </c>
      <c r="Q86" s="304">
        <f t="shared" si="16"/>
        <v>1.0339312019782966E-3</v>
      </c>
      <c r="R86" s="304">
        <f t="shared" si="16"/>
        <v>1.2131655667696039E-3</v>
      </c>
      <c r="S86" s="304">
        <f t="shared" si="16"/>
        <v>1.2056177464119246E-3</v>
      </c>
      <c r="T86" s="304">
        <f t="shared" si="16"/>
        <v>1.1520238058767842E-3</v>
      </c>
      <c r="U86" s="304">
        <f t="shared" si="16"/>
        <v>1.1358422260832504E-3</v>
      </c>
      <c r="V86" s="304">
        <f t="shared" si="16"/>
        <v>1.0735992759028259E-3</v>
      </c>
      <c r="W86" s="304">
        <f t="shared" si="16"/>
        <v>9.7788073111552271E-4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7.7383535355524339E-3</v>
      </c>
      <c r="C87" s="303">
        <f t="shared" si="17"/>
        <v>6.8663070308529342E-3</v>
      </c>
      <c r="D87" s="303">
        <f t="shared" si="17"/>
        <v>6.6387185013525871E-3</v>
      </c>
      <c r="E87" s="303">
        <f t="shared" si="17"/>
        <v>6.1286135521774173E-3</v>
      </c>
      <c r="F87" s="303">
        <f t="shared" si="17"/>
        <v>6.4881800679661315E-3</v>
      </c>
      <c r="G87" s="303">
        <f t="shared" si="17"/>
        <v>5.7470935887834161E-3</v>
      </c>
      <c r="H87" s="303">
        <f t="shared" si="17"/>
        <v>6.0999323600933525E-3</v>
      </c>
      <c r="I87" s="303">
        <f t="shared" si="17"/>
        <v>6.4132492624992916E-3</v>
      </c>
      <c r="J87" s="303">
        <f t="shared" si="17"/>
        <v>6.0161618021586406E-3</v>
      </c>
      <c r="K87" s="303">
        <f t="shared" si="17"/>
        <v>6.9772405767793517E-3</v>
      </c>
      <c r="L87" s="303">
        <f t="shared" si="17"/>
        <v>7.578436699366883E-3</v>
      </c>
      <c r="M87" s="303">
        <f t="shared" si="17"/>
        <v>7.8147922363154369E-3</v>
      </c>
      <c r="N87" s="303">
        <f t="shared" si="17"/>
        <v>8.3921771918262673E-3</v>
      </c>
      <c r="O87" s="303">
        <f t="shared" si="17"/>
        <v>8.894472312840157E-3</v>
      </c>
      <c r="P87" s="303">
        <f t="shared" si="17"/>
        <v>9.4730310933958482E-3</v>
      </c>
      <c r="Q87" s="303">
        <f t="shared" si="17"/>
        <v>9.7431038814920767E-3</v>
      </c>
      <c r="R87" s="303">
        <f t="shared" si="17"/>
        <v>1.0298296236553008E-2</v>
      </c>
      <c r="S87" s="303">
        <f t="shared" si="17"/>
        <v>1.1115044262099957E-2</v>
      </c>
      <c r="T87" s="303">
        <f t="shared" si="17"/>
        <v>1.0548682639749472E-2</v>
      </c>
      <c r="U87" s="303">
        <f t="shared" si="17"/>
        <v>1.0574803056726754E-2</v>
      </c>
      <c r="V87" s="303">
        <f t="shared" si="17"/>
        <v>9.9369073755751578E-3</v>
      </c>
      <c r="W87" s="303">
        <f t="shared" si="17"/>
        <v>9.2455611324799188E-3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2.426195948188149E-3</v>
      </c>
      <c r="C88" s="304">
        <f t="shared" si="18"/>
        <v>1.9356341131005245E-3</v>
      </c>
      <c r="D88" s="304">
        <f t="shared" si="18"/>
        <v>2.0384878033189381E-3</v>
      </c>
      <c r="E88" s="304">
        <f t="shared" si="18"/>
        <v>1.6444713799094331E-3</v>
      </c>
      <c r="F88" s="304">
        <f t="shared" si="18"/>
        <v>1.1430363661923985E-3</v>
      </c>
      <c r="G88" s="304">
        <f t="shared" si="18"/>
        <v>9.8277731419772339E-4</v>
      </c>
      <c r="H88" s="304">
        <f t="shared" si="18"/>
        <v>1.254669777981488E-3</v>
      </c>
      <c r="I88" s="304">
        <f t="shared" si="18"/>
        <v>1.116408001823134E-3</v>
      </c>
      <c r="J88" s="304">
        <f t="shared" si="18"/>
        <v>1.0931161523096472E-3</v>
      </c>
      <c r="K88" s="304">
        <f t="shared" si="18"/>
        <v>1.4770974674366611E-3</v>
      </c>
      <c r="L88" s="304">
        <f t="shared" si="18"/>
        <v>1.6585221075694216E-3</v>
      </c>
      <c r="M88" s="304">
        <f t="shared" si="18"/>
        <v>2.0578752438637051E-3</v>
      </c>
      <c r="N88" s="304">
        <f t="shared" si="18"/>
        <v>1.914201834083507E-3</v>
      </c>
      <c r="O88" s="304">
        <f t="shared" si="18"/>
        <v>2.0692750207601369E-3</v>
      </c>
      <c r="P88" s="304">
        <f t="shared" si="18"/>
        <v>1.7814006487386872E-3</v>
      </c>
      <c r="Q88" s="304">
        <f t="shared" si="18"/>
        <v>2.0943352549530367E-3</v>
      </c>
      <c r="R88" s="304">
        <f t="shared" si="18"/>
        <v>1.798837402029251E-3</v>
      </c>
      <c r="S88" s="304">
        <f t="shared" si="18"/>
        <v>2.4073189205633316E-3</v>
      </c>
      <c r="T88" s="304">
        <f t="shared" si="18"/>
        <v>2.2295730649452019E-3</v>
      </c>
      <c r="U88" s="304">
        <f t="shared" si="18"/>
        <v>2.3098881552646869E-3</v>
      </c>
      <c r="V88" s="304">
        <f t="shared" si="18"/>
        <v>2.1151416019266995E-3</v>
      </c>
      <c r="W88" s="304">
        <f t="shared" si="18"/>
        <v>2.1421837370527858E-3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2.5375443096108197E-3</v>
      </c>
      <c r="C89" s="304">
        <f t="shared" si="19"/>
        <v>2.1316440924392119E-3</v>
      </c>
      <c r="D89" s="304">
        <f t="shared" si="19"/>
        <v>2.06399212143443E-3</v>
      </c>
      <c r="E89" s="304">
        <f t="shared" si="19"/>
        <v>2.1697298412280026E-3</v>
      </c>
      <c r="F89" s="304">
        <f t="shared" si="19"/>
        <v>2.4665935779183794E-3</v>
      </c>
      <c r="G89" s="304">
        <f t="shared" si="19"/>
        <v>1.9834833914203834E-3</v>
      </c>
      <c r="H89" s="304">
        <f t="shared" si="19"/>
        <v>1.7596063461945333E-3</v>
      </c>
      <c r="I89" s="304">
        <f t="shared" si="19"/>
        <v>1.915066379057742E-3</v>
      </c>
      <c r="J89" s="304">
        <f t="shared" si="19"/>
        <v>1.800337194415547E-3</v>
      </c>
      <c r="K89" s="304">
        <f t="shared" si="19"/>
        <v>1.815064037937097E-3</v>
      </c>
      <c r="L89" s="304">
        <f t="shared" si="19"/>
        <v>2.1462272376712968E-3</v>
      </c>
      <c r="M89" s="304">
        <f t="shared" si="19"/>
        <v>1.8666708860341718E-3</v>
      </c>
      <c r="N89" s="304">
        <f t="shared" si="19"/>
        <v>2.0986549068996384E-3</v>
      </c>
      <c r="O89" s="304">
        <f t="shared" si="19"/>
        <v>2.0983308703835636E-3</v>
      </c>
      <c r="P89" s="304">
        <f t="shared" si="19"/>
        <v>2.052798416807606E-3</v>
      </c>
      <c r="Q89" s="304">
        <f t="shared" si="19"/>
        <v>1.0173478138506525E-3</v>
      </c>
      <c r="R89" s="304">
        <f t="shared" si="19"/>
        <v>7.1846588903595244E-4</v>
      </c>
      <c r="S89" s="304">
        <f t="shared" si="19"/>
        <v>9.7514255420496905E-4</v>
      </c>
      <c r="T89" s="304">
        <f t="shared" si="19"/>
        <v>9.3026723366351272E-4</v>
      </c>
      <c r="U89" s="304">
        <f t="shared" si="19"/>
        <v>9.7985786520397833E-4</v>
      </c>
      <c r="V89" s="304">
        <f t="shared" si="19"/>
        <v>9.3592214199585339E-4</v>
      </c>
      <c r="W89" s="304">
        <f t="shared" si="19"/>
        <v>8.3145270620343275E-4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2.7746132777534656E-3</v>
      </c>
      <c r="C90" s="304">
        <f t="shared" si="20"/>
        <v>2.7990288253131978E-3</v>
      </c>
      <c r="D90" s="304">
        <f t="shared" si="20"/>
        <v>2.5362385765992181E-3</v>
      </c>
      <c r="E90" s="304">
        <f t="shared" si="20"/>
        <v>2.314412331039982E-3</v>
      </c>
      <c r="F90" s="304">
        <f t="shared" si="20"/>
        <v>2.878550123855354E-3</v>
      </c>
      <c r="G90" s="304">
        <f t="shared" si="20"/>
        <v>2.78083288316531E-3</v>
      </c>
      <c r="H90" s="304">
        <f t="shared" si="20"/>
        <v>3.0856562359173308E-3</v>
      </c>
      <c r="I90" s="304">
        <f t="shared" si="20"/>
        <v>3.3817748816184156E-3</v>
      </c>
      <c r="J90" s="304">
        <f t="shared" si="20"/>
        <v>3.1227084554334467E-3</v>
      </c>
      <c r="K90" s="304">
        <f t="shared" si="20"/>
        <v>3.6850790714055932E-3</v>
      </c>
      <c r="L90" s="304">
        <f t="shared" si="20"/>
        <v>3.773687354126165E-3</v>
      </c>
      <c r="M90" s="304">
        <f t="shared" si="20"/>
        <v>3.8902461064175601E-3</v>
      </c>
      <c r="N90" s="304">
        <f t="shared" si="20"/>
        <v>4.3793204508431223E-3</v>
      </c>
      <c r="O90" s="304">
        <f t="shared" si="20"/>
        <v>4.726866421696457E-3</v>
      </c>
      <c r="P90" s="304">
        <f t="shared" si="20"/>
        <v>5.638832027849555E-3</v>
      </c>
      <c r="Q90" s="304">
        <f t="shared" si="20"/>
        <v>6.6314208126883869E-3</v>
      </c>
      <c r="R90" s="304">
        <f t="shared" si="20"/>
        <v>7.7809929454878048E-3</v>
      </c>
      <c r="S90" s="304">
        <f t="shared" si="20"/>
        <v>7.7325827873316565E-3</v>
      </c>
      <c r="T90" s="304">
        <f t="shared" si="20"/>
        <v>7.3888423411407585E-3</v>
      </c>
      <c r="U90" s="304">
        <f t="shared" si="20"/>
        <v>7.2850570362580896E-3</v>
      </c>
      <c r="V90" s="304">
        <f t="shared" si="20"/>
        <v>6.8858436316526061E-3</v>
      </c>
      <c r="W90" s="304">
        <f t="shared" si="20"/>
        <v>6.2719246892236997E-3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0.20851239128564109</v>
      </c>
      <c r="C91" s="303">
        <f t="shared" si="21"/>
        <v>0.22506647790289863</v>
      </c>
      <c r="D91" s="303">
        <f t="shared" si="21"/>
        <v>0.2280447789793536</v>
      </c>
      <c r="E91" s="303">
        <f t="shared" si="21"/>
        <v>0.23627645181447229</v>
      </c>
      <c r="F91" s="303">
        <f t="shared" si="21"/>
        <v>0.21973325133056976</v>
      </c>
      <c r="G91" s="303">
        <f t="shared" si="21"/>
        <v>0.24737976165860387</v>
      </c>
      <c r="H91" s="303">
        <f t="shared" si="21"/>
        <v>0.25568564668706395</v>
      </c>
      <c r="I91" s="303">
        <f t="shared" si="21"/>
        <v>0.25329984561603242</v>
      </c>
      <c r="J91" s="303">
        <f t="shared" si="21"/>
        <v>0.26137252653066034</v>
      </c>
      <c r="K91" s="303">
        <f t="shared" si="21"/>
        <v>0.24516884448627005</v>
      </c>
      <c r="L91" s="303">
        <f t="shared" si="21"/>
        <v>0.233701742636616</v>
      </c>
      <c r="M91" s="303">
        <f t="shared" si="21"/>
        <v>0.23935963623555304</v>
      </c>
      <c r="N91" s="303">
        <f t="shared" si="21"/>
        <v>0.22923052597921462</v>
      </c>
      <c r="O91" s="303">
        <f t="shared" si="21"/>
        <v>0.22660510798032268</v>
      </c>
      <c r="P91" s="303">
        <f t="shared" si="21"/>
        <v>0.22009273498938517</v>
      </c>
      <c r="Q91" s="303">
        <f t="shared" si="21"/>
        <v>0.24008751612754695</v>
      </c>
      <c r="R91" s="303">
        <f t="shared" si="21"/>
        <v>0.23880399911103187</v>
      </c>
      <c r="S91" s="303">
        <f t="shared" si="21"/>
        <v>0.23049538078585413</v>
      </c>
      <c r="T91" s="303">
        <f t="shared" si="21"/>
        <v>0.23998830477840305</v>
      </c>
      <c r="U91" s="303">
        <f t="shared" si="21"/>
        <v>0.23897325773915623</v>
      </c>
      <c r="V91" s="303">
        <f t="shared" si="21"/>
        <v>0.24556547253047828</v>
      </c>
      <c r="W91" s="303">
        <f t="shared" si="21"/>
        <v>0.25663453137549663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9.2657429934206406E-2</v>
      </c>
      <c r="C92" s="237">
        <f t="shared" si="22"/>
        <v>9.5373523657031292E-2</v>
      </c>
      <c r="D92" s="237">
        <f t="shared" si="22"/>
        <v>9.2133560416132659E-2</v>
      </c>
      <c r="E92" s="237">
        <f t="shared" si="22"/>
        <v>8.7163872152291128E-2</v>
      </c>
      <c r="F92" s="237">
        <f t="shared" si="22"/>
        <v>0.10376611999269544</v>
      </c>
      <c r="G92" s="237">
        <f t="shared" si="22"/>
        <v>9.346288710310581E-2</v>
      </c>
      <c r="H92" s="237">
        <f t="shared" si="22"/>
        <v>9.9702406117877673E-2</v>
      </c>
      <c r="I92" s="237">
        <f t="shared" si="22"/>
        <v>0.10222229185948234</v>
      </c>
      <c r="J92" s="237">
        <f t="shared" si="22"/>
        <v>9.776672364242181E-2</v>
      </c>
      <c r="K92" s="237">
        <f t="shared" si="22"/>
        <v>0.11833748345926746</v>
      </c>
      <c r="L92" s="237">
        <f t="shared" si="22"/>
        <v>0.11828314531590783</v>
      </c>
      <c r="M92" s="237">
        <f t="shared" si="22"/>
        <v>0.1175471217383552</v>
      </c>
      <c r="N92" s="237">
        <f t="shared" si="22"/>
        <v>0.12751437068709523</v>
      </c>
      <c r="O92" s="237">
        <f t="shared" si="22"/>
        <v>0.13332538998752605</v>
      </c>
      <c r="P92" s="237">
        <f t="shared" si="22"/>
        <v>0.1522926032406243</v>
      </c>
      <c r="Q92" s="237">
        <f t="shared" si="22"/>
        <v>0.17473301136242089</v>
      </c>
      <c r="R92" s="237">
        <f t="shared" si="22"/>
        <v>0.20086122621588071</v>
      </c>
      <c r="S92" s="237">
        <f t="shared" si="22"/>
        <v>0.19220804936657013</v>
      </c>
      <c r="T92" s="237">
        <f t="shared" si="22"/>
        <v>0.18246091530824857</v>
      </c>
      <c r="U92" s="237">
        <f t="shared" si="22"/>
        <v>0.17941333553879116</v>
      </c>
      <c r="V92" s="237">
        <f t="shared" si="22"/>
        <v>0.1726446105315145</v>
      </c>
      <c r="W92" s="237">
        <f t="shared" si="22"/>
        <v>0.15831215871626458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21.772207452928942</v>
      </c>
      <c r="C96" s="322">
        <f t="shared" si="23"/>
        <v>20.904048872704657</v>
      </c>
      <c r="D96" s="322">
        <f t="shared" si="23"/>
        <v>22.313307311730764</v>
      </c>
      <c r="E96" s="322">
        <f t="shared" si="23"/>
        <v>21.884657023042966</v>
      </c>
      <c r="F96" s="322">
        <f t="shared" si="23"/>
        <v>19.190076047369814</v>
      </c>
      <c r="G96" s="322">
        <f t="shared" si="23"/>
        <v>18.498629189730242</v>
      </c>
      <c r="H96" s="322">
        <f t="shared" si="23"/>
        <v>16.657458065556256</v>
      </c>
      <c r="I96" s="322">
        <f t="shared" si="23"/>
        <v>15.663932383476347</v>
      </c>
      <c r="J96" s="322">
        <f t="shared" si="23"/>
        <v>15.347298904542892</v>
      </c>
      <c r="K96" s="322">
        <f t="shared" si="23"/>
        <v>15.888396475736297</v>
      </c>
      <c r="L96" s="322">
        <f t="shared" si="23"/>
        <v>17.360219370356486</v>
      </c>
      <c r="M96" s="322">
        <f t="shared" si="23"/>
        <v>18.274820360515545</v>
      </c>
      <c r="N96" s="322">
        <f t="shared" si="23"/>
        <v>20.611921946435167</v>
      </c>
      <c r="O96" s="322">
        <f t="shared" si="23"/>
        <v>21.080482821492673</v>
      </c>
      <c r="P96" s="322">
        <f t="shared" si="23"/>
        <v>20.817379381101997</v>
      </c>
      <c r="Q96" s="322">
        <f t="shared" si="23"/>
        <v>18.831830813669065</v>
      </c>
      <c r="R96" s="322">
        <f t="shared" si="23"/>
        <v>18.973541612484528</v>
      </c>
      <c r="S96" s="322">
        <f t="shared" si="23"/>
        <v>19.260432074846449</v>
      </c>
      <c r="T96" s="322">
        <f t="shared" si="23"/>
        <v>19.087360654087991</v>
      </c>
      <c r="U96" s="322">
        <f t="shared" si="23"/>
        <v>19.071458871191773</v>
      </c>
      <c r="V96" s="322">
        <f t="shared" si="23"/>
        <v>18.346511624299882</v>
      </c>
      <c r="W96" s="322">
        <f t="shared" si="23"/>
        <v>19.807317084696852</v>
      </c>
      <c r="DA96" s="95"/>
    </row>
    <row r="97" spans="1:105" ht="12" customHeight="1" x14ac:dyDescent="0.25">
      <c r="A97" s="55" t="s">
        <v>92</v>
      </c>
      <c r="B97" s="332">
        <f>IF(B$6=0,0,B$6/OIS!B$5*1000)</f>
        <v>0.18570245179660236</v>
      </c>
      <c r="C97" s="332">
        <f>IF(C$6=0,0,C$6/OIS!C$5*1000)</f>
        <v>0.18627056003047554</v>
      </c>
      <c r="D97" s="332">
        <f>IF(D$6=0,0,D$6/OIS!D$5*1000)</f>
        <v>0.20071137090344757</v>
      </c>
      <c r="E97" s="332">
        <f>IF(E$6=0,0,E$6/OIS!E$5*1000)</f>
        <v>0.19053218146454795</v>
      </c>
      <c r="F97" s="332">
        <f>IF(F$6=0,0,F$6/OIS!F$5*1000)</f>
        <v>0.19343311423030121</v>
      </c>
      <c r="G97" s="332">
        <f>IF(G$6=0,0,G$6/OIS!G$5*1000)</f>
        <v>0.15991689790706209</v>
      </c>
      <c r="H97" s="332">
        <f>IF(H$6=0,0,H$6/OIS!H$5*1000)</f>
        <v>0.14903130573165232</v>
      </c>
      <c r="I97" s="332">
        <f>IF(I$6=0,0,I$6/OIS!I$5*1000)</f>
        <v>0.13579736868687653</v>
      </c>
      <c r="J97" s="332">
        <f>IF(J$6=0,0,J$6/OIS!J$5*1000)</f>
        <v>0.13120884267929828</v>
      </c>
      <c r="K97" s="332">
        <f>IF(K$6=0,0,K$6/OIS!K$5*1000)</f>
        <v>0.16788736149344249</v>
      </c>
      <c r="L97" s="332">
        <f>IF(L$6=0,0,L$6/OIS!L$5*1000)</f>
        <v>0.17973681120586665</v>
      </c>
      <c r="M97" s="332">
        <f>IF(M$6=0,0,M$6/OIS!M$5*1000)</f>
        <v>0.18212121345857549</v>
      </c>
      <c r="N97" s="332">
        <f>IF(N$6=0,0,N$6/OIS!N$5*1000)</f>
        <v>0.21525487581446801</v>
      </c>
      <c r="O97" s="332">
        <f>IF(O$6=0,0,O$6/OIS!O$5*1000)</f>
        <v>0.22298020795699286</v>
      </c>
      <c r="P97" s="332">
        <f>IF(P$6=0,0,P$6/OIS!P$5*1000)</f>
        <v>0.24001392694655191</v>
      </c>
      <c r="Q97" s="332">
        <f>IF(Q$6=0,0,Q$6/OIS!Q$5*1000)</f>
        <v>0.2420853589579216</v>
      </c>
      <c r="R97" s="332">
        <f>IF(R$6=0,0,R$6/OIS!R$5*1000)</f>
        <v>0.2734608578491548</v>
      </c>
      <c r="S97" s="332">
        <f>IF(S$6=0,0,S$6/OIS!S$5*1000)</f>
        <v>0.25288607749014347</v>
      </c>
      <c r="T97" s="332">
        <f>IF(T$6=0,0,T$6/OIS!T$5*1000)</f>
        <v>0.23577270484623292</v>
      </c>
      <c r="U97" s="332">
        <f>IF(U$6=0,0,U$6/OIS!U$5*1000)</f>
        <v>0.23077746070803251</v>
      </c>
      <c r="V97" s="332">
        <f>IF(V$6=0,0,V$6/OIS!V$5*1000)</f>
        <v>0.21889651981389527</v>
      </c>
      <c r="W97" s="332">
        <f>IF(W$6=0,0,W$6/OIS!W$5*1000)</f>
        <v>0.21863958654748464</v>
      </c>
      <c r="DA97" s="67"/>
    </row>
    <row r="98" spans="1:105" ht="12" customHeight="1" x14ac:dyDescent="0.25">
      <c r="A98" s="202" t="s">
        <v>93</v>
      </c>
      <c r="B98" s="333">
        <f>IF(B$7=0,0,B$7/OIS!B$5*1000)</f>
        <v>8.9448301676201505E-2</v>
      </c>
      <c r="C98" s="333">
        <f>IF(C$7=0,0,C$7/OIS!C$5*1000)</f>
        <v>8.9319854669873772E-2</v>
      </c>
      <c r="D98" s="333">
        <f>IF(D$7=0,0,D$7/OIS!D$5*1000)</f>
        <v>9.4998507986404163E-2</v>
      </c>
      <c r="E98" s="333">
        <f>IF(E$7=0,0,E$7/OIS!E$5*1000)</f>
        <v>8.9587733618423662E-2</v>
      </c>
      <c r="F98" s="333">
        <f>IF(F$7=0,0,F$7/OIS!F$5*1000)</f>
        <v>9.1688728789337356E-2</v>
      </c>
      <c r="G98" s="333">
        <f>IF(G$7=0,0,G$7/OIS!G$5*1000)</f>
        <v>7.6916134063537409E-2</v>
      </c>
      <c r="H98" s="333">
        <f>IF(H$7=0,0,H$7/OIS!H$5*1000)</f>
        <v>7.2348108511317955E-2</v>
      </c>
      <c r="I98" s="333">
        <f>IF(I$7=0,0,I$7/OIS!I$5*1000)</f>
        <v>6.7108128192841218E-2</v>
      </c>
      <c r="J98" s="333">
        <f>IF(J$7=0,0,J$7/OIS!J$5*1000)</f>
        <v>6.4211960370057247E-2</v>
      </c>
      <c r="K98" s="333">
        <f>IF(K$7=0,0,K$7/OIS!K$5*1000)</f>
        <v>8.1626879491380006E-2</v>
      </c>
      <c r="L98" s="333">
        <f>IF(L$7=0,0,L$7/OIS!L$5*1000)</f>
        <v>8.7934235358888821E-2</v>
      </c>
      <c r="M98" s="333">
        <f>IF(M$7=0,0,M$7/OIS!M$5*1000)</f>
        <v>9.0010337846263277E-2</v>
      </c>
      <c r="N98" s="333">
        <f>IF(N$7=0,0,N$7/OIS!N$5*1000)</f>
        <v>0.10759020099022887</v>
      </c>
      <c r="O98" s="333">
        <f>IF(O$7=0,0,O$7/OIS!O$5*1000)</f>
        <v>0.11263640695178812</v>
      </c>
      <c r="P98" s="333">
        <f>IF(P$7=0,0,P$7/OIS!P$5*1000)</f>
        <v>0.1231958874614083</v>
      </c>
      <c r="Q98" s="333">
        <f>IF(Q$7=0,0,Q$7/OIS!Q$5*1000)</f>
        <v>0.12551043025777947</v>
      </c>
      <c r="R98" s="333">
        <f>IF(R$7=0,0,R$7/OIS!R$5*1000)</f>
        <v>0.1430445257027784</v>
      </c>
      <c r="S98" s="333">
        <f>IF(S$7=0,0,S$7/OIS!S$5*1000)</f>
        <v>0.13467690027794627</v>
      </c>
      <c r="T98" s="333">
        <f>IF(T$7=0,0,T$7/OIS!T$5*1000)</f>
        <v>0.12598363203087545</v>
      </c>
      <c r="U98" s="333">
        <f>IF(U$7=0,0,U$7/OIS!U$5*1000)</f>
        <v>0.12348646901508543</v>
      </c>
      <c r="V98" s="333">
        <f>IF(V$7=0,0,V$7/OIS!V$5*1000)</f>
        <v>0.11607666781917685</v>
      </c>
      <c r="W98" s="333">
        <f>IF(W$7=0,0,W$7/OIS!W$5*1000)</f>
        <v>0.11556348017191977</v>
      </c>
      <c r="DA98" s="174"/>
    </row>
    <row r="99" spans="1:105" ht="12" customHeight="1" x14ac:dyDescent="0.25">
      <c r="A99" s="202" t="s">
        <v>94</v>
      </c>
      <c r="B99" s="333">
        <f>IF(B$8=0,0,B$8/OIS!B$5*1000)</f>
        <v>0.14868347093965867</v>
      </c>
      <c r="C99" s="333">
        <f>IF(C$8=0,0,C$8/OIS!C$5*1000)</f>
        <v>0.14798051620062599</v>
      </c>
      <c r="D99" s="333">
        <f>IF(D$8=0,0,D$8/OIS!D$5*1000)</f>
        <v>0.15586514135343751</v>
      </c>
      <c r="E99" s="333">
        <f>IF(E$8=0,0,E$8/OIS!E$5*1000)</f>
        <v>0.14625318965972567</v>
      </c>
      <c r="F99" s="333">
        <f>IF(F$8=0,0,F$8/OIS!F$5*1000)</f>
        <v>0.15060208864271921</v>
      </c>
      <c r="G99" s="333">
        <f>IF(G$8=0,0,G$8/OIS!G$5*1000)</f>
        <v>0.12771593947312582</v>
      </c>
      <c r="H99" s="333">
        <f>IF(H$8=0,0,H$8/OIS!H$5*1000)</f>
        <v>0.12094484660996591</v>
      </c>
      <c r="I99" s="333">
        <f>IF(I$8=0,0,I$8/OIS!I$5*1000)</f>
        <v>0.11361575664511889</v>
      </c>
      <c r="J99" s="333">
        <f>IF(J$8=0,0,J$8/OIS!J$5*1000)</f>
        <v>0.1079666441912862</v>
      </c>
      <c r="K99" s="333">
        <f>IF(K$8=0,0,K$8/OIS!K$5*1000)</f>
        <v>0.13660719339798222</v>
      </c>
      <c r="L99" s="333">
        <f>IF(L$8=0,0,L$8/OIS!L$5*1000)</f>
        <v>0.14782152618509242</v>
      </c>
      <c r="M99" s="333">
        <f>IF(M$8=0,0,M$8/OIS!M$5*1000)</f>
        <v>0.15240159994212257</v>
      </c>
      <c r="N99" s="333">
        <f>IF(N$8=0,0,N$8/OIS!N$5*1000)</f>
        <v>0.18359552705531745</v>
      </c>
      <c r="O99" s="333">
        <f>IF(O$8=0,0,O$8/OIS!O$5*1000)</f>
        <v>0.19359645926424354</v>
      </c>
      <c r="P99" s="333">
        <f>IF(P$8=0,0,P$8/OIS!P$5*1000)</f>
        <v>0.21401506061833256</v>
      </c>
      <c r="Q99" s="333">
        <f>IF(Q$8=0,0,Q$8/OIS!Q$5*1000)</f>
        <v>0.21946522001115956</v>
      </c>
      <c r="R99" s="333">
        <f>IF(R$8=0,0,R$8/OIS!R$5*1000)</f>
        <v>0.25155820842636845</v>
      </c>
      <c r="S99" s="333">
        <f>IF(S$8=0,0,S$8/OIS!S$5*1000)</f>
        <v>0.23952721343378061</v>
      </c>
      <c r="T99" s="333">
        <f>IF(T$8=0,0,T$8/OIS!T$5*1000)</f>
        <v>0.22452903902892368</v>
      </c>
      <c r="U99" s="333">
        <f>IF(U$8=0,0,U$8/OIS!U$5*1000)</f>
        <v>0.22026732114461384</v>
      </c>
      <c r="V99" s="333">
        <f>IF(V$8=0,0,V$8/OIS!V$5*1000)</f>
        <v>0.2058969810023375</v>
      </c>
      <c r="W99" s="333">
        <f>IF(W$8=0,0,W$8/OIS!W$5*1000)</f>
        <v>0.20456991191924856</v>
      </c>
      <c r="DA99" s="174"/>
    </row>
    <row r="100" spans="1:105" ht="12" customHeight="1" x14ac:dyDescent="0.25">
      <c r="A100" s="202" t="s">
        <v>95</v>
      </c>
      <c r="B100" s="333">
        <f>IF(B$9=0,0,B$9/OIS!B$5*1000)</f>
        <v>6.6713833090093905E-2</v>
      </c>
      <c r="C100" s="333">
        <f>IF(C$9=0,0,C$9/OIS!C$5*1000)</f>
        <v>6.6974260917488246E-2</v>
      </c>
      <c r="D100" s="333">
        <f>IF(D$9=0,0,D$9/OIS!D$5*1000)</f>
        <v>7.2341070038341448E-2</v>
      </c>
      <c r="E100" s="333">
        <f>IF(E$9=0,0,E$9/OIS!E$5*1000)</f>
        <v>6.8755315527698674E-2</v>
      </c>
      <c r="F100" s="333">
        <f>IF(F$9=0,0,F$9/OIS!F$5*1000)</f>
        <v>6.9698890259371774E-2</v>
      </c>
      <c r="G100" s="333">
        <f>IF(G$9=0,0,G$9/OIS!G$5*1000)</f>
        <v>5.746601896616399E-2</v>
      </c>
      <c r="H100" s="333">
        <f>IF(H$9=0,0,H$9/OIS!H$5*1000)</f>
        <v>5.3460745396750241E-2</v>
      </c>
      <c r="I100" s="333">
        <f>IF(I$9=0,0,I$9/OIS!I$5*1000)</f>
        <v>4.8547492693588434E-2</v>
      </c>
      <c r="J100" s="333">
        <f>IF(J$9=0,0,J$9/OIS!J$5*1000)</f>
        <v>4.6995168267364995E-2</v>
      </c>
      <c r="K100" s="333">
        <f>IF(K$9=0,0,K$9/OIS!K$5*1000)</f>
        <v>6.0207308024935388E-2</v>
      </c>
      <c r="L100" s="333">
        <f>IF(L$9=0,0,L$9/OIS!L$5*1000)</f>
        <v>6.4380207920722188E-2</v>
      </c>
      <c r="M100" s="333">
        <f>IF(M$9=0,0,M$9/OIS!M$5*1000)</f>
        <v>6.5106848270650428E-2</v>
      </c>
      <c r="N100" s="333">
        <f>IF(N$9=0,0,N$9/OIS!N$5*1000)</f>
        <v>7.6783162576350802E-2</v>
      </c>
      <c r="O100" s="333">
        <f>IF(O$9=0,0,O$9/OIS!O$5*1000)</f>
        <v>7.9372846202265562E-2</v>
      </c>
      <c r="P100" s="333">
        <f>IF(P$9=0,0,P$9/OIS!P$5*1000)</f>
        <v>8.5162321306425329E-2</v>
      </c>
      <c r="Q100" s="333">
        <f>IF(Q$9=0,0,Q$9/OIS!Q$5*1000)</f>
        <v>8.572199985251451E-2</v>
      </c>
      <c r="R100" s="333">
        <f>IF(R$9=0,0,R$9/OIS!R$5*1000)</f>
        <v>9.6654455522862254E-2</v>
      </c>
      <c r="S100" s="333">
        <f>IF(S$9=0,0,S$9/OIS!S$5*1000)</f>
        <v>8.9046797506489916E-2</v>
      </c>
      <c r="T100" s="333">
        <f>IF(T$9=0,0,T$9/OIS!T$5*1000)</f>
        <v>8.2961868831810046E-2</v>
      </c>
      <c r="U100" s="333">
        <f>IF(U$9=0,0,U$9/OIS!U$5*1000)</f>
        <v>8.1180081426770356E-2</v>
      </c>
      <c r="V100" s="333">
        <f>IF(V$9=0,0,V$9/OIS!V$5*1000)</f>
        <v>7.7148199369884221E-2</v>
      </c>
      <c r="W100" s="333">
        <f>IF(W$9=0,0,W$9/OIS!W$5*1000)</f>
        <v>7.7110456103542321E-2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0.24774232110582056</v>
      </c>
      <c r="C101" s="334">
        <f>IF(C$10=0,0,C$10/OIS!C$5*1000)</f>
        <v>0.2432348233590986</v>
      </c>
      <c r="D101" s="334">
        <f>IF(D$10=0,0,D$10/OIS!D$5*1000)</f>
        <v>0.26025367590266907</v>
      </c>
      <c r="E101" s="334">
        <f>IF(E$10=0,0,E$10/OIS!E$5*1000)</f>
        <v>0.25097107060379154</v>
      </c>
      <c r="F101" s="334">
        <f>IF(F$10=0,0,F$10/OIS!F$5*1000)</f>
        <v>0.22977599724340106</v>
      </c>
      <c r="G101" s="334">
        <f>IF(G$10=0,0,G$10/OIS!G$5*1000)</f>
        <v>0.23021576164085697</v>
      </c>
      <c r="H101" s="334">
        <f>IF(H$10=0,0,H$10/OIS!H$5*1000)</f>
        <v>0.22079542903717217</v>
      </c>
      <c r="I101" s="334">
        <f>IF(I$10=0,0,I$10/OIS!I$5*1000)</f>
        <v>0.2056953818559602</v>
      </c>
      <c r="J101" s="334">
        <f>IF(J$10=0,0,J$10/OIS!J$5*1000)</f>
        <v>0.19892192194179523</v>
      </c>
      <c r="K101" s="334">
        <f>IF(K$10=0,0,K$10/OIS!K$5*1000)</f>
        <v>0.2114817640446312</v>
      </c>
      <c r="L101" s="334">
        <f>IF(L$10=0,0,L$10/OIS!L$5*1000)</f>
        <v>0.22017401732392269</v>
      </c>
      <c r="M101" s="334">
        <f>IF(M$10=0,0,M$10/OIS!M$5*1000)</f>
        <v>0.23767748816897785</v>
      </c>
      <c r="N101" s="334">
        <f>IF(N$10=0,0,N$10/OIS!N$5*1000)</f>
        <v>0.27090196610469175</v>
      </c>
      <c r="O101" s="334">
        <f>IF(O$10=0,0,O$10/OIS!O$5*1000)</f>
        <v>0.28735824617280364</v>
      </c>
      <c r="P101" s="334">
        <f>IF(P$10=0,0,P$10/OIS!P$5*1000)</f>
        <v>0.29549467962696885</v>
      </c>
      <c r="Q101" s="334">
        <f>IF(Q$10=0,0,Q$10/OIS!Q$5*1000)</f>
        <v>0.30120385655234877</v>
      </c>
      <c r="R101" s="334">
        <f>IF(R$10=0,0,R$10/OIS!R$5*1000)</f>
        <v>0.32483829904895667</v>
      </c>
      <c r="S101" s="334">
        <f>IF(S$10=0,0,S$10/OIS!S$5*1000)</f>
        <v>0.30352108531815319</v>
      </c>
      <c r="T101" s="334">
        <f>IF(T$10=0,0,T$10/OIS!T$5*1000)</f>
        <v>0.29158755394701014</v>
      </c>
      <c r="U101" s="334">
        <f>IF(U$10=0,0,U$10/OIS!U$5*1000)</f>
        <v>0.29093108905763609</v>
      </c>
      <c r="V101" s="334">
        <f>IF(V$10=0,0,V$10/OIS!V$5*1000)</f>
        <v>0.27581631603421131</v>
      </c>
      <c r="W101" s="334">
        <f>IF(W$10=0,0,W$10/OIS!W$5*1000)</f>
        <v>0.29347504647686756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5.9645318213723382</v>
      </c>
      <c r="C102" s="350">
        <f>IF(C$16=0,0,C$16/OIS!C$5*1000)</f>
        <v>5.2894403646528936</v>
      </c>
      <c r="D102" s="350">
        <f>IF(D$16=0,0,D$16/OIS!D$5*1000)</f>
        <v>5.5375825155259157</v>
      </c>
      <c r="E102" s="350">
        <f>IF(E$16=0,0,E$16/OIS!E$5*1000)</f>
        <v>5.5443964354267026</v>
      </c>
      <c r="F102" s="350">
        <f>IF(F$16=0,0,F$16/OIS!F$5*1000)</f>
        <v>5.2990815915915341</v>
      </c>
      <c r="G102" s="350">
        <f>IF(G$16=0,0,G$16/OIS!G$5*1000)</f>
        <v>4.361294096777665</v>
      </c>
      <c r="H102" s="350">
        <f>IF(H$16=0,0,H$16/OIS!H$5*1000)</f>
        <v>3.6306696920210673</v>
      </c>
      <c r="I102" s="350">
        <f>IF(I$16=0,0,I$16/OIS!I$5*1000)</f>
        <v>3.5738603428105034</v>
      </c>
      <c r="J102" s="350">
        <f>IF(J$16=0,0,J$16/OIS!J$5*1000)</f>
        <v>3.3801300090288886</v>
      </c>
      <c r="K102" s="350">
        <f>IF(K$16=0,0,K$16/OIS!K$5*1000)</f>
        <v>3.4744009125125355</v>
      </c>
      <c r="L102" s="350">
        <f>IF(L$16=0,0,L$16/OIS!L$5*1000)</f>
        <v>4.0828101789569118</v>
      </c>
      <c r="M102" s="350">
        <f>IF(M$16=0,0,M$16/OIS!M$5*1000)</f>
        <v>3.9823549465746795</v>
      </c>
      <c r="N102" s="350">
        <f>IF(N$16=0,0,N$16/OIS!N$5*1000)</f>
        <v>4.7181052806128028</v>
      </c>
      <c r="O102" s="350">
        <f>IF(O$16=0,0,O$16/OIS!O$5*1000)</f>
        <v>4.7980895018388807</v>
      </c>
      <c r="P102" s="350">
        <f>IF(P$16=0,0,P$16/OIS!P$5*1000)</f>
        <v>4.6579779482506432</v>
      </c>
      <c r="Q102" s="350">
        <f>IF(Q$16=0,0,Q$16/OIS!Q$5*1000)</f>
        <v>2.9401744726329473</v>
      </c>
      <c r="R102" s="350">
        <f>IF(R$16=0,0,R$16/OIS!R$5*1000)</f>
        <v>2.5561402496590846</v>
      </c>
      <c r="S102" s="350">
        <f>IF(S$16=0,0,S$16/OIS!S$5*1000)</f>
        <v>2.8841852404528252</v>
      </c>
      <c r="T102" s="350">
        <f>IF(T$16=0,0,T$16/OIS!T$5*1000)</f>
        <v>2.7905065750741316</v>
      </c>
      <c r="U102" s="350">
        <f>IF(U$16=0,0,U$16/OIS!U$5*1000)</f>
        <v>2.8574304499748857</v>
      </c>
      <c r="V102" s="350">
        <f>IF(V$16=0,0,V$16/OIS!V$5*1000)</f>
        <v>2.7258132032377889</v>
      </c>
      <c r="W102" s="350">
        <f>IF(W$16=0,0,W$16/OIS!W$5*1000)</f>
        <v>2.8369519925435309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7.4534208735166754</v>
      </c>
      <c r="C103" s="350">
        <f>IF(C$27=0,0,C$27/OIS!C$5*1000)</f>
        <v>7.3239092513349142</v>
      </c>
      <c r="D103" s="350">
        <f>IF(D$27=0,0,D$27/OIS!D$5*1000)</f>
        <v>7.9474678317870664</v>
      </c>
      <c r="E103" s="350">
        <f>IF(E$27=0,0,E$27/OIS!E$5*1000)</f>
        <v>7.6429780029775598</v>
      </c>
      <c r="F103" s="350">
        <f>IF(F$27=0,0,F$27/OIS!F$5*1000)</f>
        <v>6.1272046232180228</v>
      </c>
      <c r="G103" s="350">
        <f>IF(G$27=0,0,G$27/OIS!G$5*1000)</f>
        <v>6.5299203648492723</v>
      </c>
      <c r="H103" s="350">
        <f>IF(H$27=0,0,H$27/OIS!H$5*1000)</f>
        <v>5.9359781901035786</v>
      </c>
      <c r="I103" s="350">
        <f>IF(I$27=0,0,I$27/OIS!I$5*1000)</f>
        <v>5.3973316792106854</v>
      </c>
      <c r="J103" s="350">
        <f>IF(J$27=0,0,J$27/OIS!J$5*1000)</f>
        <v>5.3952169927973621</v>
      </c>
      <c r="K103" s="350">
        <f>IF(K$27=0,0,K$27/OIS!K$5*1000)</f>
        <v>5.4160424111559058</v>
      </c>
      <c r="L103" s="350">
        <f>IF(L$27=0,0,L$27/OIS!L$5*1000)</f>
        <v>5.7548458222787398</v>
      </c>
      <c r="M103" s="350">
        <f>IF(M$27=0,0,M$27/OIS!M$5*1000)</f>
        <v>6.3381788248497895</v>
      </c>
      <c r="N103" s="350">
        <f>IF(N$27=0,0,N$27/OIS!N$5*1000)</f>
        <v>6.8223995980911987</v>
      </c>
      <c r="O103" s="350">
        <f>IF(O$27=0,0,O$27/OIS!O$5*1000)</f>
        <v>6.8950876872523184</v>
      </c>
      <c r="P103" s="350">
        <f>IF(P$27=0,0,P$27/OIS!P$5*1000)</f>
        <v>6.5698655788624114</v>
      </c>
      <c r="Q103" s="350">
        <f>IF(Q$27=0,0,Q$27/OIS!Q$5*1000)</f>
        <v>6.5462658464627319</v>
      </c>
      <c r="R103" s="350">
        <f>IF(R$27=0,0,R$27/OIS!R$5*1000)</f>
        <v>6.4979888724563208</v>
      </c>
      <c r="S103" s="350">
        <f>IF(S$27=0,0,S$27/OIS!S$5*1000)</f>
        <v>6.6081343621256892</v>
      </c>
      <c r="T103" s="350">
        <f>IF(T$27=0,0,T$27/OIS!T$5*1000)</f>
        <v>6.7030578135497949</v>
      </c>
      <c r="U103" s="350">
        <f>IF(U$27=0,0,U$27/OIS!U$5*1000)</f>
        <v>6.7021455851303715</v>
      </c>
      <c r="V103" s="350">
        <f>IF(V$27=0,0,V$27/OIS!V$5*1000)</f>
        <v>6.5234720447435368</v>
      </c>
      <c r="W103" s="350">
        <f>IF(W$27=0,0,W$27/OIS!W$5*1000)</f>
        <v>7.3107476816132291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0.89035151475135632</v>
      </c>
      <c r="C104" s="350">
        <f>IF(C$35=0,0,C$35/OIS!C$5*1000)</f>
        <v>0.71489217041301112</v>
      </c>
      <c r="D104" s="350">
        <f>IF(D$35=0,0,D$35/OIS!D$5*1000)</f>
        <v>0.75171775066561364</v>
      </c>
      <c r="E104" s="350">
        <f>IF(E$35=0,0,E$35/OIS!E$5*1000)</f>
        <v>0.73867993071381743</v>
      </c>
      <c r="F104" s="350">
        <f>IF(F$35=0,0,F$35/OIS!F$5*1000)</f>
        <v>0.69610480751204351</v>
      </c>
      <c r="G104" s="350">
        <f>IF(G$35=0,0,G$35/OIS!G$5*1000)</f>
        <v>0.5437488513466433</v>
      </c>
      <c r="H104" s="350">
        <f>IF(H$35=0,0,H$35/OIS!H$5*1000)</f>
        <v>0.45275879405576164</v>
      </c>
      <c r="I104" s="350">
        <f>IF(I$35=0,0,I$35/OIS!I$5*1000)</f>
        <v>0.45264480832915899</v>
      </c>
      <c r="J104" s="350">
        <f>IF(J$35=0,0,J$35/OIS!J$5*1000)</f>
        <v>0.41849811107131896</v>
      </c>
      <c r="K104" s="350">
        <f>IF(K$35=0,0,K$35/OIS!K$5*1000)</f>
        <v>0.45375282118729832</v>
      </c>
      <c r="L104" s="350">
        <f>IF(L$35=0,0,L$35/OIS!L$5*1000)</f>
        <v>0.5804183776348093</v>
      </c>
      <c r="M104" s="350">
        <f>IF(M$35=0,0,M$35/OIS!M$5*1000)</f>
        <v>0.56174828970389823</v>
      </c>
      <c r="N104" s="350">
        <f>IF(N$35=0,0,N$35/OIS!N$5*1000)</f>
        <v>0.69111446907647411</v>
      </c>
      <c r="O104" s="350">
        <f>IF(O$35=0,0,O$35/OIS!O$5*1000)</f>
        <v>0.71635301571377297</v>
      </c>
      <c r="P104" s="350">
        <f>IF(P$35=0,0,P$35/OIS!P$5*1000)</f>
        <v>0.68236343397496324</v>
      </c>
      <c r="Q104" s="350">
        <f>IF(Q$35=0,0,Q$35/OIS!Q$5*1000)</f>
        <v>0.37609315331736692</v>
      </c>
      <c r="R104" s="350">
        <f>IF(R$35=0,0,R$35/OIS!R$5*1000)</f>
        <v>0.29245454333450577</v>
      </c>
      <c r="S104" s="350">
        <f>IF(S$35=0,0,S$35/OIS!S$5*1000)</f>
        <v>0.39292313896696218</v>
      </c>
      <c r="T104" s="350">
        <f>IF(T$35=0,0,T$35/OIS!T$5*1000)</f>
        <v>0.36817433497668511</v>
      </c>
      <c r="U104" s="350">
        <f>IF(U$35=0,0,U$35/OIS!U$5*1000)</f>
        <v>0.38432078720864576</v>
      </c>
      <c r="V104" s="350">
        <f>IF(V$35=0,0,V$35/OIS!V$5*1000)</f>
        <v>0.34838795530720185</v>
      </c>
      <c r="W104" s="350">
        <f>IF(W$35=0,0,W$35/OIS!W$5*1000)</f>
        <v>0.34814850445110057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0.1684810385201537</v>
      </c>
      <c r="C105" s="350">
        <f>IF(C$54=0,0,C$54/OIS!C$5*1000)</f>
        <v>0.14353361774794535</v>
      </c>
      <c r="D105" s="350">
        <f>IF(D$54=0,0,D$54/OIS!D$5*1000)</f>
        <v>0.14813176607675294</v>
      </c>
      <c r="E105" s="350">
        <f>IF(E$54=0,0,E$54/OIS!E$5*1000)</f>
        <v>0.13412260561617581</v>
      </c>
      <c r="F105" s="350">
        <f>IF(F$54=0,0,F$54/OIS!F$5*1000)</f>
        <v>0.12450866891329916</v>
      </c>
      <c r="G105" s="350">
        <f>IF(G$54=0,0,G$54/OIS!G$5*1000)</f>
        <v>0.10631335321758043</v>
      </c>
      <c r="H105" s="350">
        <f>IF(H$54=0,0,H$54/OIS!H$5*1000)</f>
        <v>0.10160936749098461</v>
      </c>
      <c r="I105" s="350">
        <f>IF(I$54=0,0,I$54/OIS!I$5*1000)</f>
        <v>0.10045670280616847</v>
      </c>
      <c r="J105" s="350">
        <f>IF(J$54=0,0,J$54/OIS!J$5*1000)</f>
        <v>9.2331833435822103E-2</v>
      </c>
      <c r="K105" s="350">
        <f>IF(K$54=0,0,K$54/OIS!K$5*1000)</f>
        <v>0.11085716459046531</v>
      </c>
      <c r="L105" s="350">
        <f>IF(L$54=0,0,L$54/OIS!L$5*1000)</f>
        <v>0.13156332358536946</v>
      </c>
      <c r="M105" s="350">
        <f>IF(M$54=0,0,M$54/OIS!M$5*1000)</f>
        <v>0.14281392427341619</v>
      </c>
      <c r="N105" s="350">
        <f>IF(N$54=0,0,N$54/OIS!N$5*1000)</f>
        <v>0.17297890123857651</v>
      </c>
      <c r="O105" s="350">
        <f>IF(O$54=0,0,O$54/OIS!O$5*1000)</f>
        <v>0.18749977079706912</v>
      </c>
      <c r="P105" s="350">
        <f>IF(P$54=0,0,P$54/OIS!P$5*1000)</f>
        <v>0.19720368216019687</v>
      </c>
      <c r="Q105" s="350">
        <f>IF(Q$54=0,0,Q$54/OIS!Q$5*1000)</f>
        <v>0.18348048389626115</v>
      </c>
      <c r="R105" s="350">
        <f>IF(R$54=0,0,R$54/OIS!R$5*1000)</f>
        <v>0.1953951521819314</v>
      </c>
      <c r="S105" s="350">
        <f>IF(S$54=0,0,S$54/OIS!S$5*1000)</f>
        <v>0.21408055501908804</v>
      </c>
      <c r="T105" s="350">
        <f>IF(T$54=0,0,T$54/OIS!T$5*1000)</f>
        <v>0.20134650997041514</v>
      </c>
      <c r="U105" s="350">
        <f>IF(U$54=0,0,U$54/OIS!U$5*1000)</f>
        <v>0.20167692156731737</v>
      </c>
      <c r="V105" s="350">
        <f>IF(V$54=0,0,V$54/OIS!V$5*1000)</f>
        <v>0.18230758667558092</v>
      </c>
      <c r="W105" s="350">
        <f>IF(W$54=0,0,W$54/OIS!W$5*1000)</f>
        <v>0.18312976097697869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4.53977503957727</v>
      </c>
      <c r="C106" s="350">
        <f>IF(C$68=0,0,C$68/OIS!C$5*1000)</f>
        <v>4.7048006536896967</v>
      </c>
      <c r="D106" s="350">
        <f>IF(D$68=0,0,D$68/OIS!D$5*1000)</f>
        <v>5.0884332342020357</v>
      </c>
      <c r="E106" s="350">
        <f>IF(E$68=0,0,E$68/OIS!E$5*1000)</f>
        <v>5.1708291105812636</v>
      </c>
      <c r="F106" s="350">
        <f>IF(F$68=0,0,F$68/OIS!F$5*1000)</f>
        <v>4.2166978031694597</v>
      </c>
      <c r="G106" s="350">
        <f>IF(G$68=0,0,G$68/OIS!G$5*1000)</f>
        <v>4.5761864799663599</v>
      </c>
      <c r="H106" s="350">
        <f>IF(H$68=0,0,H$68/OIS!H$5*1000)</f>
        <v>4.2590729376544001</v>
      </c>
      <c r="I106" s="350">
        <f>IF(I$68=0,0,I$68/OIS!I$5*1000)</f>
        <v>3.967671654474529</v>
      </c>
      <c r="J106" s="350">
        <f>IF(J$68=0,0,J$68/OIS!J$5*1000)</f>
        <v>4.0113622901016122</v>
      </c>
      <c r="K106" s="350">
        <f>IF(K$68=0,0,K$68/OIS!K$5*1000)</f>
        <v>3.8953398046959928</v>
      </c>
      <c r="L106" s="350">
        <f>IF(L$68=0,0,L$68/OIS!L$5*1000)</f>
        <v>4.0571135194062471</v>
      </c>
      <c r="M106" s="350">
        <f>IF(M$68=0,0,M$68/OIS!M$5*1000)</f>
        <v>4.3742543537630798</v>
      </c>
      <c r="N106" s="350">
        <f>IF(N$68=0,0,N$68/OIS!N$5*1000)</f>
        <v>4.7248817092238511</v>
      </c>
      <c r="O106" s="350">
        <f>IF(O$68=0,0,O$68/OIS!O$5*1000)</f>
        <v>4.7769450860416844</v>
      </c>
      <c r="P106" s="350">
        <f>IF(P$68=0,0,P$68/OIS!P$5*1000)</f>
        <v>4.5817539632983735</v>
      </c>
      <c r="Q106" s="350">
        <f>IF(Q$68=0,0,Q$68/OIS!Q$5*1000)</f>
        <v>4.5212874841880071</v>
      </c>
      <c r="R106" s="350">
        <f>IF(R$68=0,0,R$68/OIS!R$5*1000)</f>
        <v>4.5309576143608838</v>
      </c>
      <c r="S106" s="350">
        <f>IF(S$68=0,0,S$68/OIS!S$5*1000)</f>
        <v>4.4394406251918115</v>
      </c>
      <c r="T106" s="350">
        <f>IF(T$68=0,0,T$68/OIS!T$5*1000)</f>
        <v>4.5807433260685668</v>
      </c>
      <c r="U106" s="350">
        <f>IF(U$68=0,0,U$68/OIS!U$5*1000)</f>
        <v>4.5575686562870299</v>
      </c>
      <c r="V106" s="350">
        <f>IF(V$68=0,0,V$68/OIS!V$5*1000)</f>
        <v>4.5052697963071129</v>
      </c>
      <c r="W106" s="350">
        <f>IF(W$68=0,0,W$68/OIS!W$5*1000)</f>
        <v>5.0832415378370452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2.0173567865827695</v>
      </c>
      <c r="C107" s="335">
        <f>IF(C$69=0,0,C$69/OIS!C$5*1000)</f>
        <v>1.993692799688636</v>
      </c>
      <c r="D107" s="335">
        <f>IF(D$69=0,0,D$69/OIS!D$5*1000)</f>
        <v>2.0558044472890802</v>
      </c>
      <c r="E107" s="335">
        <f>IF(E$69=0,0,E$69/OIS!E$5*1000)</f>
        <v>1.9075514468532573</v>
      </c>
      <c r="F107" s="335">
        <f>IF(F$69=0,0,F$69/OIS!F$5*1000)</f>
        <v>1.9912797338003276</v>
      </c>
      <c r="G107" s="335">
        <f>IF(G$69=0,0,G$69/OIS!G$5*1000)</f>
        <v>1.7289352915219749</v>
      </c>
      <c r="H107" s="335">
        <f>IF(H$69=0,0,H$69/OIS!H$5*1000)</f>
        <v>1.6607886489436066</v>
      </c>
      <c r="I107" s="335">
        <f>IF(I$69=0,0,I$69/OIS!I$5*1000)</f>
        <v>1.6012030677709164</v>
      </c>
      <c r="J107" s="335">
        <f>IF(J$69=0,0,J$69/OIS!J$5*1000)</f>
        <v>1.500455130658088</v>
      </c>
      <c r="K107" s="335">
        <f>IF(K$69=0,0,K$69/OIS!K$5*1000)</f>
        <v>1.8801928551417271</v>
      </c>
      <c r="L107" s="335">
        <f>IF(L$69=0,0,L$69/OIS!L$5*1000)</f>
        <v>2.0534213504999146</v>
      </c>
      <c r="M107" s="335">
        <f>IF(M$69=0,0,M$69/OIS!M$5*1000)</f>
        <v>2.1481525336640934</v>
      </c>
      <c r="N107" s="335">
        <f>IF(N$69=0,0,N$69/OIS!N$5*1000)</f>
        <v>2.6283162556512076</v>
      </c>
      <c r="O107" s="335">
        <f>IF(O$69=0,0,O$69/OIS!O$5*1000)</f>
        <v>2.8105635933008539</v>
      </c>
      <c r="P107" s="335">
        <f>IF(P$69=0,0,P$69/OIS!P$5*1000)</f>
        <v>3.1703328985957202</v>
      </c>
      <c r="Q107" s="335">
        <f>IF(Q$69=0,0,Q$69/OIS!Q$5*1000)</f>
        <v>3.2905425075400245</v>
      </c>
      <c r="R107" s="335">
        <f>IF(R$69=0,0,R$69/OIS!R$5*1000)</f>
        <v>3.8110488339416833</v>
      </c>
      <c r="S107" s="335">
        <f>IF(S$69=0,0,S$69/OIS!S$5*1000)</f>
        <v>3.7020100790635575</v>
      </c>
      <c r="T107" s="335">
        <f>IF(T$69=0,0,T$69/OIS!T$5*1000)</f>
        <v>3.4826972957635456</v>
      </c>
      <c r="U107" s="335">
        <f>IF(U$69=0,0,U$69/OIS!U$5*1000)</f>
        <v>3.4216740496713851</v>
      </c>
      <c r="V107" s="335">
        <f>IF(V$69=0,0,V$69/OIS!V$5*1000)</f>
        <v>3.1674263539891574</v>
      </c>
      <c r="W107" s="335">
        <f>IF(W$69=0,0,W$69/OIS!W$5*1000)</f>
        <v>3.1357391260559075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HR: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59.790381489922233</v>
      </c>
      <c r="C5" s="225">
        <v>59.376754248855569</v>
      </c>
      <c r="D5" s="225">
        <v>60.581068469554353</v>
      </c>
      <c r="E5" s="225">
        <v>74.095637680946083</v>
      </c>
      <c r="F5" s="225">
        <v>69.60759059997352</v>
      </c>
      <c r="G5" s="225">
        <v>79.632531030927211</v>
      </c>
      <c r="H5" s="225">
        <v>84.465265127121285</v>
      </c>
      <c r="I5" s="225">
        <v>90.664649889177525</v>
      </c>
      <c r="J5" s="225">
        <v>97.332555348578182</v>
      </c>
      <c r="K5" s="225">
        <v>80.067393856155775</v>
      </c>
      <c r="L5" s="225">
        <v>74.097518936495845</v>
      </c>
      <c r="M5" s="225">
        <v>69.130227969651727</v>
      </c>
      <c r="N5" s="225">
        <v>66.772946301256766</v>
      </c>
      <c r="O5" s="225">
        <v>65.040030800851056</v>
      </c>
      <c r="P5" s="225">
        <v>60.527353434443221</v>
      </c>
      <c r="Q5" s="225">
        <v>56.415383687967463</v>
      </c>
      <c r="R5" s="225">
        <v>55.798222674721643</v>
      </c>
      <c r="S5" s="225">
        <v>56.761185955150509</v>
      </c>
      <c r="T5" s="225">
        <v>59.553190146060928</v>
      </c>
      <c r="U5" s="225">
        <v>63.222940774500032</v>
      </c>
      <c r="V5" s="225">
        <v>62.968324013174133</v>
      </c>
      <c r="W5" s="225">
        <v>68.17961637461778</v>
      </c>
      <c r="DA5" s="89" t="s">
        <v>3125</v>
      </c>
    </row>
    <row r="6" spans="1:105" ht="12" customHeight="1" x14ac:dyDescent="0.25">
      <c r="A6" s="55" t="s">
        <v>92</v>
      </c>
      <c r="B6" s="261">
        <v>0.72965577190233499</v>
      </c>
      <c r="C6" s="261">
        <v>0.75290583119701093</v>
      </c>
      <c r="D6" s="261">
        <v>0.77889437349805135</v>
      </c>
      <c r="E6" s="261">
        <v>0.92236097583451238</v>
      </c>
      <c r="F6" s="261">
        <v>0.97331059566166145</v>
      </c>
      <c r="G6" s="261">
        <v>0.96432283635707039</v>
      </c>
      <c r="H6" s="261">
        <v>1.0482301827462399</v>
      </c>
      <c r="I6" s="261">
        <v>1.0863108927561631</v>
      </c>
      <c r="J6" s="261">
        <v>1.1602628771804611</v>
      </c>
      <c r="K6" s="261">
        <v>1.16603908059198</v>
      </c>
      <c r="L6" s="261">
        <v>1.061686606971844</v>
      </c>
      <c r="M6" s="261">
        <v>0.9537803696588868</v>
      </c>
      <c r="N6" s="261">
        <v>0.95655165648589191</v>
      </c>
      <c r="O6" s="261">
        <v>0.93662820731067353</v>
      </c>
      <c r="P6" s="261">
        <v>0.93466158264087551</v>
      </c>
      <c r="Q6" s="261">
        <v>0.95181545386987698</v>
      </c>
      <c r="R6" s="261">
        <v>1.0336844340714471</v>
      </c>
      <c r="S6" s="261">
        <v>0.9668355482910167</v>
      </c>
      <c r="T6" s="261">
        <v>0.96282724392135732</v>
      </c>
      <c r="U6" s="261">
        <v>1.002271979534004</v>
      </c>
      <c r="V6" s="261">
        <v>0.98839501083988091</v>
      </c>
      <c r="W6" s="261">
        <v>1.0000013459328969</v>
      </c>
      <c r="DA6" s="67" t="s">
        <v>3126</v>
      </c>
    </row>
    <row r="7" spans="1:105" ht="12" customHeight="1" x14ac:dyDescent="0.25">
      <c r="A7" s="202" t="s">
        <v>93</v>
      </c>
      <c r="B7" s="226">
        <v>8.9840756816244233E-2</v>
      </c>
      <c r="C7" s="226">
        <v>9.2325854121266926E-2</v>
      </c>
      <c r="D7" s="226">
        <v>9.433917326840531E-2</v>
      </c>
      <c r="E7" s="226">
        <v>0.11102164283709311</v>
      </c>
      <c r="F7" s="226">
        <v>0.1180723248028787</v>
      </c>
      <c r="G7" s="226">
        <v>0.118607468199612</v>
      </c>
      <c r="H7" s="226">
        <v>0.13008948384545391</v>
      </c>
      <c r="I7" s="226">
        <v>0.13715898808832741</v>
      </c>
      <c r="J7" s="226">
        <v>0.14498676843362809</v>
      </c>
      <c r="K7" s="226">
        <v>0.1448250856542094</v>
      </c>
      <c r="L7" s="226">
        <v>0.13262189761693449</v>
      </c>
      <c r="M7" s="226">
        <v>0.12031381791522031</v>
      </c>
      <c r="N7" s="226">
        <v>0.12201629506137721</v>
      </c>
      <c r="O7" s="226">
        <v>0.1207567808506359</v>
      </c>
      <c r="P7" s="226">
        <v>0.12241433894740859</v>
      </c>
      <c r="Q7" s="226">
        <v>0.12597367239561769</v>
      </c>
      <c r="R7" s="226">
        <v>0.13806539531339621</v>
      </c>
      <c r="S7" s="226">
        <v>0.13129559637043589</v>
      </c>
      <c r="T7" s="226">
        <v>0.1311331717567214</v>
      </c>
      <c r="U7" s="226">
        <v>0.1367356330885881</v>
      </c>
      <c r="V7" s="226">
        <v>0.13360721186424379</v>
      </c>
      <c r="W7" s="226">
        <v>0.13475482658776339</v>
      </c>
      <c r="DA7" s="174" t="s">
        <v>3127</v>
      </c>
    </row>
    <row r="8" spans="1:105" ht="12" customHeight="1" x14ac:dyDescent="0.25">
      <c r="A8" s="202" t="s">
        <v>94</v>
      </c>
      <c r="B8" s="226">
        <v>0.81136543320856003</v>
      </c>
      <c r="C8" s="226">
        <v>0.83127786795131564</v>
      </c>
      <c r="D8" s="226">
        <v>0.84150794334642065</v>
      </c>
      <c r="E8" s="226">
        <v>0.98558695150705999</v>
      </c>
      <c r="F8" s="226">
        <v>1.05447271520193</v>
      </c>
      <c r="G8" s="226">
        <v>1.070308922417758</v>
      </c>
      <c r="H8" s="226">
        <v>1.1817167766158789</v>
      </c>
      <c r="I8" s="226">
        <v>1.2615181189864719</v>
      </c>
      <c r="J8" s="226">
        <v>1.3236485039161461</v>
      </c>
      <c r="K8" s="226">
        <v>1.3163381914579071</v>
      </c>
      <c r="L8" s="226">
        <v>1.2104553719080799</v>
      </c>
      <c r="M8" s="226">
        <v>1.1058548470188101</v>
      </c>
      <c r="N8" s="226">
        <v>1.1303533132729879</v>
      </c>
      <c r="O8" s="226">
        <v>1.1269780431571901</v>
      </c>
      <c r="P8" s="226">
        <v>1.1546795231646141</v>
      </c>
      <c r="Q8" s="226">
        <v>1.1965236655865441</v>
      </c>
      <c r="R8" s="226">
        <v>1.319206201727241</v>
      </c>
      <c r="S8" s="226">
        <v>1.267859713708593</v>
      </c>
      <c r="T8" s="226">
        <v>1.268611921260038</v>
      </c>
      <c r="U8" s="226">
        <v>1.324206454250648</v>
      </c>
      <c r="V8" s="226">
        <v>1.286437815380082</v>
      </c>
      <c r="W8" s="226">
        <v>1.294915849322771</v>
      </c>
      <c r="DA8" s="174" t="s">
        <v>3128</v>
      </c>
    </row>
    <row r="9" spans="1:105" ht="12" customHeight="1" x14ac:dyDescent="0.25">
      <c r="A9" s="202" t="s">
        <v>95</v>
      </c>
      <c r="B9" s="226">
        <v>0.26027474718894689</v>
      </c>
      <c r="C9" s="226">
        <v>0.26877190058195638</v>
      </c>
      <c r="D9" s="226">
        <v>0.27868215755546888</v>
      </c>
      <c r="E9" s="226">
        <v>0.330387681745621</v>
      </c>
      <c r="F9" s="226">
        <v>0.34814263742563978</v>
      </c>
      <c r="G9" s="226">
        <v>0.34405123007152461</v>
      </c>
      <c r="H9" s="226">
        <v>0.37336117084098741</v>
      </c>
      <c r="I9" s="226">
        <v>0.38566101059946739</v>
      </c>
      <c r="J9" s="226">
        <v>0.41272941924572942</v>
      </c>
      <c r="K9" s="226">
        <v>0.41526058249388681</v>
      </c>
      <c r="L9" s="226">
        <v>0.37768902147391431</v>
      </c>
      <c r="M9" s="226">
        <v>0.33867039397102577</v>
      </c>
      <c r="N9" s="226">
        <v>0.33892482946005498</v>
      </c>
      <c r="O9" s="226">
        <v>0.33117425721633059</v>
      </c>
      <c r="P9" s="226">
        <v>0.32944825890989587</v>
      </c>
      <c r="Q9" s="226">
        <v>0.33478673211881638</v>
      </c>
      <c r="R9" s="226">
        <v>0.36290541239840751</v>
      </c>
      <c r="S9" s="226">
        <v>0.33827184064002519</v>
      </c>
      <c r="T9" s="226">
        <v>0.33666348019451192</v>
      </c>
      <c r="U9" s="226">
        <v>0.35033161015543363</v>
      </c>
      <c r="V9" s="226">
        <v>0.34614724202184799</v>
      </c>
      <c r="W9" s="226">
        <v>0.35043910550224538</v>
      </c>
      <c r="DA9" s="174" t="s">
        <v>3129</v>
      </c>
    </row>
    <row r="10" spans="1:105" ht="12" customHeight="1" x14ac:dyDescent="0.25">
      <c r="A10" s="56" t="s">
        <v>96</v>
      </c>
      <c r="B10" s="262">
        <v>1.3383699471125401</v>
      </c>
      <c r="C10" s="262">
        <v>1.353295920219671</v>
      </c>
      <c r="D10" s="262">
        <v>1.380616321809047</v>
      </c>
      <c r="E10" s="262">
        <v>1.6637770298872141</v>
      </c>
      <c r="F10" s="262">
        <v>1.674917109077029</v>
      </c>
      <c r="G10" s="262">
        <v>1.982974283144082</v>
      </c>
      <c r="H10" s="262">
        <v>2.2284330414508728</v>
      </c>
      <c r="I10" s="262">
        <v>2.3703196523243419</v>
      </c>
      <c r="J10" s="262">
        <v>2.4981719625306482</v>
      </c>
      <c r="K10" s="262">
        <v>2.1178989147382592</v>
      </c>
      <c r="L10" s="262">
        <v>1.869153615951096</v>
      </c>
      <c r="M10" s="262">
        <v>1.7699498904072311</v>
      </c>
      <c r="N10" s="262">
        <v>1.741296684886894</v>
      </c>
      <c r="O10" s="262">
        <v>1.7563086852054519</v>
      </c>
      <c r="P10" s="262">
        <v>1.7051280781881091</v>
      </c>
      <c r="Q10" s="262">
        <v>1.764779805516856</v>
      </c>
      <c r="R10" s="262">
        <v>1.858097793478557</v>
      </c>
      <c r="S10" s="262">
        <v>1.732352128136007</v>
      </c>
      <c r="T10" s="262">
        <v>1.764809404022778</v>
      </c>
      <c r="U10" s="262">
        <v>1.8724163968375791</v>
      </c>
      <c r="V10" s="262">
        <v>1.835868768383814</v>
      </c>
      <c r="W10" s="262">
        <v>1.957544503172437</v>
      </c>
      <c r="DA10" s="68" t="s">
        <v>3130</v>
      </c>
    </row>
    <row r="11" spans="1:105" ht="12" customHeight="1" x14ac:dyDescent="0.25">
      <c r="A11" s="37" t="s">
        <v>160</v>
      </c>
      <c r="B11" s="228">
        <v>0.75173671825419797</v>
      </c>
      <c r="C11" s="228">
        <v>0.81631617436088821</v>
      </c>
      <c r="D11" s="228">
        <v>0.85088712156996749</v>
      </c>
      <c r="E11" s="228">
        <v>1.0743423669013361</v>
      </c>
      <c r="F11" s="228">
        <v>0.97128218155880475</v>
      </c>
      <c r="G11" s="228">
        <v>1.288464176073211</v>
      </c>
      <c r="H11" s="228">
        <v>1.4333692782378631</v>
      </c>
      <c r="I11" s="228">
        <v>1.5219154094935079</v>
      </c>
      <c r="J11" s="228">
        <v>1.6952907844833931</v>
      </c>
      <c r="K11" s="228">
        <v>1.2588950315254099</v>
      </c>
      <c r="L11" s="228">
        <v>1.105047808881636</v>
      </c>
      <c r="M11" s="228">
        <v>1.0754103578156049</v>
      </c>
      <c r="N11" s="228">
        <v>0.9871829129189853</v>
      </c>
      <c r="O11" s="228">
        <v>0.9677796586280254</v>
      </c>
      <c r="P11" s="228">
        <v>0.86078711487227411</v>
      </c>
      <c r="Q11" s="228">
        <v>0.86493890851372945</v>
      </c>
      <c r="R11" s="228">
        <v>0.82850341544342443</v>
      </c>
      <c r="S11" s="228">
        <v>0.8264071693538303</v>
      </c>
      <c r="T11" s="228">
        <v>0.90288094474905456</v>
      </c>
      <c r="U11" s="228">
        <v>0.96485006524589745</v>
      </c>
      <c r="V11" s="228">
        <v>0.98007323983501049</v>
      </c>
      <c r="W11" s="228">
        <v>1.1258097643168541</v>
      </c>
      <c r="DA11" s="69" t="s">
        <v>3131</v>
      </c>
    </row>
    <row r="12" spans="1:105" ht="12" customHeight="1" x14ac:dyDescent="0.25">
      <c r="A12" s="37" t="s">
        <v>162</v>
      </c>
      <c r="B12" s="228">
        <v>0.32780762540515512</v>
      </c>
      <c r="C12" s="228">
        <v>0.25468308278235019</v>
      </c>
      <c r="D12" s="228">
        <v>0.26603253456723902</v>
      </c>
      <c r="E12" s="228">
        <v>0.27892257847370228</v>
      </c>
      <c r="F12" s="228">
        <v>5.078225929931858E-2</v>
      </c>
      <c r="G12" s="228">
        <v>6.3651558145989329E-2</v>
      </c>
      <c r="H12" s="228">
        <v>5.124024482314439E-2</v>
      </c>
      <c r="I12" s="228">
        <v>3.6814085813551639E-2</v>
      </c>
      <c r="J12" s="228">
        <v>4.1348582976480683E-2</v>
      </c>
      <c r="K12" s="228">
        <v>5.688535664785245E-2</v>
      </c>
      <c r="L12" s="228">
        <v>7.4181142420752216E-2</v>
      </c>
      <c r="M12" s="228">
        <v>0.13686902528825831</v>
      </c>
      <c r="N12" s="228">
        <v>8.7925234772666311E-2</v>
      </c>
      <c r="O12" s="228">
        <v>9.0126170612061601E-2</v>
      </c>
      <c r="P12" s="228">
        <v>3.9766302296318487E-2</v>
      </c>
      <c r="Q12" s="228">
        <v>5.1885403452266547E-2</v>
      </c>
      <c r="R12" s="228">
        <v>2.6724242732131191E-2</v>
      </c>
      <c r="S12" s="228">
        <v>5.8103358933522371E-2</v>
      </c>
      <c r="T12" s="228">
        <v>5.4443864560728542E-2</v>
      </c>
      <c r="U12" s="228">
        <v>6.0001800856449447E-2</v>
      </c>
      <c r="V12" s="228">
        <v>5.4607926545455127E-2</v>
      </c>
      <c r="W12" s="228">
        <v>7.5690216248674683E-2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0.25882560345318673</v>
      </c>
      <c r="C15" s="228">
        <v>0.28229666307643242</v>
      </c>
      <c r="D15" s="228">
        <v>0.26369666567184069</v>
      </c>
      <c r="E15" s="228">
        <v>0.3105120845121756</v>
      </c>
      <c r="F15" s="228">
        <v>0.65285266821890575</v>
      </c>
      <c r="G15" s="228">
        <v>0.63085854892488125</v>
      </c>
      <c r="H15" s="228">
        <v>0.74382351838986527</v>
      </c>
      <c r="I15" s="228">
        <v>0.8115901570172821</v>
      </c>
      <c r="J15" s="228">
        <v>0.76153259507077364</v>
      </c>
      <c r="K15" s="228">
        <v>0.80211852656499594</v>
      </c>
      <c r="L15" s="228">
        <v>0.68992466464870761</v>
      </c>
      <c r="M15" s="228">
        <v>0.5576705073033672</v>
      </c>
      <c r="N15" s="228">
        <v>0.66618853719524251</v>
      </c>
      <c r="O15" s="228">
        <v>0.69840285596536456</v>
      </c>
      <c r="P15" s="228">
        <v>0.80457466101951658</v>
      </c>
      <c r="Q15" s="228">
        <v>0.84795549355086042</v>
      </c>
      <c r="R15" s="228">
        <v>1.0028701353030021</v>
      </c>
      <c r="S15" s="228">
        <v>0.84784159984865437</v>
      </c>
      <c r="T15" s="228">
        <v>0.80748459471299494</v>
      </c>
      <c r="U15" s="228">
        <v>0.84756453073523175</v>
      </c>
      <c r="V15" s="228">
        <v>0.80118760200334815</v>
      </c>
      <c r="W15" s="228">
        <v>0.75604452260690891</v>
      </c>
      <c r="DA15" s="69" t="s">
        <v>3135</v>
      </c>
    </row>
    <row r="16" spans="1:105" ht="12" customHeight="1" x14ac:dyDescent="0.25">
      <c r="A16" s="57" t="s">
        <v>3059</v>
      </c>
      <c r="B16" s="263">
        <v>17.790862310353369</v>
      </c>
      <c r="C16" s="263">
        <v>16.45755890593647</v>
      </c>
      <c r="D16" s="263">
        <v>16.584576914302058</v>
      </c>
      <c r="E16" s="263">
        <v>20.57470098804507</v>
      </c>
      <c r="F16" s="263">
        <v>20.50126530579988</v>
      </c>
      <c r="G16" s="263">
        <v>20.504821897796191</v>
      </c>
      <c r="H16" s="263">
        <v>20.061503855003359</v>
      </c>
      <c r="I16" s="263">
        <v>22.312833424670231</v>
      </c>
      <c r="J16" s="263">
        <v>23.243343103903928</v>
      </c>
      <c r="K16" s="263">
        <v>18.70626404154606</v>
      </c>
      <c r="L16" s="263">
        <v>18.481208893486279</v>
      </c>
      <c r="M16" s="263">
        <v>16.108411917356531</v>
      </c>
      <c r="N16" s="263">
        <v>16.069930337085221</v>
      </c>
      <c r="O16" s="263">
        <v>15.42088968503195</v>
      </c>
      <c r="P16" s="263">
        <v>13.917794441325951</v>
      </c>
      <c r="Q16" s="263">
        <v>9.3405909522295101</v>
      </c>
      <c r="R16" s="263">
        <v>7.9857794004047182</v>
      </c>
      <c r="S16" s="263">
        <v>9.1049948654647785</v>
      </c>
      <c r="T16" s="263">
        <v>9.4077365460507156</v>
      </c>
      <c r="U16" s="263">
        <v>10.235045701636009</v>
      </c>
      <c r="V16" s="263">
        <v>10.250640343501169</v>
      </c>
      <c r="W16" s="263">
        <v>10.90002891567717</v>
      </c>
      <c r="DA16" s="70" t="s">
        <v>3136</v>
      </c>
    </row>
    <row r="17" spans="1:105" ht="12" customHeight="1" x14ac:dyDescent="0.25">
      <c r="A17" s="46" t="s">
        <v>30</v>
      </c>
      <c r="B17" s="231">
        <v>0</v>
      </c>
      <c r="C17" s="231">
        <v>2.2466493313600452E-3</v>
      </c>
      <c r="D17" s="231">
        <v>1.7216492802142491E-2</v>
      </c>
      <c r="E17" s="231">
        <v>0</v>
      </c>
      <c r="F17" s="231">
        <v>1.533631240672898E-3</v>
      </c>
      <c r="G17" s="231">
        <v>3.4667643603508869E-3</v>
      </c>
      <c r="H17" s="231">
        <v>1.223024136336937E-3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1.956993569484916E-3</v>
      </c>
      <c r="O17" s="231">
        <v>1.126649656335489E-3</v>
      </c>
      <c r="P17" s="231">
        <v>0</v>
      </c>
      <c r="Q17" s="231">
        <v>0</v>
      </c>
      <c r="R17" s="231">
        <v>0</v>
      </c>
      <c r="S17" s="231">
        <v>0</v>
      </c>
      <c r="T17" s="231">
        <v>1.439136400528946E-2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0.1093516746241598</v>
      </c>
      <c r="C19" s="231">
        <v>8.0625510916072229E-2</v>
      </c>
      <c r="D19" s="231">
        <v>0.17130728263057901</v>
      </c>
      <c r="E19" s="231">
        <v>7.8031132864470443E-2</v>
      </c>
      <c r="F19" s="231">
        <v>0.15330516986217871</v>
      </c>
      <c r="G19" s="231">
        <v>0.22639156512575279</v>
      </c>
      <c r="H19" s="231">
        <v>0.39993619904613997</v>
      </c>
      <c r="I19" s="231">
        <v>0.22808521476179741</v>
      </c>
      <c r="J19" s="231">
        <v>0.31178895777942572</v>
      </c>
      <c r="K19" s="231">
        <v>0.150583004308524</v>
      </c>
      <c r="L19" s="231">
        <v>0.15757697536723611</v>
      </c>
      <c r="M19" s="231">
        <v>0.1564400607070725</v>
      </c>
      <c r="N19" s="231">
        <v>0.1609126858479405</v>
      </c>
      <c r="O19" s="231">
        <v>0.16019845340287131</v>
      </c>
      <c r="P19" s="231">
        <v>0.156982208376272</v>
      </c>
      <c r="Q19" s="231">
        <v>0.15698018906691541</v>
      </c>
      <c r="R19" s="231">
        <v>0.1558834012029138</v>
      </c>
      <c r="S19" s="231">
        <v>0.19694522389187</v>
      </c>
      <c r="T19" s="231">
        <v>0.2113313041972221</v>
      </c>
      <c r="U19" s="231">
        <v>0.20971508563257929</v>
      </c>
      <c r="V19" s="231">
        <v>0.2061839375362802</v>
      </c>
      <c r="W19" s="231">
        <v>0.25756075126659628</v>
      </c>
      <c r="DA19" s="73" t="s">
        <v>3139</v>
      </c>
    </row>
    <row r="20" spans="1:105" ht="12" customHeight="1" x14ac:dyDescent="0.25">
      <c r="A20" s="46" t="s">
        <v>160</v>
      </c>
      <c r="B20" s="231">
        <v>2.2796352627782941</v>
      </c>
      <c r="C20" s="231">
        <v>2.37046454982739</v>
      </c>
      <c r="D20" s="231">
        <v>2.4465667180513968</v>
      </c>
      <c r="E20" s="231">
        <v>3.449000690475224</v>
      </c>
      <c r="F20" s="231">
        <v>2.8759211954828041</v>
      </c>
      <c r="G20" s="231">
        <v>4.8250171818397058</v>
      </c>
      <c r="H20" s="231">
        <v>5.4490120896426122</v>
      </c>
      <c r="I20" s="231">
        <v>5.8482596037793462</v>
      </c>
      <c r="J20" s="231">
        <v>6.7600555814059629</v>
      </c>
      <c r="K20" s="231">
        <v>4.9265737698285399</v>
      </c>
      <c r="L20" s="231">
        <v>4.5453862783154824</v>
      </c>
      <c r="M20" s="231">
        <v>4.3184793560860646</v>
      </c>
      <c r="N20" s="231">
        <v>4.1091615677921292</v>
      </c>
      <c r="O20" s="231">
        <v>4.0228121672045489</v>
      </c>
      <c r="P20" s="231">
        <v>3.480744923600263</v>
      </c>
      <c r="Q20" s="231">
        <v>3.5457688946667409</v>
      </c>
      <c r="R20" s="231">
        <v>3.432371586493185</v>
      </c>
      <c r="S20" s="231">
        <v>3.4702095183005901</v>
      </c>
      <c r="T20" s="231">
        <v>3.9610261839139458</v>
      </c>
      <c r="U20" s="231">
        <v>4.2265167380988977</v>
      </c>
      <c r="V20" s="231">
        <v>4.2942524505887487</v>
      </c>
      <c r="W20" s="231">
        <v>5.0455270559174084</v>
      </c>
      <c r="DA20" s="73" t="s">
        <v>3140</v>
      </c>
    </row>
    <row r="21" spans="1:105" ht="12" customHeight="1" x14ac:dyDescent="0.25">
      <c r="A21" s="46" t="s">
        <v>70</v>
      </c>
      <c r="B21" s="231">
        <v>0.26312346002620962</v>
      </c>
      <c r="C21" s="231">
        <v>0.2390186368352136</v>
      </c>
      <c r="D21" s="231">
        <v>0.24996393591791691</v>
      </c>
      <c r="E21" s="231">
        <v>0.1613263417571609</v>
      </c>
      <c r="F21" s="231">
        <v>0.32741157471752919</v>
      </c>
      <c r="G21" s="231">
        <v>0.45732130723868297</v>
      </c>
      <c r="H21" s="231">
        <v>0.1722615090289471</v>
      </c>
      <c r="I21" s="231">
        <v>0.12908550301374691</v>
      </c>
      <c r="J21" s="231">
        <v>7.0611203809579888E-3</v>
      </c>
      <c r="K21" s="231">
        <v>0.15612478493403131</v>
      </c>
      <c r="L21" s="231">
        <v>0.1990629703633445</v>
      </c>
      <c r="M21" s="231">
        <v>0.1253325061662417</v>
      </c>
      <c r="N21" s="231">
        <v>0.12528033973654529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3.5094367152922468E-2</v>
      </c>
      <c r="V21" s="231">
        <v>1.254355162269055E-2</v>
      </c>
      <c r="W21" s="231">
        <v>2.8637637561374812E-2</v>
      </c>
      <c r="DA21" s="73" t="s">
        <v>3141</v>
      </c>
    </row>
    <row r="22" spans="1:105" ht="12" customHeight="1" x14ac:dyDescent="0.25">
      <c r="A22" s="46" t="s">
        <v>34</v>
      </c>
      <c r="B22" s="231">
        <v>3.072728347802415</v>
      </c>
      <c r="C22" s="231">
        <v>3.5086330947065951</v>
      </c>
      <c r="D22" s="231">
        <v>3.5089441608629119</v>
      </c>
      <c r="E22" s="231">
        <v>3.945471040070923</v>
      </c>
      <c r="F22" s="231">
        <v>4.3810387986417201</v>
      </c>
      <c r="G22" s="231">
        <v>3.071147094858536</v>
      </c>
      <c r="H22" s="231">
        <v>3.0711470948681292</v>
      </c>
      <c r="I22" s="231">
        <v>3.5079850402369059</v>
      </c>
      <c r="J22" s="231">
        <v>3.507336985750555</v>
      </c>
      <c r="K22" s="231">
        <v>3.0708101065304638</v>
      </c>
      <c r="L22" s="231">
        <v>2.1967972274611109</v>
      </c>
      <c r="M22" s="231">
        <v>2.1964861613056179</v>
      </c>
      <c r="N22" s="231">
        <v>1.758938995699723</v>
      </c>
      <c r="O22" s="231">
        <v>1.7586279295451059</v>
      </c>
      <c r="P22" s="231">
        <v>1.757668808896901</v>
      </c>
      <c r="Q22" s="231">
        <v>1.757668808895791</v>
      </c>
      <c r="R22" s="231">
        <v>1.757668808897717</v>
      </c>
      <c r="S22" s="231">
        <v>1.6706815479228321</v>
      </c>
      <c r="T22" s="231">
        <v>1.407179391416868</v>
      </c>
      <c r="U22" s="231">
        <v>1.5740892454356581</v>
      </c>
      <c r="V22" s="231">
        <v>1.5361910190424339</v>
      </c>
      <c r="W22" s="231">
        <v>1.5310210704143761</v>
      </c>
      <c r="DA22" s="73" t="s">
        <v>3142</v>
      </c>
    </row>
    <row r="23" spans="1:105" ht="12" customHeight="1" x14ac:dyDescent="0.25">
      <c r="A23" s="46" t="s">
        <v>162</v>
      </c>
      <c r="B23" s="231">
        <v>1.0095431886835979</v>
      </c>
      <c r="C23" s="231">
        <v>0.97356718170719536</v>
      </c>
      <c r="D23" s="231">
        <v>0.99980061171751455</v>
      </c>
      <c r="E23" s="231">
        <v>1.1058127409214631</v>
      </c>
      <c r="F23" s="231">
        <v>0.24799108483795579</v>
      </c>
      <c r="G23" s="231">
        <v>0.2376770053329296</v>
      </c>
      <c r="H23" s="231">
        <v>0.20115736851425889</v>
      </c>
      <c r="I23" s="231">
        <v>0.1038494132052749</v>
      </c>
      <c r="J23" s="231">
        <v>7.1045246072457408E-2</v>
      </c>
      <c r="K23" s="231">
        <v>9.7005136425153404E-2</v>
      </c>
      <c r="L23" s="231">
        <v>0.1001548926445911</v>
      </c>
      <c r="M23" s="231">
        <v>0.30122798207363199</v>
      </c>
      <c r="N23" s="231">
        <v>0.1542913284354373</v>
      </c>
      <c r="O23" s="231">
        <v>0.1407114396335199</v>
      </c>
      <c r="P23" s="231">
        <v>9.0031400507896875E-2</v>
      </c>
      <c r="Q23" s="231">
        <v>0.5143864855464747</v>
      </c>
      <c r="R23" s="231">
        <v>0.6335838368325134</v>
      </c>
      <c r="S23" s="231">
        <v>0.79352240655649997</v>
      </c>
      <c r="T23" s="231">
        <v>0.74706714663914187</v>
      </c>
      <c r="U23" s="231">
        <v>0.74007770902872727</v>
      </c>
      <c r="V23" s="231">
        <v>0.66177621289431476</v>
      </c>
      <c r="W23" s="231">
        <v>0.95962477968407811</v>
      </c>
      <c r="DA23" s="73" t="s">
        <v>3143</v>
      </c>
    </row>
    <row r="24" spans="1:105" ht="12" customHeight="1" x14ac:dyDescent="0.25">
      <c r="A24" s="46" t="s">
        <v>36</v>
      </c>
      <c r="B24" s="231">
        <v>0.54086139060009841</v>
      </c>
      <c r="C24" s="231">
        <v>0.6778796095414541</v>
      </c>
      <c r="D24" s="231">
        <v>0.78605188766191203</v>
      </c>
      <c r="E24" s="231">
        <v>0.46153505331080807</v>
      </c>
      <c r="F24" s="231">
        <v>0.3393701970630939</v>
      </c>
      <c r="G24" s="231">
        <v>0.4920850326798456</v>
      </c>
      <c r="H24" s="231">
        <v>2.545539437391138E-2</v>
      </c>
      <c r="I24" s="231">
        <v>3.1393233332049068E-2</v>
      </c>
      <c r="J24" s="231">
        <v>4.4542557497955479E-2</v>
      </c>
      <c r="K24" s="231">
        <v>2.5455394374361982E-2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9.3978996836269655</v>
      </c>
      <c r="C25" s="231">
        <v>7.4315395185342714</v>
      </c>
      <c r="D25" s="231">
        <v>7.1726196433961888</v>
      </c>
      <c r="E25" s="231">
        <v>10.07666375407551</v>
      </c>
      <c r="F25" s="231">
        <v>10.223606703208009</v>
      </c>
      <c r="G25" s="231">
        <v>9.2019589568490954</v>
      </c>
      <c r="H25" s="231">
        <v>8.9290325191044015</v>
      </c>
      <c r="I25" s="231">
        <v>10.75542782450276</v>
      </c>
      <c r="J25" s="231">
        <v>10.95136855120375</v>
      </c>
      <c r="K25" s="231">
        <v>8.8940664958938971</v>
      </c>
      <c r="L25" s="231">
        <v>9.8317504415201498</v>
      </c>
      <c r="M25" s="231">
        <v>8.0123584173364577</v>
      </c>
      <c r="N25" s="231">
        <v>8.9290325191334166</v>
      </c>
      <c r="O25" s="231">
        <v>9.0200247927140076</v>
      </c>
      <c r="P25" s="231">
        <v>8.1033254993528754</v>
      </c>
      <c r="Q25" s="231">
        <v>3.2399245053263952</v>
      </c>
      <c r="R25" s="231">
        <v>1.9733382547542719</v>
      </c>
      <c r="S25" s="231">
        <v>2.2084772034278579</v>
      </c>
      <c r="T25" s="231">
        <v>2.347711504862759</v>
      </c>
      <c r="U25" s="231">
        <v>2.610133020660951</v>
      </c>
      <c r="V25" s="231">
        <v>2.1909690001877702</v>
      </c>
      <c r="W25" s="231">
        <v>1.852997697840822</v>
      </c>
      <c r="DA25" s="73" t="s">
        <v>3145</v>
      </c>
    </row>
    <row r="26" spans="1:105" ht="12" customHeight="1" x14ac:dyDescent="0.25">
      <c r="A26" s="46" t="s">
        <v>79</v>
      </c>
      <c r="B26" s="231">
        <v>1.1177193022116281</v>
      </c>
      <c r="C26" s="231">
        <v>1.173584154536919</v>
      </c>
      <c r="D26" s="231">
        <v>1.2321061812614951</v>
      </c>
      <c r="E26" s="231">
        <v>1.2968602345695139</v>
      </c>
      <c r="F26" s="231">
        <v>1.9510869507459181</v>
      </c>
      <c r="G26" s="231">
        <v>1.989756989511295</v>
      </c>
      <c r="H26" s="231">
        <v>1.8122786562886199</v>
      </c>
      <c r="I26" s="231">
        <v>1.708747591838355</v>
      </c>
      <c r="J26" s="231">
        <v>1.590144103812865</v>
      </c>
      <c r="K26" s="231">
        <v>1.385645349251085</v>
      </c>
      <c r="L26" s="231">
        <v>1.450480107814367</v>
      </c>
      <c r="M26" s="231">
        <v>0.99808743368144437</v>
      </c>
      <c r="N26" s="231">
        <v>0.83035590687054839</v>
      </c>
      <c r="O26" s="231">
        <v>0.31738825287556133</v>
      </c>
      <c r="P26" s="231">
        <v>0.32904160059173831</v>
      </c>
      <c r="Q26" s="231">
        <v>0.12586206872719199</v>
      </c>
      <c r="R26" s="231">
        <v>3.2933512224117008E-2</v>
      </c>
      <c r="S26" s="231">
        <v>0.76515896536512895</v>
      </c>
      <c r="T26" s="231">
        <v>0.71902965101548888</v>
      </c>
      <c r="U26" s="231">
        <v>0.8394195356262707</v>
      </c>
      <c r="V26" s="231">
        <v>1.3487241716289331</v>
      </c>
      <c r="W26" s="231">
        <v>1.224659922992519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15.05784193564703</v>
      </c>
      <c r="C27" s="263">
        <f t="shared" si="0"/>
        <v>15.243672973325127</v>
      </c>
      <c r="D27" s="263">
        <f t="shared" si="0"/>
        <v>15.828429373129877</v>
      </c>
      <c r="E27" s="263">
        <f t="shared" si="0"/>
        <v>19.108100600893966</v>
      </c>
      <c r="F27" s="263">
        <f t="shared" si="0"/>
        <v>16.193169887914102</v>
      </c>
      <c r="G27" s="263">
        <f t="shared" si="0"/>
        <v>20.677682143872591</v>
      </c>
      <c r="H27" s="263">
        <f t="shared" si="0"/>
        <v>22.200841349469908</v>
      </c>
      <c r="I27" s="263">
        <f t="shared" si="0"/>
        <v>23.021024417256278</v>
      </c>
      <c r="J27" s="263">
        <f t="shared" si="0"/>
        <v>25.317534211945389</v>
      </c>
      <c r="K27" s="263">
        <f t="shared" si="0"/>
        <v>19.856606655218187</v>
      </c>
      <c r="L27" s="263">
        <f t="shared" si="0"/>
        <v>17.883484112164908</v>
      </c>
      <c r="M27" s="263">
        <f t="shared" si="0"/>
        <v>17.536634171217244</v>
      </c>
      <c r="N27" s="263">
        <f t="shared" si="0"/>
        <v>16.083459101617489</v>
      </c>
      <c r="O27" s="263">
        <f t="shared" si="0"/>
        <v>15.490357691731697</v>
      </c>
      <c r="P27" s="263">
        <f t="shared" si="0"/>
        <v>13.754609660182979</v>
      </c>
      <c r="Q27" s="263">
        <f t="shared" si="0"/>
        <v>13.905002254457155</v>
      </c>
      <c r="R27" s="263">
        <f t="shared" si="0"/>
        <v>13.332198398564836</v>
      </c>
      <c r="S27" s="263">
        <f t="shared" si="0"/>
        <v>13.637401566898031</v>
      </c>
      <c r="T27" s="263">
        <f t="shared" si="0"/>
        <v>14.740921730364285</v>
      </c>
      <c r="U27" s="263">
        <f t="shared" si="0"/>
        <v>15.680191536548302</v>
      </c>
      <c r="V27" s="263">
        <f t="shared" si="0"/>
        <v>15.83281480922013</v>
      </c>
      <c r="W27" s="263">
        <f t="shared" si="0"/>
        <v>17.947154222918925</v>
      </c>
      <c r="DA27" s="70"/>
    </row>
    <row r="28" spans="1:105" ht="12" customHeight="1" x14ac:dyDescent="0.25">
      <c r="A28" s="60" t="s">
        <v>3072</v>
      </c>
      <c r="B28" s="264">
        <v>14.831784930244639</v>
      </c>
      <c r="C28" s="264">
        <v>15.01809568673338</v>
      </c>
      <c r="D28" s="264">
        <v>15.618941878286179</v>
      </c>
      <c r="E28" s="264">
        <v>18.874148891883291</v>
      </c>
      <c r="F28" s="264">
        <v>15.92761738325194</v>
      </c>
      <c r="G28" s="264">
        <v>20.381511693634831</v>
      </c>
      <c r="H28" s="264">
        <v>21.855263918075199</v>
      </c>
      <c r="I28" s="264">
        <v>22.615212836467009</v>
      </c>
      <c r="J28" s="264">
        <v>24.91480742241642</v>
      </c>
      <c r="K28" s="264">
        <v>19.469849519690371</v>
      </c>
      <c r="L28" s="264">
        <v>17.515924306814849</v>
      </c>
      <c r="M28" s="264">
        <v>17.18260435824045</v>
      </c>
      <c r="N28" s="264">
        <v>15.7008756654515</v>
      </c>
      <c r="O28" s="264">
        <v>15.089662499993819</v>
      </c>
      <c r="P28" s="264">
        <v>13.31587385665525</v>
      </c>
      <c r="Q28" s="264">
        <v>13.431507969528599</v>
      </c>
      <c r="R28" s="264">
        <v>12.79241778895514</v>
      </c>
      <c r="S28" s="264">
        <v>13.08860434069379</v>
      </c>
      <c r="T28" s="264">
        <v>14.18662985886407</v>
      </c>
      <c r="U28" s="264">
        <v>15.09850720093787</v>
      </c>
      <c r="V28" s="264">
        <v>15.28431555382015</v>
      </c>
      <c r="W28" s="264">
        <v>17.400785239731931</v>
      </c>
      <c r="DA28" s="72" t="s">
        <v>3147</v>
      </c>
    </row>
    <row r="29" spans="1:105" ht="12" customHeight="1" x14ac:dyDescent="0.25">
      <c r="A29" s="59" t="s">
        <v>30</v>
      </c>
      <c r="B29" s="232">
        <v>0</v>
      </c>
      <c r="C29" s="232">
        <v>2.3031217458860019E-2</v>
      </c>
      <c r="D29" s="232">
        <v>0.14330768106709449</v>
      </c>
      <c r="E29" s="232">
        <v>0</v>
      </c>
      <c r="F29" s="232">
        <v>6.3182597514246236E-2</v>
      </c>
      <c r="G29" s="232">
        <v>0.1277032045881322</v>
      </c>
      <c r="H29" s="232">
        <v>2.2463227324212989E-2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2.3218228110151711E-2</v>
      </c>
      <c r="O29" s="232">
        <v>1.151346201335642E-2</v>
      </c>
      <c r="P29" s="232">
        <v>0</v>
      </c>
      <c r="Q29" s="232">
        <v>0</v>
      </c>
      <c r="R29" s="232">
        <v>0</v>
      </c>
      <c r="S29" s="232">
        <v>0</v>
      </c>
      <c r="T29" s="232">
        <v>2.529251856787092E-2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25">
      <c r="A30" s="59" t="s">
        <v>33</v>
      </c>
      <c r="B30" s="232">
        <v>0.72773226661418666</v>
      </c>
      <c r="C30" s="232">
        <v>0.50474798592329706</v>
      </c>
      <c r="D30" s="232">
        <v>0.91302336194792955</v>
      </c>
      <c r="E30" s="232">
        <v>0.50652057325435229</v>
      </c>
      <c r="F30" s="232">
        <v>0.73800509364661671</v>
      </c>
      <c r="G30" s="232">
        <v>0.80181956366266671</v>
      </c>
      <c r="H30" s="232">
        <v>1.563454006109898</v>
      </c>
      <c r="I30" s="232">
        <v>0.80078528990376885</v>
      </c>
      <c r="J30" s="232">
        <v>1.0630265634275891</v>
      </c>
      <c r="K30" s="232">
        <v>0.53475687984458908</v>
      </c>
      <c r="L30" s="232">
        <v>0.53048581893466706</v>
      </c>
      <c r="M30" s="232">
        <v>0.53118010716079245</v>
      </c>
      <c r="N30" s="232">
        <v>0.52844877552621261</v>
      </c>
      <c r="O30" s="232">
        <v>0.52888494122513363</v>
      </c>
      <c r="P30" s="232">
        <v>0.53084902976315962</v>
      </c>
      <c r="Q30" s="232">
        <v>0.53085026290936421</v>
      </c>
      <c r="R30" s="232">
        <v>0.53152004660413854</v>
      </c>
      <c r="S30" s="232">
        <v>0.60926912614811801</v>
      </c>
      <c r="T30" s="232">
        <v>0.63185024156476211</v>
      </c>
      <c r="U30" s="232">
        <v>0.63285697772015126</v>
      </c>
      <c r="V30" s="232">
        <v>0.6500175434587312</v>
      </c>
      <c r="W30" s="232">
        <v>0.76771578014019992</v>
      </c>
      <c r="DA30" s="71" t="s">
        <v>3149</v>
      </c>
    </row>
    <row r="31" spans="1:105" ht="12" customHeight="1" x14ac:dyDescent="0.25">
      <c r="A31" s="59" t="s">
        <v>160</v>
      </c>
      <c r="B31" s="232">
        <v>9.8107415673805072</v>
      </c>
      <c r="C31" s="232">
        <v>10.614220771088171</v>
      </c>
      <c r="D31" s="232">
        <v>10.673227919196391</v>
      </c>
      <c r="E31" s="232">
        <v>14.20296707798262</v>
      </c>
      <c r="F31" s="232">
        <v>13.093158617929641</v>
      </c>
      <c r="G31" s="232">
        <v>16.937711738157809</v>
      </c>
      <c r="H31" s="232">
        <v>18.517880866521399</v>
      </c>
      <c r="I31" s="232">
        <v>20.254645194847011</v>
      </c>
      <c r="J31" s="232">
        <v>22.67037031159045</v>
      </c>
      <c r="K31" s="232">
        <v>17.24205839327902</v>
      </c>
      <c r="L31" s="232">
        <v>15.109435790488529</v>
      </c>
      <c r="M31" s="232">
        <v>14.458166124890051</v>
      </c>
      <c r="N31" s="232">
        <v>13.334171143593849</v>
      </c>
      <c r="O31" s="232">
        <v>13.122068175385429</v>
      </c>
      <c r="P31" s="232">
        <v>11.681646156242079</v>
      </c>
      <c r="Q31" s="232">
        <v>11.656583480410889</v>
      </c>
      <c r="R31" s="232">
        <v>11.252430484623471</v>
      </c>
      <c r="S31" s="232">
        <v>11.183713384292719</v>
      </c>
      <c r="T31" s="232">
        <v>12.220461683444549</v>
      </c>
      <c r="U31" s="232">
        <v>13.047816503092401</v>
      </c>
      <c r="V31" s="232">
        <v>13.28583205486032</v>
      </c>
      <c r="W31" s="232">
        <v>15.13338482371157</v>
      </c>
      <c r="DA31" s="71" t="s">
        <v>3150</v>
      </c>
    </row>
    <row r="32" spans="1:105" ht="12" customHeight="1" x14ac:dyDescent="0.25">
      <c r="A32" s="59" t="s">
        <v>70</v>
      </c>
      <c r="B32" s="232">
        <v>1.2192625863950479</v>
      </c>
      <c r="C32" s="232">
        <v>1.0311096261727231</v>
      </c>
      <c r="D32" s="232">
        <v>1.024027457827934</v>
      </c>
      <c r="E32" s="232">
        <v>0.87134916206910162</v>
      </c>
      <c r="F32" s="232">
        <v>0.94042524421157159</v>
      </c>
      <c r="G32" s="232">
        <v>1.3899011752782691</v>
      </c>
      <c r="H32" s="232">
        <v>0.60363679417646221</v>
      </c>
      <c r="I32" s="232">
        <v>0.52164933898867027</v>
      </c>
      <c r="J32" s="232">
        <v>0.1806618716394234</v>
      </c>
      <c r="K32" s="232">
        <v>0.64119472518224208</v>
      </c>
      <c r="L32" s="232">
        <v>0.68648242195343456</v>
      </c>
      <c r="M32" s="232">
        <v>0.33892772450930769</v>
      </c>
      <c r="N32" s="232">
        <v>0.33895997112931542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7.4862699046578871E-2</v>
      </c>
      <c r="V32" s="232">
        <v>3.3878983728686467E-2</v>
      </c>
      <c r="W32" s="232">
        <v>6.0086959096843598E-2</v>
      </c>
      <c r="DA32" s="71" t="s">
        <v>3151</v>
      </c>
    </row>
    <row r="33" spans="1:105" ht="12" customHeight="1" x14ac:dyDescent="0.25">
      <c r="A33" s="59" t="s">
        <v>162</v>
      </c>
      <c r="B33" s="232">
        <v>3.0740485098548982</v>
      </c>
      <c r="C33" s="232">
        <v>2.8449860860903309</v>
      </c>
      <c r="D33" s="232">
        <v>2.865355458246833</v>
      </c>
      <c r="E33" s="232">
        <v>3.2933120785772139</v>
      </c>
      <c r="F33" s="232">
        <v>1.0928458299498689</v>
      </c>
      <c r="G33" s="232">
        <v>1.1243760119479529</v>
      </c>
      <c r="H33" s="232">
        <v>1.1478290239432281</v>
      </c>
      <c r="I33" s="232">
        <v>1.038133012727561</v>
      </c>
      <c r="J33" s="232">
        <v>1.0007486757589561</v>
      </c>
      <c r="K33" s="232">
        <v>1.051839521384522</v>
      </c>
      <c r="L33" s="232">
        <v>1.1895202754382159</v>
      </c>
      <c r="M33" s="232">
        <v>1.8543304016802931</v>
      </c>
      <c r="N33" s="232">
        <v>1.4760775470919629</v>
      </c>
      <c r="O33" s="232">
        <v>1.427195921369897</v>
      </c>
      <c r="P33" s="232">
        <v>1.103378670650013</v>
      </c>
      <c r="Q33" s="232">
        <v>1.244074226208346</v>
      </c>
      <c r="R33" s="232">
        <v>1.0084672577275371</v>
      </c>
      <c r="S33" s="232">
        <v>1.2956218302529461</v>
      </c>
      <c r="T33" s="232">
        <v>1.309025415286885</v>
      </c>
      <c r="U33" s="232">
        <v>1.342971021078744</v>
      </c>
      <c r="V33" s="232">
        <v>1.314586971772409</v>
      </c>
      <c r="W33" s="232">
        <v>1.4395976767833181</v>
      </c>
      <c r="DA33" s="71" t="s">
        <v>3152</v>
      </c>
    </row>
    <row r="34" spans="1:105" ht="12" customHeight="1" x14ac:dyDescent="0.25">
      <c r="A34" s="60" t="s">
        <v>3079</v>
      </c>
      <c r="B34" s="264">
        <v>0.2260570054023899</v>
      </c>
      <c r="C34" s="264">
        <v>0.2255772865917475</v>
      </c>
      <c r="D34" s="264">
        <v>0.20948749484369841</v>
      </c>
      <c r="E34" s="264">
        <v>0.23395170901067511</v>
      </c>
      <c r="F34" s="264">
        <v>0.26555250466216118</v>
      </c>
      <c r="G34" s="264">
        <v>0.29617045023775951</v>
      </c>
      <c r="H34" s="264">
        <v>0.34557743139471009</v>
      </c>
      <c r="I34" s="264">
        <v>0.40581158078926949</v>
      </c>
      <c r="J34" s="264">
        <v>0.4027267895289689</v>
      </c>
      <c r="K34" s="264">
        <v>0.38675713552781721</v>
      </c>
      <c r="L34" s="264">
        <v>0.36755980535005872</v>
      </c>
      <c r="M34" s="264">
        <v>0.35402981297679409</v>
      </c>
      <c r="N34" s="264">
        <v>0.38258343616599039</v>
      </c>
      <c r="O34" s="264">
        <v>0.40069519173787821</v>
      </c>
      <c r="P34" s="264">
        <v>0.43873580352772962</v>
      </c>
      <c r="Q34" s="264">
        <v>0.47349428492855627</v>
      </c>
      <c r="R34" s="264">
        <v>0.5397806096096972</v>
      </c>
      <c r="S34" s="264">
        <v>0.54879722620424243</v>
      </c>
      <c r="T34" s="264">
        <v>0.55429187150021553</v>
      </c>
      <c r="U34" s="264">
        <v>0.58168433561043065</v>
      </c>
      <c r="V34" s="264">
        <v>0.54849925539997924</v>
      </c>
      <c r="W34" s="264">
        <v>0.546368983186996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1.5286909287983268</v>
      </c>
      <c r="C35" s="263">
        <f t="shared" si="1"/>
        <v>1.2702183033121819</v>
      </c>
      <c r="D35" s="263">
        <f t="shared" si="1"/>
        <v>1.2892312211137351</v>
      </c>
      <c r="E35" s="263">
        <f t="shared" si="1"/>
        <v>1.5483701380710526</v>
      </c>
      <c r="F35" s="263">
        <f t="shared" si="1"/>
        <v>1.5074650559733975</v>
      </c>
      <c r="G35" s="263">
        <f t="shared" si="1"/>
        <v>1.4198180014760136</v>
      </c>
      <c r="H35" s="263">
        <f t="shared" si="1"/>
        <v>1.4000421032247516</v>
      </c>
      <c r="I35" s="263">
        <f t="shared" si="1"/>
        <v>1.5737848866909736</v>
      </c>
      <c r="J35" s="263">
        <f t="shared" si="1"/>
        <v>1.5957838655626317</v>
      </c>
      <c r="K35" s="263">
        <f t="shared" si="1"/>
        <v>1.3808603476908416</v>
      </c>
      <c r="L35" s="263">
        <f t="shared" si="1"/>
        <v>1.4943274815492786</v>
      </c>
      <c r="M35" s="263">
        <f t="shared" si="1"/>
        <v>1.3139676780413649</v>
      </c>
      <c r="N35" s="263">
        <f t="shared" si="1"/>
        <v>1.3537168410122122</v>
      </c>
      <c r="O35" s="263">
        <f t="shared" si="1"/>
        <v>1.3283671680159359</v>
      </c>
      <c r="P35" s="263">
        <f t="shared" si="1"/>
        <v>1.1719142240763585</v>
      </c>
      <c r="Q35" s="263">
        <f t="shared" si="1"/>
        <v>0.71624391432234169</v>
      </c>
      <c r="R35" s="263">
        <f t="shared" si="1"/>
        <v>0.55832985595009321</v>
      </c>
      <c r="S35" s="263">
        <f t="shared" si="1"/>
        <v>0.76092117978168905</v>
      </c>
      <c r="T35" s="263">
        <f t="shared" si="1"/>
        <v>0.75631826307370609</v>
      </c>
      <c r="U35" s="263">
        <f t="shared" si="1"/>
        <v>0.83669473475779577</v>
      </c>
      <c r="V35" s="263">
        <f t="shared" si="1"/>
        <v>0.79648194122743865</v>
      </c>
      <c r="W35" s="263">
        <f t="shared" si="1"/>
        <v>0.81637045670026032</v>
      </c>
      <c r="DA35" s="70"/>
    </row>
    <row r="36" spans="1:105" ht="12" customHeight="1" x14ac:dyDescent="0.25">
      <c r="A36" s="60" t="s">
        <v>3082</v>
      </c>
      <c r="B36" s="264">
        <v>0.32412380186816092</v>
      </c>
      <c r="C36" s="264">
        <v>0.25644041949209762</v>
      </c>
      <c r="D36" s="264">
        <v>0.28166701756486168</v>
      </c>
      <c r="E36" s="264">
        <v>0.2712493358963653</v>
      </c>
      <c r="F36" s="264">
        <v>0.16961365860291061</v>
      </c>
      <c r="G36" s="264">
        <v>0.16550344140089379</v>
      </c>
      <c r="H36" s="264">
        <v>0.22691851954613829</v>
      </c>
      <c r="I36" s="264">
        <v>0.21460218911092321</v>
      </c>
      <c r="J36" s="264">
        <v>0.22607350919041111</v>
      </c>
      <c r="K36" s="264">
        <v>0.24793803343537671</v>
      </c>
      <c r="L36" s="264">
        <v>0.2598384852488439</v>
      </c>
      <c r="M36" s="264">
        <v>0.3054727774532553</v>
      </c>
      <c r="N36" s="264">
        <v>0.2722608989062601</v>
      </c>
      <c r="O36" s="264">
        <v>0.28566386095484581</v>
      </c>
      <c r="P36" s="264">
        <v>0.22555286006746941</v>
      </c>
      <c r="Q36" s="264">
        <v>0.24365964581766611</v>
      </c>
      <c r="R36" s="264">
        <v>0.20313580577451909</v>
      </c>
      <c r="S36" s="264">
        <v>0.27778207011738398</v>
      </c>
      <c r="T36" s="264">
        <v>0.27173095969053168</v>
      </c>
      <c r="U36" s="264">
        <v>0.2986438008775319</v>
      </c>
      <c r="V36" s="264">
        <v>0.2738834839315919</v>
      </c>
      <c r="W36" s="264">
        <v>0.30279464943645351</v>
      </c>
      <c r="DA36" s="72" t="s">
        <v>3154</v>
      </c>
    </row>
    <row r="37" spans="1:105" ht="12" customHeight="1" x14ac:dyDescent="0.25">
      <c r="A37" s="59" t="s">
        <v>30</v>
      </c>
      <c r="B37" s="232">
        <v>0</v>
      </c>
      <c r="C37" s="232">
        <v>3.9756268232555986E-3</v>
      </c>
      <c r="D37" s="232">
        <v>2.4737635422296081E-2</v>
      </c>
      <c r="E37" s="232">
        <v>0</v>
      </c>
      <c r="F37" s="232">
        <v>1.090651980900679E-2</v>
      </c>
      <c r="G37" s="232">
        <v>2.2044005553903769E-2</v>
      </c>
      <c r="H37" s="232">
        <v>3.8775809071558138E-3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4.0079084237761879E-3</v>
      </c>
      <c r="O37" s="232">
        <v>1.9874428475436679E-3</v>
      </c>
      <c r="P37" s="232">
        <v>0</v>
      </c>
      <c r="Q37" s="232">
        <v>0</v>
      </c>
      <c r="R37" s="232">
        <v>0</v>
      </c>
      <c r="S37" s="232">
        <v>0</v>
      </c>
      <c r="T37" s="232">
        <v>4.3659704670729552E-3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7.7972296234280397E-2</v>
      </c>
      <c r="C38" s="232">
        <v>3.91795810752242E-2</v>
      </c>
      <c r="D38" s="232">
        <v>5.4109048404929562E-2</v>
      </c>
      <c r="E38" s="232">
        <v>3.9906421835111103E-2</v>
      </c>
      <c r="F38" s="232">
        <v>8.200902537115376E-3</v>
      </c>
      <c r="G38" s="232">
        <v>0</v>
      </c>
      <c r="H38" s="232">
        <v>4.0232855003676841E-2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8.9738134862425226E-3</v>
      </c>
      <c r="T38" s="232">
        <v>9.1385699610970934E-3</v>
      </c>
      <c r="U38" s="232">
        <v>9.2148134079387285E-3</v>
      </c>
      <c r="V38" s="232">
        <v>3.1475570449968938E-3</v>
      </c>
      <c r="W38" s="232">
        <v>5.8151840975147282E-3</v>
      </c>
      <c r="DA38" s="71" t="s">
        <v>3156</v>
      </c>
    </row>
    <row r="39" spans="1:105" ht="12" customHeight="1" x14ac:dyDescent="0.25">
      <c r="A39" s="59" t="s">
        <v>160</v>
      </c>
      <c r="B39" s="232">
        <v>3.3426294322880967E-2</v>
      </c>
      <c r="C39" s="232">
        <v>6.6822197994898469E-2</v>
      </c>
      <c r="D39" s="232">
        <v>6.5188127499942919E-2</v>
      </c>
      <c r="E39" s="232">
        <v>6.8752906358615348E-2</v>
      </c>
      <c r="F39" s="232">
        <v>7.321221121720925E-2</v>
      </c>
      <c r="G39" s="232">
        <v>3.8458996172318738E-2</v>
      </c>
      <c r="H39" s="232">
        <v>3.795327240644656E-2</v>
      </c>
      <c r="I39" s="232">
        <v>3.8988281760459521E-2</v>
      </c>
      <c r="J39" s="232">
        <v>3.8796090618400461E-2</v>
      </c>
      <c r="K39" s="232">
        <v>3.7939876100062157E-2</v>
      </c>
      <c r="L39" s="232">
        <v>3.8033007656533627E-2</v>
      </c>
      <c r="M39" s="232">
        <v>3.6445254173889753E-2</v>
      </c>
      <c r="N39" s="232">
        <v>3.078089938460693E-2</v>
      </c>
      <c r="O39" s="232">
        <v>3.7315217394641213E-2</v>
      </c>
      <c r="P39" s="232">
        <v>3.8118609424773763E-2</v>
      </c>
      <c r="Q39" s="232">
        <v>3.1938416187407039E-2</v>
      </c>
      <c r="R39" s="232">
        <v>2.9055148190598901E-2</v>
      </c>
      <c r="S39" s="232">
        <v>4.5159250218430633E-2</v>
      </c>
      <c r="T39" s="232">
        <v>3.517225349604762E-2</v>
      </c>
      <c r="U39" s="232">
        <v>5.6344856263196089E-2</v>
      </c>
      <c r="V39" s="232">
        <v>4.6728709830879497E-2</v>
      </c>
      <c r="W39" s="232">
        <v>5.000298057899253E-2</v>
      </c>
      <c r="DA39" s="71" t="s">
        <v>3157</v>
      </c>
    </row>
    <row r="40" spans="1:105" ht="12" customHeight="1" x14ac:dyDescent="0.25">
      <c r="A40" s="59" t="s">
        <v>70</v>
      </c>
      <c r="B40" s="232">
        <v>0.1227210900529631</v>
      </c>
      <c r="C40" s="232">
        <v>9.0242560744156403E-2</v>
      </c>
      <c r="D40" s="232">
        <v>8.9021207940562994E-2</v>
      </c>
      <c r="E40" s="232">
        <v>9.1916697363930058E-2</v>
      </c>
      <c r="F40" s="232">
        <v>3.1475433144296421E-3</v>
      </c>
      <c r="G40" s="232">
        <v>1.8853620767575581E-2</v>
      </c>
      <c r="H40" s="232">
        <v>2.471198641692433E-2</v>
      </c>
      <c r="I40" s="232">
        <v>3.1242934969253001E-2</v>
      </c>
      <c r="J40" s="232">
        <v>3.1185680223471891E-2</v>
      </c>
      <c r="K40" s="232">
        <v>4.2860695225665893E-2</v>
      </c>
      <c r="L40" s="232">
        <v>3.0741362312687349E-2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7.0745699055695119E-3</v>
      </c>
      <c r="V40" s="232">
        <v>0</v>
      </c>
      <c r="W40" s="232">
        <v>4.4419063613591802E-3</v>
      </c>
      <c r="DA40" s="71" t="s">
        <v>3158</v>
      </c>
    </row>
    <row r="41" spans="1:105" ht="12" customHeight="1" x14ac:dyDescent="0.25">
      <c r="A41" s="59" t="s">
        <v>162</v>
      </c>
      <c r="B41" s="232">
        <v>9.0004121258036418E-2</v>
      </c>
      <c r="C41" s="232">
        <v>5.6220452854562973E-2</v>
      </c>
      <c r="D41" s="232">
        <v>4.8610998297130142E-2</v>
      </c>
      <c r="E41" s="232">
        <v>7.0673310338708759E-2</v>
      </c>
      <c r="F41" s="232">
        <v>7.4146481725149496E-2</v>
      </c>
      <c r="G41" s="232">
        <v>8.6146818907095746E-2</v>
      </c>
      <c r="H41" s="232">
        <v>0.1201428248119347</v>
      </c>
      <c r="I41" s="232">
        <v>0.1443709723812106</v>
      </c>
      <c r="J41" s="232">
        <v>0.15609173834853871</v>
      </c>
      <c r="K41" s="232">
        <v>0.16713746210964869</v>
      </c>
      <c r="L41" s="232">
        <v>0.19106411527962289</v>
      </c>
      <c r="M41" s="232">
        <v>0.26902752327936552</v>
      </c>
      <c r="N41" s="232">
        <v>0.23747209109787701</v>
      </c>
      <c r="O41" s="232">
        <v>0.2463612007126609</v>
      </c>
      <c r="P41" s="232">
        <v>0.18743425064269559</v>
      </c>
      <c r="Q41" s="232">
        <v>0.21172122963025911</v>
      </c>
      <c r="R41" s="232">
        <v>0.17408065758392019</v>
      </c>
      <c r="S41" s="232">
        <v>0.22364900641271079</v>
      </c>
      <c r="T41" s="232">
        <v>0.22305416576631401</v>
      </c>
      <c r="U41" s="232">
        <v>0.22600956130082761</v>
      </c>
      <c r="V41" s="232">
        <v>0.2240072170557155</v>
      </c>
      <c r="W41" s="232">
        <v>0.24253457839858711</v>
      </c>
      <c r="DA41" s="71" t="s">
        <v>3159</v>
      </c>
    </row>
    <row r="42" spans="1:105" ht="12" customHeight="1" x14ac:dyDescent="0.25">
      <c r="A42" s="60" t="s">
        <v>3089</v>
      </c>
      <c r="B42" s="264">
        <v>1.1763858571323409</v>
      </c>
      <c r="C42" s="264">
        <v>0.98565641789874481</v>
      </c>
      <c r="D42" s="264">
        <v>0.98144856249208745</v>
      </c>
      <c r="E42" s="264">
        <v>1.247955343579161</v>
      </c>
      <c r="F42" s="264">
        <v>1.3047464433078979</v>
      </c>
      <c r="G42" s="264">
        <v>1.2173926369989621</v>
      </c>
      <c r="H42" s="264">
        <v>1.1300423670056849</v>
      </c>
      <c r="I42" s="264">
        <v>1.3085924244542639</v>
      </c>
      <c r="J42" s="264">
        <v>1.319504647018841</v>
      </c>
      <c r="K42" s="264">
        <v>1.084707452861799</v>
      </c>
      <c r="L42" s="264">
        <v>1.188667359306846</v>
      </c>
      <c r="M42" s="264">
        <v>0.96435997250564165</v>
      </c>
      <c r="N42" s="264">
        <v>1.033761392602472</v>
      </c>
      <c r="O42" s="264">
        <v>0.99275086570694582</v>
      </c>
      <c r="P42" s="264">
        <v>0.89166661112046663</v>
      </c>
      <c r="Q42" s="264">
        <v>0.41355636902618942</v>
      </c>
      <c r="R42" s="264">
        <v>0.28790260320639949</v>
      </c>
      <c r="S42" s="264">
        <v>0.41472361124420482</v>
      </c>
      <c r="T42" s="264">
        <v>0.4154868180888408</v>
      </c>
      <c r="U42" s="264">
        <v>0.46553558241028081</v>
      </c>
      <c r="V42" s="264">
        <v>0.45422010523894762</v>
      </c>
      <c r="W42" s="264">
        <v>0.44546302439760821</v>
      </c>
      <c r="DA42" s="72" t="s">
        <v>3160</v>
      </c>
    </row>
    <row r="43" spans="1:105" ht="12" customHeight="1" x14ac:dyDescent="0.25">
      <c r="A43" s="64" t="s">
        <v>30</v>
      </c>
      <c r="B43" s="231">
        <v>0</v>
      </c>
      <c r="C43" s="231">
        <v>2.3446214515961879E-4</v>
      </c>
      <c r="D43" s="231">
        <v>1.7967271430258469E-3</v>
      </c>
      <c r="E43" s="231">
        <v>0</v>
      </c>
      <c r="F43" s="231">
        <v>1.6005099930495111E-4</v>
      </c>
      <c r="G43" s="231">
        <v>3.6179433850441002E-4</v>
      </c>
      <c r="H43" s="231">
        <v>1.276357901452995E-4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2.042334350805189E-4</v>
      </c>
      <c r="O43" s="231">
        <v>1.175780712995626E-4</v>
      </c>
      <c r="P43" s="231">
        <v>0</v>
      </c>
      <c r="Q43" s="231">
        <v>0</v>
      </c>
      <c r="R43" s="231">
        <v>0</v>
      </c>
      <c r="S43" s="231">
        <v>0</v>
      </c>
      <c r="T43" s="231">
        <v>1.501894411982151E-3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5.0331601155165339E-3</v>
      </c>
      <c r="C45" s="231">
        <v>2.3336426684435691E-3</v>
      </c>
      <c r="D45" s="231">
        <v>3.9691845025504576E-3</v>
      </c>
      <c r="E45" s="231">
        <v>1.6462398999916401E-3</v>
      </c>
      <c r="F45" s="231">
        <v>1.2154617460732111E-4</v>
      </c>
      <c r="G45" s="231">
        <v>0</v>
      </c>
      <c r="H45" s="231">
        <v>1.3375188206076419E-3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3.3308210135704658E-3</v>
      </c>
      <c r="T45" s="231">
        <v>3.1750041369805969E-3</v>
      </c>
      <c r="U45" s="231">
        <v>3.1028976186620711E-3</v>
      </c>
      <c r="V45" s="231">
        <v>9.6347577065041012E-4</v>
      </c>
      <c r="W45" s="231">
        <v>2.3778168073186308E-3</v>
      </c>
      <c r="DA45" s="73" t="s">
        <v>3163</v>
      </c>
    </row>
    <row r="46" spans="1:105" ht="12" customHeight="1" x14ac:dyDescent="0.25">
      <c r="A46" s="64" t="s">
        <v>160</v>
      </c>
      <c r="B46" s="231">
        <v>2.1987204629367071E-3</v>
      </c>
      <c r="C46" s="231">
        <v>4.0558014744976976E-3</v>
      </c>
      <c r="D46" s="231">
        <v>4.8728299987405178E-3</v>
      </c>
      <c r="E46" s="231">
        <v>2.8901658104210871E-3</v>
      </c>
      <c r="F46" s="231">
        <v>1.1057183866908489E-3</v>
      </c>
      <c r="G46" s="231">
        <v>6.4961793864515857E-4</v>
      </c>
      <c r="H46" s="231">
        <v>1.2857295943198149E-3</v>
      </c>
      <c r="I46" s="231">
        <v>8.7968378806798622E-4</v>
      </c>
      <c r="J46" s="231">
        <v>9.455977124442471E-4</v>
      </c>
      <c r="K46" s="231">
        <v>1.6242897265896809E-3</v>
      </c>
      <c r="L46" s="231">
        <v>1.4701638024208019E-3</v>
      </c>
      <c r="M46" s="231">
        <v>2.7548554056092082E-3</v>
      </c>
      <c r="N46" s="231">
        <v>1.6142811193688229E-3</v>
      </c>
      <c r="O46" s="231">
        <v>2.271990281306206E-3</v>
      </c>
      <c r="P46" s="231">
        <v>1.8104973939199959E-3</v>
      </c>
      <c r="Q46" s="231">
        <v>8.1669466493808195E-3</v>
      </c>
      <c r="R46" s="231">
        <v>1.127301447683134E-2</v>
      </c>
      <c r="S46" s="231">
        <v>1.7080569343060421E-2</v>
      </c>
      <c r="T46" s="231">
        <v>1.2452243717961791E-2</v>
      </c>
      <c r="U46" s="231">
        <v>1.9333769606576609E-2</v>
      </c>
      <c r="V46" s="231">
        <v>1.4575798008935881E-2</v>
      </c>
      <c r="W46" s="231">
        <v>2.08349364393303E-2</v>
      </c>
      <c r="DA46" s="73" t="s">
        <v>3164</v>
      </c>
    </row>
    <row r="47" spans="1:105" ht="12" customHeight="1" x14ac:dyDescent="0.25">
      <c r="A47" s="64" t="s">
        <v>70</v>
      </c>
      <c r="B47" s="231">
        <v>7.8259736154515612E-3</v>
      </c>
      <c r="C47" s="231">
        <v>5.3101248493130386E-3</v>
      </c>
      <c r="D47" s="231">
        <v>6.4512463538873048E-3</v>
      </c>
      <c r="E47" s="231">
        <v>3.7459631326961259E-3</v>
      </c>
      <c r="F47" s="231">
        <v>4.6086116412430367E-5</v>
      </c>
      <c r="G47" s="231">
        <v>3.0873951786237802E-4</v>
      </c>
      <c r="H47" s="231">
        <v>8.1160639279230539E-4</v>
      </c>
      <c r="I47" s="231">
        <v>6.8341059429106782E-4</v>
      </c>
      <c r="J47" s="231">
        <v>7.3690424608788014E-4</v>
      </c>
      <c r="K47" s="231">
        <v>1.7789518369929461E-3</v>
      </c>
      <c r="L47" s="231">
        <v>1.152034682727738E-3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2.3534213863572592E-3</v>
      </c>
      <c r="V47" s="231">
        <v>0</v>
      </c>
      <c r="W47" s="231">
        <v>1.794333131319526E-3</v>
      </c>
      <c r="DA47" s="73" t="s">
        <v>3165</v>
      </c>
    </row>
    <row r="48" spans="1:105" ht="12" customHeight="1" x14ac:dyDescent="0.25">
      <c r="A48" s="64" t="s">
        <v>34</v>
      </c>
      <c r="B48" s="231">
        <v>1.7746503371314721E-3</v>
      </c>
      <c r="C48" s="231">
        <v>1.7097241052582909E-3</v>
      </c>
      <c r="D48" s="231">
        <v>1.742187221185661E-3</v>
      </c>
      <c r="E48" s="231">
        <v>1.74218722120352E-3</v>
      </c>
      <c r="F48" s="231">
        <v>1.6420926137642789E-3</v>
      </c>
      <c r="G48" s="231">
        <v>1.6096294978416509E-3</v>
      </c>
      <c r="H48" s="231">
        <v>1.6096294978475709E-3</v>
      </c>
      <c r="I48" s="231">
        <v>1.6420926137669059E-3</v>
      </c>
      <c r="J48" s="231">
        <v>1.5744611222614109E-3</v>
      </c>
      <c r="K48" s="231">
        <v>1.574461122267191E-3</v>
      </c>
      <c r="L48" s="231">
        <v>1.4743665148365E-3</v>
      </c>
      <c r="M48" s="231">
        <v>1.441903398901093E-3</v>
      </c>
      <c r="N48" s="231">
        <v>1.339103531827122E-3</v>
      </c>
      <c r="O48" s="231">
        <v>1.3066404158868291E-3</v>
      </c>
      <c r="P48" s="231">
        <v>1.2065458084579621E-3</v>
      </c>
      <c r="Q48" s="231">
        <v>1.206545808524592E-3</v>
      </c>
      <c r="R48" s="231">
        <v>1.2065458085553471E-3</v>
      </c>
      <c r="S48" s="231">
        <v>1.239008924456049E-3</v>
      </c>
      <c r="T48" s="231">
        <v>1.071282825515068E-3</v>
      </c>
      <c r="U48" s="231">
        <v>4.8261832340818697E-3</v>
      </c>
      <c r="V48" s="231">
        <v>8.7109361065707631E-4</v>
      </c>
      <c r="W48" s="231">
        <v>3.3545219789029023E-4</v>
      </c>
      <c r="DA48" s="73" t="s">
        <v>3166</v>
      </c>
    </row>
    <row r="49" spans="1:105" ht="12" customHeight="1" x14ac:dyDescent="0.25">
      <c r="A49" s="64" t="s">
        <v>162</v>
      </c>
      <c r="B49" s="231">
        <v>5.7958645310955473E-3</v>
      </c>
      <c r="C49" s="231">
        <v>3.3405987625441209E-3</v>
      </c>
      <c r="D49" s="231">
        <v>3.5573069296632141E-3</v>
      </c>
      <c r="E49" s="231">
        <v>2.9084471476755842E-3</v>
      </c>
      <c r="F49" s="231">
        <v>1.0962903728868531E-3</v>
      </c>
      <c r="G49" s="231">
        <v>1.424535755075423E-3</v>
      </c>
      <c r="H49" s="231">
        <v>3.9844859174705946E-3</v>
      </c>
      <c r="I49" s="231">
        <v>3.1889405166302949E-3</v>
      </c>
      <c r="J49" s="231">
        <v>3.724538000039232E-3</v>
      </c>
      <c r="K49" s="231">
        <v>7.0051177051444896E-3</v>
      </c>
      <c r="L49" s="231">
        <v>7.2303317891011408E-3</v>
      </c>
      <c r="M49" s="231">
        <v>1.9908043611128131E-2</v>
      </c>
      <c r="N49" s="231">
        <v>1.2192267511263E-2</v>
      </c>
      <c r="O49" s="231">
        <v>1.4684759888629941E-2</v>
      </c>
      <c r="P49" s="231">
        <v>8.7153303536978161E-3</v>
      </c>
      <c r="Q49" s="231">
        <v>5.3001089216125848E-2</v>
      </c>
      <c r="R49" s="231">
        <v>6.6121322739888813E-2</v>
      </c>
      <c r="S49" s="231">
        <v>8.2812641508602111E-2</v>
      </c>
      <c r="T49" s="231">
        <v>7.7309310626826028E-2</v>
      </c>
      <c r="U49" s="231">
        <v>7.5921209882671328E-2</v>
      </c>
      <c r="V49" s="231">
        <v>6.8404489469959279E-2</v>
      </c>
      <c r="W49" s="231">
        <v>9.8933642029529811E-2</v>
      </c>
      <c r="DA49" s="73" t="s">
        <v>3167</v>
      </c>
    </row>
    <row r="50" spans="1:105" ht="12" customHeight="1" x14ac:dyDescent="0.25">
      <c r="A50" s="64" t="s">
        <v>36</v>
      </c>
      <c r="B50" s="231">
        <v>5.64447330983096E-2</v>
      </c>
      <c r="C50" s="231">
        <v>7.0744065482101298E-2</v>
      </c>
      <c r="D50" s="231">
        <v>8.2033012101808925E-2</v>
      </c>
      <c r="E50" s="231">
        <v>4.8166172243757743E-2</v>
      </c>
      <c r="F50" s="231">
        <v>3.010385765216805E-2</v>
      </c>
      <c r="G50" s="231">
        <v>4.5155786478258367E-2</v>
      </c>
      <c r="H50" s="231">
        <v>0</v>
      </c>
      <c r="I50" s="231">
        <v>1.5051928826108111E-3</v>
      </c>
      <c r="J50" s="231">
        <v>3.762982206528355E-3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0.98077242810482801</v>
      </c>
      <c r="C51" s="231">
        <v>0.7755614875149327</v>
      </c>
      <c r="D51" s="231">
        <v>0.74854039948755213</v>
      </c>
      <c r="E51" s="231">
        <v>1.051608796644061</v>
      </c>
      <c r="F51" s="231">
        <v>1.066943881914725</v>
      </c>
      <c r="G51" s="231">
        <v>0.96032389504574889</v>
      </c>
      <c r="H51" s="231">
        <v>0.93184107079223888</v>
      </c>
      <c r="I51" s="231">
        <v>1.122445165181071</v>
      </c>
      <c r="J51" s="231">
        <v>1.1428936982321269</v>
      </c>
      <c r="K51" s="231">
        <v>0.92819198826956828</v>
      </c>
      <c r="L51" s="231">
        <v>1.0260494448403159</v>
      </c>
      <c r="M51" s="231">
        <v>0.836176218555299</v>
      </c>
      <c r="N51" s="231">
        <v>0.93184107079526746</v>
      </c>
      <c r="O51" s="231">
        <v>0.94133709821657396</v>
      </c>
      <c r="P51" s="231">
        <v>0.84566961696455112</v>
      </c>
      <c r="Q51" s="231">
        <v>0.33812114737736271</v>
      </c>
      <c r="R51" s="231">
        <v>0.20593917968281161</v>
      </c>
      <c r="S51" s="231">
        <v>0.230478470949603</v>
      </c>
      <c r="T51" s="231">
        <v>0.24500907549858519</v>
      </c>
      <c r="U51" s="231">
        <v>0.2723955975833805</v>
      </c>
      <c r="V51" s="231">
        <v>0.22865130066883799</v>
      </c>
      <c r="W51" s="231">
        <v>0.19338034162571691</v>
      </c>
      <c r="DA51" s="73" t="s">
        <v>3169</v>
      </c>
    </row>
    <row r="52" spans="1:105" ht="12" customHeight="1" x14ac:dyDescent="0.25">
      <c r="A52" s="64" t="s">
        <v>79</v>
      </c>
      <c r="B52" s="231">
        <v>0.11654032686707121</v>
      </c>
      <c r="C52" s="231">
        <v>0.1223665108964944</v>
      </c>
      <c r="D52" s="231">
        <v>0.12848566875367351</v>
      </c>
      <c r="E52" s="231">
        <v>0.13524737147935481</v>
      </c>
      <c r="F52" s="231">
        <v>0.20352691907733891</v>
      </c>
      <c r="G52" s="231">
        <v>0.2075586384270261</v>
      </c>
      <c r="H52" s="231">
        <v>0.1890446902002626</v>
      </c>
      <c r="I52" s="231">
        <v>0.17824793887782639</v>
      </c>
      <c r="J52" s="231">
        <v>0.16586646549935219</v>
      </c>
      <c r="K52" s="231">
        <v>0.14453264420123671</v>
      </c>
      <c r="L52" s="231">
        <v>0.15129101767744349</v>
      </c>
      <c r="M52" s="231">
        <v>0.1040789515347042</v>
      </c>
      <c r="N52" s="231">
        <v>8.6570436209664994E-2</v>
      </c>
      <c r="O52" s="231">
        <v>3.3032798833249312E-2</v>
      </c>
      <c r="P52" s="231">
        <v>3.4264620599839681E-2</v>
      </c>
      <c r="Q52" s="231">
        <v>1.30606399747954E-2</v>
      </c>
      <c r="R52" s="231">
        <v>3.3625404983124141E-3</v>
      </c>
      <c r="S52" s="231">
        <v>7.9782099504912649E-2</v>
      </c>
      <c r="T52" s="231">
        <v>7.4968006870990034E-2</v>
      </c>
      <c r="U52" s="231">
        <v>8.7602503098551249E-2</v>
      </c>
      <c r="V52" s="231">
        <v>0.14075394770990701</v>
      </c>
      <c r="W52" s="231">
        <v>0.12780650216650269</v>
      </c>
      <c r="DA52" s="73" t="s">
        <v>3170</v>
      </c>
    </row>
    <row r="53" spans="1:105" ht="12" customHeight="1" x14ac:dyDescent="0.25">
      <c r="A53" s="60" t="s">
        <v>3101</v>
      </c>
      <c r="B53" s="264">
        <v>2.8181269797825051E-2</v>
      </c>
      <c r="C53" s="264">
        <v>2.8121465921339371E-2</v>
      </c>
      <c r="D53" s="264">
        <v>2.6115641056786008E-2</v>
      </c>
      <c r="E53" s="264">
        <v>2.9165458595526422E-2</v>
      </c>
      <c r="F53" s="264">
        <v>3.3104954062589051E-2</v>
      </c>
      <c r="G53" s="264">
        <v>3.6921923076157749E-2</v>
      </c>
      <c r="H53" s="264">
        <v>4.3081216672928392E-2</v>
      </c>
      <c r="I53" s="264">
        <v>5.0590273125786407E-2</v>
      </c>
      <c r="J53" s="264">
        <v>5.0205709353379743E-2</v>
      </c>
      <c r="K53" s="264">
        <v>4.8214861393665903E-2</v>
      </c>
      <c r="L53" s="264">
        <v>4.5821636993588849E-2</v>
      </c>
      <c r="M53" s="264">
        <v>4.4134928082468099E-2</v>
      </c>
      <c r="N53" s="264">
        <v>4.7694549503480108E-2</v>
      </c>
      <c r="O53" s="264">
        <v>4.9952441354144422E-2</v>
      </c>
      <c r="P53" s="264">
        <v>5.4694752888422557E-2</v>
      </c>
      <c r="Q53" s="264">
        <v>5.9027899478486238E-2</v>
      </c>
      <c r="R53" s="264">
        <v>6.7291446969174662E-2</v>
      </c>
      <c r="S53" s="264">
        <v>6.8415498420100154E-2</v>
      </c>
      <c r="T53" s="264">
        <v>6.9100485294333658E-2</v>
      </c>
      <c r="U53" s="264">
        <v>7.2515351469983058E-2</v>
      </c>
      <c r="V53" s="264">
        <v>6.8378352056899142E-2</v>
      </c>
      <c r="W53" s="264">
        <v>6.8112782866198623E-2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0.73920662980741836</v>
      </c>
      <c r="C54" s="263">
        <f t="shared" si="2"/>
        <v>0.66783588796840077</v>
      </c>
      <c r="D54" s="263">
        <f t="shared" si="2"/>
        <v>0.65394975281813283</v>
      </c>
      <c r="E54" s="263">
        <f t="shared" si="2"/>
        <v>0.73020980221921383</v>
      </c>
      <c r="F54" s="263">
        <f t="shared" si="2"/>
        <v>0.72722795981637089</v>
      </c>
      <c r="G54" s="263">
        <f t="shared" si="2"/>
        <v>0.7630302770033458</v>
      </c>
      <c r="H54" s="263">
        <f t="shared" si="2"/>
        <v>0.86665010541430143</v>
      </c>
      <c r="I54" s="263">
        <f t="shared" si="2"/>
        <v>0.98321865858586555</v>
      </c>
      <c r="J54" s="263">
        <f t="shared" si="2"/>
        <v>0.98701793892312328</v>
      </c>
      <c r="K54" s="263">
        <f t="shared" si="2"/>
        <v>0.94129247480363842</v>
      </c>
      <c r="L54" s="263">
        <f t="shared" si="2"/>
        <v>0.93221802304282442</v>
      </c>
      <c r="M54" s="263">
        <f t="shared" si="2"/>
        <v>0.9039321543867278</v>
      </c>
      <c r="N54" s="263">
        <f t="shared" si="2"/>
        <v>0.93960482065304873</v>
      </c>
      <c r="O54" s="263">
        <f t="shared" si="2"/>
        <v>0.97119815433677759</v>
      </c>
      <c r="P54" s="263">
        <f t="shared" si="2"/>
        <v>0.98005767088477413</v>
      </c>
      <c r="Q54" s="263">
        <f t="shared" si="2"/>
        <v>0.97735425942147458</v>
      </c>
      <c r="R54" s="263">
        <f t="shared" si="2"/>
        <v>1.0405241934300271</v>
      </c>
      <c r="S54" s="263">
        <f t="shared" si="2"/>
        <v>1.1208070320468377</v>
      </c>
      <c r="T54" s="263">
        <f t="shared" si="2"/>
        <v>1.1260978283531411</v>
      </c>
      <c r="U54" s="263">
        <f t="shared" si="2"/>
        <v>1.1951972663449593</v>
      </c>
      <c r="V54" s="263">
        <f t="shared" si="2"/>
        <v>1.1236801339843725</v>
      </c>
      <c r="W54" s="263">
        <f t="shared" si="2"/>
        <v>1.1375322068655129</v>
      </c>
      <c r="DA54" s="70"/>
    </row>
    <row r="55" spans="1:105" ht="12" customHeight="1" x14ac:dyDescent="0.25">
      <c r="A55" s="60" t="s">
        <v>3104</v>
      </c>
      <c r="B55" s="264">
        <v>0.2024695782275277</v>
      </c>
      <c r="C55" s="264">
        <v>0.15978266478971881</v>
      </c>
      <c r="D55" s="264">
        <v>0.17246243427052621</v>
      </c>
      <c r="E55" s="264">
        <v>0.17026688945743071</v>
      </c>
      <c r="F55" s="264">
        <v>0.1080077822824043</v>
      </c>
      <c r="G55" s="264">
        <v>0.1072112484583216</v>
      </c>
      <c r="H55" s="264">
        <v>0.143928123594394</v>
      </c>
      <c r="I55" s="264">
        <v>0.13722115742926169</v>
      </c>
      <c r="J55" s="264">
        <v>0.14439886764303611</v>
      </c>
      <c r="K55" s="264">
        <v>0.1587885096827141</v>
      </c>
      <c r="L55" s="264">
        <v>0.16546332847907999</v>
      </c>
      <c r="M55" s="264">
        <v>0.19182278706510431</v>
      </c>
      <c r="N55" s="264">
        <v>0.17128745684792429</v>
      </c>
      <c r="O55" s="264">
        <v>0.17967076285659611</v>
      </c>
      <c r="P55" s="264">
        <v>0.14196912981880691</v>
      </c>
      <c r="Q55" s="264">
        <v>0.15316966131662149</v>
      </c>
      <c r="R55" s="264">
        <v>0.12781816017999939</v>
      </c>
      <c r="S55" s="264">
        <v>0.17500052582473341</v>
      </c>
      <c r="T55" s="264">
        <v>0.17131769169789229</v>
      </c>
      <c r="U55" s="264">
        <v>0.1889138328146448</v>
      </c>
      <c r="V55" s="264">
        <v>0.17257454163062669</v>
      </c>
      <c r="W55" s="264">
        <v>0.19114384376032839</v>
      </c>
      <c r="DA55" s="72" t="s">
        <v>3172</v>
      </c>
    </row>
    <row r="56" spans="1:105" ht="12" customHeight="1" x14ac:dyDescent="0.25">
      <c r="A56" s="60" t="s">
        <v>3106</v>
      </c>
      <c r="B56" s="264">
        <v>0.17214475523043141</v>
      </c>
      <c r="C56" s="264">
        <v>0.1442346333660445</v>
      </c>
      <c r="D56" s="264">
        <v>0.1436188828156342</v>
      </c>
      <c r="E56" s="264">
        <v>0.18261777447973501</v>
      </c>
      <c r="F56" s="264">
        <v>0.19092821947769001</v>
      </c>
      <c r="G56" s="264">
        <v>0.17814542417772361</v>
      </c>
      <c r="H56" s="264">
        <v>0.16536314635949129</v>
      </c>
      <c r="I56" s="264">
        <v>0.19149101567168361</v>
      </c>
      <c r="J56" s="264">
        <v>0.1930878402773262</v>
      </c>
      <c r="K56" s="264">
        <v>0.1587291260239222</v>
      </c>
      <c r="L56" s="264">
        <v>0.17394195142492319</v>
      </c>
      <c r="M56" s="264">
        <v>0.14111824824695551</v>
      </c>
      <c r="N56" s="264">
        <v>0.151274006583201</v>
      </c>
      <c r="O56" s="264">
        <v>0.14527278931975079</v>
      </c>
      <c r="P56" s="264">
        <v>0.13048076835321309</v>
      </c>
      <c r="Q56" s="264">
        <v>6.0517184466618787E-2</v>
      </c>
      <c r="R56" s="264">
        <v>4.212981893541598E-2</v>
      </c>
      <c r="S56" s="264">
        <v>6.0687991200392942E-2</v>
      </c>
      <c r="T56" s="264">
        <v>6.0799673991089133E-2</v>
      </c>
      <c r="U56" s="264">
        <v>6.8123488903912066E-2</v>
      </c>
      <c r="V56" s="264">
        <v>6.6467654607567303E-2</v>
      </c>
      <c r="W56" s="264">
        <v>6.5186199608065418E-2</v>
      </c>
      <c r="DA56" s="72" t="s">
        <v>3173</v>
      </c>
    </row>
    <row r="57" spans="1:105" ht="12" customHeight="1" x14ac:dyDescent="0.25">
      <c r="A57" s="64" t="s">
        <v>30</v>
      </c>
      <c r="B57" s="231">
        <v>0</v>
      </c>
      <c r="C57" s="231">
        <v>3.4309685333767038E-5</v>
      </c>
      <c r="D57" s="231">
        <v>2.6292151709986211E-4</v>
      </c>
      <c r="E57" s="231">
        <v>0</v>
      </c>
      <c r="F57" s="231">
        <v>2.34208358870445E-5</v>
      </c>
      <c r="G57" s="231">
        <v>5.2942661175321323E-5</v>
      </c>
      <c r="H57" s="231">
        <v>1.8677402248583401E-5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2.9886209935836512E-5</v>
      </c>
      <c r="O57" s="231">
        <v>1.7205620232182391E-5</v>
      </c>
      <c r="P57" s="231">
        <v>0</v>
      </c>
      <c r="Q57" s="231">
        <v>0</v>
      </c>
      <c r="R57" s="231">
        <v>0</v>
      </c>
      <c r="S57" s="231">
        <v>0</v>
      </c>
      <c r="T57" s="231">
        <v>2.1977758774052879E-4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7.3652034395691672E-4</v>
      </c>
      <c r="C59" s="231">
        <v>3.4149028868281941E-4</v>
      </c>
      <c r="D59" s="231">
        <v>5.8082498230774217E-4</v>
      </c>
      <c r="E59" s="231">
        <v>2.4090017991669011E-4</v>
      </c>
      <c r="F59" s="231">
        <v>1.778628699938434E-5</v>
      </c>
      <c r="G59" s="231">
        <v>0</v>
      </c>
      <c r="H59" s="231">
        <v>1.957239188091459E-4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4.8741096692134141E-4</v>
      </c>
      <c r="T59" s="231">
        <v>4.6460972537401497E-4</v>
      </c>
      <c r="U59" s="231">
        <v>4.5405812032775923E-4</v>
      </c>
      <c r="V59" s="231">
        <v>1.4098885982306359E-4</v>
      </c>
      <c r="W59" s="231">
        <v>3.4795444861644812E-4</v>
      </c>
      <c r="DA59" s="73" t="s">
        <v>3176</v>
      </c>
    </row>
    <row r="60" spans="1:105" ht="12" customHeight="1" x14ac:dyDescent="0.25">
      <c r="A60" s="64" t="s">
        <v>160</v>
      </c>
      <c r="B60" s="231">
        <v>3.2174663918099121E-4</v>
      </c>
      <c r="C60" s="231">
        <v>5.9349995399688381E-4</v>
      </c>
      <c r="D60" s="231">
        <v>7.1305866381078296E-4</v>
      </c>
      <c r="E60" s="231">
        <v>4.2292831301382139E-4</v>
      </c>
      <c r="F60" s="231">
        <v>1.6180373121339761E-4</v>
      </c>
      <c r="G60" s="231">
        <v>9.5060919309222661E-5</v>
      </c>
      <c r="H60" s="231">
        <v>1.88145415864012E-4</v>
      </c>
      <c r="I60" s="231">
        <v>1.2872727894424721E-4</v>
      </c>
      <c r="J60" s="231">
        <v>1.383726995426283E-4</v>
      </c>
      <c r="K60" s="231">
        <v>2.376881324369995E-4</v>
      </c>
      <c r="L60" s="231">
        <v>2.1513433401290719E-4</v>
      </c>
      <c r="M60" s="231">
        <v>4.0312785691750921E-4</v>
      </c>
      <c r="N60" s="231">
        <v>2.3622353710054051E-4</v>
      </c>
      <c r="O60" s="231">
        <v>3.3246847408960019E-4</v>
      </c>
      <c r="P60" s="231">
        <v>2.6493656722585853E-4</v>
      </c>
      <c r="Q60" s="231">
        <v>1.195098549862533E-3</v>
      </c>
      <c r="R60" s="231">
        <v>1.6496205781951431E-3</v>
      </c>
      <c r="S60" s="231">
        <v>2.4994608792094359E-3</v>
      </c>
      <c r="T60" s="231">
        <v>1.822181415988462E-3</v>
      </c>
      <c r="U60" s="231">
        <v>2.829179742706875E-3</v>
      </c>
      <c r="V60" s="231">
        <v>2.13292872004853E-3</v>
      </c>
      <c r="W60" s="231">
        <v>3.0488508611733688E-3</v>
      </c>
      <c r="DA60" s="73" t="s">
        <v>3177</v>
      </c>
    </row>
    <row r="61" spans="1:105" ht="12" customHeight="1" x14ac:dyDescent="0.25">
      <c r="A61" s="64" t="s">
        <v>70</v>
      </c>
      <c r="B61" s="231">
        <v>1.145202744748882E-3</v>
      </c>
      <c r="C61" s="231">
        <v>7.7704958529197031E-4</v>
      </c>
      <c r="D61" s="231">
        <v>9.4403398152737949E-4</v>
      </c>
      <c r="E61" s="231">
        <v>5.481601998787467E-4</v>
      </c>
      <c r="F61" s="231">
        <v>6.7439464536562284E-6</v>
      </c>
      <c r="G61" s="231">
        <v>4.5178959276115668E-5</v>
      </c>
      <c r="H61" s="231">
        <v>1.187652699015467E-4</v>
      </c>
      <c r="I61" s="231">
        <v>1.000059196247925E-4</v>
      </c>
      <c r="J61" s="231">
        <v>1.078338372583757E-4</v>
      </c>
      <c r="K61" s="231">
        <v>2.6032039291290639E-4</v>
      </c>
      <c r="L61" s="231">
        <v>1.6858136067579739E-4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3.4438457930471069E-4</v>
      </c>
      <c r="V61" s="231">
        <v>0</v>
      </c>
      <c r="W61" s="231">
        <v>2.6257119279367899E-4</v>
      </c>
      <c r="DA61" s="73" t="s">
        <v>3178</v>
      </c>
    </row>
    <row r="62" spans="1:105" ht="12" customHeight="1" x14ac:dyDescent="0.25">
      <c r="A62" s="64" t="s">
        <v>34</v>
      </c>
      <c r="B62" s="231">
        <v>2.5969093903407259E-4</v>
      </c>
      <c r="C62" s="231">
        <v>2.5019005101669322E-4</v>
      </c>
      <c r="D62" s="231">
        <v>2.5494049502403342E-4</v>
      </c>
      <c r="E62" s="231">
        <v>2.54940495026647E-4</v>
      </c>
      <c r="F62" s="231">
        <v>2.402932926711906E-4</v>
      </c>
      <c r="G62" s="231">
        <v>2.3554284866454431E-4</v>
      </c>
      <c r="H62" s="231">
        <v>2.3554284866541069E-4</v>
      </c>
      <c r="I62" s="231">
        <v>2.4029329267157511E-4</v>
      </c>
      <c r="J62" s="231">
        <v>2.30396534324392E-4</v>
      </c>
      <c r="K62" s="231">
        <v>2.3039653432523801E-4</v>
      </c>
      <c r="L62" s="231">
        <v>2.157493319710328E-4</v>
      </c>
      <c r="M62" s="231">
        <v>2.1099888796251651E-4</v>
      </c>
      <c r="N62" s="231">
        <v>1.9595581527690281E-4</v>
      </c>
      <c r="O62" s="231">
        <v>1.9120537126767159E-4</v>
      </c>
      <c r="P62" s="231">
        <v>1.765581689137334E-4</v>
      </c>
      <c r="Q62" s="231">
        <v>1.765581689234836E-4</v>
      </c>
      <c r="R62" s="231">
        <v>1.7655816892798399E-4</v>
      </c>
      <c r="S62" s="231">
        <v>1.8130861293142201E-4</v>
      </c>
      <c r="T62" s="231">
        <v>1.567646522293323E-4</v>
      </c>
      <c r="U62" s="231">
        <v>7.0623267569151966E-4</v>
      </c>
      <c r="V62" s="231">
        <v>1.2747024752141821E-4</v>
      </c>
      <c r="W62" s="231">
        <v>4.9087921405398099E-5</v>
      </c>
      <c r="DA62" s="73" t="s">
        <v>3179</v>
      </c>
    </row>
    <row r="63" spans="1:105" ht="12" customHeight="1" x14ac:dyDescent="0.25">
      <c r="A63" s="64" t="s">
        <v>162</v>
      </c>
      <c r="B63" s="231">
        <v>8.4812961240993557E-4</v>
      </c>
      <c r="C63" s="231">
        <v>4.8884177994376035E-4</v>
      </c>
      <c r="D63" s="231">
        <v>5.2055346209207325E-4</v>
      </c>
      <c r="E63" s="231">
        <v>4.2560348656158208E-4</v>
      </c>
      <c r="F63" s="231">
        <v>1.6042409619079179E-4</v>
      </c>
      <c r="G63" s="231">
        <v>2.084574184462242E-4</v>
      </c>
      <c r="H63" s="231">
        <v>5.8306409314891425E-4</v>
      </c>
      <c r="I63" s="231">
        <v>4.6664908571573461E-4</v>
      </c>
      <c r="J63" s="231">
        <v>5.45024983491505E-4</v>
      </c>
      <c r="K63" s="231">
        <v>1.0250839598259459E-3</v>
      </c>
      <c r="L63" s="231">
        <v>1.058040343245644E-3</v>
      </c>
      <c r="M63" s="231">
        <v>2.9132153143259592E-3</v>
      </c>
      <c r="N63" s="231">
        <v>1.784138166661243E-3</v>
      </c>
      <c r="O63" s="231">
        <v>2.1488735021076288E-3</v>
      </c>
      <c r="P63" s="231">
        <v>1.275345501132525E-3</v>
      </c>
      <c r="Q63" s="231">
        <v>7.7558391872351654E-3</v>
      </c>
      <c r="R63" s="231">
        <v>9.6757699436452998E-3</v>
      </c>
      <c r="S63" s="231">
        <v>1.2118270392365E-2</v>
      </c>
      <c r="T63" s="231">
        <v>1.1312948276452449E-2</v>
      </c>
      <c r="U63" s="231">
        <v>1.1109822523631701E-2</v>
      </c>
      <c r="V63" s="231">
        <v>1.0009873907506571E-2</v>
      </c>
      <c r="W63" s="231">
        <v>1.447731412951914E-2</v>
      </c>
      <c r="DA63" s="73" t="s">
        <v>3180</v>
      </c>
    </row>
    <row r="64" spans="1:105" ht="12" customHeight="1" x14ac:dyDescent="0.25">
      <c r="A64" s="64" t="s">
        <v>36</v>
      </c>
      <c r="B64" s="231">
        <v>8.2597599285507504E-3</v>
      </c>
      <c r="C64" s="231">
        <v>1.0352232443620671E-2</v>
      </c>
      <c r="D64" s="231">
        <v>1.2004184429337509E-2</v>
      </c>
      <c r="E64" s="231">
        <v>7.0483284723438277E-3</v>
      </c>
      <c r="F64" s="231">
        <v>4.4052052951884706E-3</v>
      </c>
      <c r="G64" s="231">
        <v>6.6078079427836301E-3</v>
      </c>
      <c r="H64" s="231">
        <v>0</v>
      </c>
      <c r="I64" s="231">
        <v>2.202602647597761E-4</v>
      </c>
      <c r="J64" s="231">
        <v>5.5065066189963446E-4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0.14351994164944129</v>
      </c>
      <c r="C65" s="231">
        <v>0.11349068983187199</v>
      </c>
      <c r="D65" s="231">
        <v>0.1095365972555872</v>
      </c>
      <c r="E65" s="231">
        <v>0.15388568112995851</v>
      </c>
      <c r="F65" s="231">
        <v>0.15612971907409989</v>
      </c>
      <c r="G65" s="231">
        <v>0.14052763457864939</v>
      </c>
      <c r="H65" s="231">
        <v>0.13635964090577049</v>
      </c>
      <c r="I65" s="231">
        <v>0.16425142061015049</v>
      </c>
      <c r="J65" s="231">
        <v>0.16724372767976831</v>
      </c>
      <c r="K65" s="231">
        <v>0.13582565759249601</v>
      </c>
      <c r="L65" s="231">
        <v>0.1501454896499031</v>
      </c>
      <c r="M65" s="231">
        <v>0.12236066049246649</v>
      </c>
      <c r="N65" s="231">
        <v>0.13635964090621361</v>
      </c>
      <c r="O65" s="231">
        <v>0.13774922860500419</v>
      </c>
      <c r="P65" s="231">
        <v>0.1237498634785084</v>
      </c>
      <c r="Q65" s="231">
        <v>4.94784783416184E-2</v>
      </c>
      <c r="R65" s="231">
        <v>3.0135817651933249E-2</v>
      </c>
      <c r="S65" s="231">
        <v>3.3726740020676813E-2</v>
      </c>
      <c r="T65" s="231">
        <v>3.5853055419887973E-2</v>
      </c>
      <c r="U65" s="231">
        <v>3.9860623270450403E-2</v>
      </c>
      <c r="V65" s="231">
        <v>3.3459363650211633E-2</v>
      </c>
      <c r="W65" s="231">
        <v>2.82980379045744E-2</v>
      </c>
      <c r="DA65" s="73" t="s">
        <v>3182</v>
      </c>
    </row>
    <row r="66" spans="1:105" ht="12" customHeight="1" x14ac:dyDescent="0.25">
      <c r="A66" s="64" t="s">
        <v>79</v>
      </c>
      <c r="B66" s="231">
        <v>1.7053763373108561E-2</v>
      </c>
      <c r="C66" s="231">
        <v>1.7906329746285959E-2</v>
      </c>
      <c r="D66" s="231">
        <v>1.880176802884766E-2</v>
      </c>
      <c r="E66" s="231">
        <v>1.9791232203035199E-2</v>
      </c>
      <c r="F66" s="231">
        <v>2.97828229189862E-2</v>
      </c>
      <c r="G66" s="231">
        <v>3.0372798849419059E-2</v>
      </c>
      <c r="H66" s="231">
        <v>2.7663586505083191E-2</v>
      </c>
      <c r="I66" s="231">
        <v>2.6083659219817E-2</v>
      </c>
      <c r="J66" s="231">
        <v>2.4271833881041469E-2</v>
      </c>
      <c r="K66" s="231">
        <v>2.1149979411925139E-2</v>
      </c>
      <c r="L66" s="231">
        <v>2.21389564051147E-2</v>
      </c>
      <c r="M66" s="231">
        <v>1.523024569528296E-2</v>
      </c>
      <c r="N66" s="231">
        <v>1.2668161948012889E-2</v>
      </c>
      <c r="O66" s="231">
        <v>4.8338077470495063E-3</v>
      </c>
      <c r="P66" s="231">
        <v>5.0140646374325056E-3</v>
      </c>
      <c r="Q66" s="231">
        <v>1.9112102189792061E-3</v>
      </c>
      <c r="R66" s="231">
        <v>4.9205259271430058E-4</v>
      </c>
      <c r="S66" s="231">
        <v>1.167480032828893E-2</v>
      </c>
      <c r="T66" s="231">
        <v>1.0970336913416369E-2</v>
      </c>
      <c r="U66" s="231">
        <v>1.2819187991799111E-2</v>
      </c>
      <c r="V66" s="231">
        <v>2.0597029222456101E-2</v>
      </c>
      <c r="W66" s="231">
        <v>1.8702383149982991E-2</v>
      </c>
      <c r="DA66" s="73" t="s">
        <v>3183</v>
      </c>
    </row>
    <row r="67" spans="1:105" ht="12" customHeight="1" x14ac:dyDescent="0.25">
      <c r="A67" s="60" t="s">
        <v>3118</v>
      </c>
      <c r="B67" s="264">
        <v>0.36459229634945922</v>
      </c>
      <c r="C67" s="264">
        <v>0.36381858981263743</v>
      </c>
      <c r="D67" s="264">
        <v>0.33786843573197239</v>
      </c>
      <c r="E67" s="264">
        <v>0.37732513828204811</v>
      </c>
      <c r="F67" s="264">
        <v>0.42829195805627651</v>
      </c>
      <c r="G67" s="264">
        <v>0.47767360436730061</v>
      </c>
      <c r="H67" s="264">
        <v>0.5573588354604162</v>
      </c>
      <c r="I67" s="264">
        <v>0.6545064854849203</v>
      </c>
      <c r="J67" s="264">
        <v>0.649531231002761</v>
      </c>
      <c r="K67" s="264">
        <v>0.62377483909700215</v>
      </c>
      <c r="L67" s="264">
        <v>0.59281274313882126</v>
      </c>
      <c r="M67" s="264">
        <v>0.57099111907466804</v>
      </c>
      <c r="N67" s="264">
        <v>0.61704335722192349</v>
      </c>
      <c r="O67" s="264">
        <v>0.64625460216043074</v>
      </c>
      <c r="P67" s="264">
        <v>0.7076077727127541</v>
      </c>
      <c r="Q67" s="264">
        <v>0.76366741363823432</v>
      </c>
      <c r="R67" s="264">
        <v>0.87057621431461185</v>
      </c>
      <c r="S67" s="264">
        <v>0.88511851502171135</v>
      </c>
      <c r="T67" s="264">
        <v>0.89398046266415965</v>
      </c>
      <c r="U67" s="264">
        <v>0.9381599446264024</v>
      </c>
      <c r="V67" s="264">
        <v>0.88463793774617849</v>
      </c>
      <c r="W67" s="264">
        <v>0.88120216349711911</v>
      </c>
      <c r="DA67" s="72" t="s">
        <v>3184</v>
      </c>
    </row>
    <row r="68" spans="1:105" ht="12" customHeight="1" x14ac:dyDescent="0.25">
      <c r="A68" s="57" t="s">
        <v>3120</v>
      </c>
      <c r="B68" s="263">
        <v>13.26906441613801</v>
      </c>
      <c r="C68" s="263">
        <v>14.118261841774469</v>
      </c>
      <c r="D68" s="263">
        <v>14.600632305672629</v>
      </c>
      <c r="E68" s="263">
        <v>18.56280868435984</v>
      </c>
      <c r="F68" s="263">
        <v>16.143485826698029</v>
      </c>
      <c r="G68" s="263">
        <v>21.021235766639489</v>
      </c>
      <c r="H68" s="263">
        <v>22.917937823329261</v>
      </c>
      <c r="I68" s="263">
        <v>24.324196324408891</v>
      </c>
      <c r="J68" s="263">
        <v>27.00126192613028</v>
      </c>
      <c r="K68" s="263">
        <v>20.575481456348911</v>
      </c>
      <c r="L68" s="263">
        <v>18.18062894377189</v>
      </c>
      <c r="M68" s="263">
        <v>17.415587557891079</v>
      </c>
      <c r="N68" s="263">
        <v>16.028088062173989</v>
      </c>
      <c r="O68" s="263">
        <v>15.407852538887511</v>
      </c>
      <c r="P68" s="263">
        <v>13.750244483536919</v>
      </c>
      <c r="Q68" s="263">
        <v>13.762690794467609</v>
      </c>
      <c r="R68" s="263">
        <v>13.299580935860609</v>
      </c>
      <c r="S68" s="263">
        <v>13.134315043925771</v>
      </c>
      <c r="T68" s="263">
        <v>14.43594698173097</v>
      </c>
      <c r="U68" s="263">
        <v>15.29852652927547</v>
      </c>
      <c r="V68" s="263">
        <v>15.67107316687231</v>
      </c>
      <c r="W68" s="263">
        <v>17.89342537903768</v>
      </c>
      <c r="DA68" s="70" t="s">
        <v>3185</v>
      </c>
    </row>
    <row r="69" spans="1:105" ht="12" customHeight="1" x14ac:dyDescent="0.25">
      <c r="A69" s="41" t="s">
        <v>3122</v>
      </c>
      <c r="B69" s="352">
        <v>8.1752086129494526</v>
      </c>
      <c r="C69" s="352">
        <v>8.3206289624676995</v>
      </c>
      <c r="D69" s="352">
        <v>8.2502089330405148</v>
      </c>
      <c r="E69" s="352">
        <v>9.5583131855454333</v>
      </c>
      <c r="F69" s="352">
        <v>10.366061181602589</v>
      </c>
      <c r="G69" s="352">
        <v>10.76567820394952</v>
      </c>
      <c r="H69" s="352">
        <v>12.056459235180281</v>
      </c>
      <c r="I69" s="352">
        <v>13.208623514810499</v>
      </c>
      <c r="J69" s="352">
        <v>13.64781477080621</v>
      </c>
      <c r="K69" s="352">
        <v>13.4465270256119</v>
      </c>
      <c r="L69" s="352">
        <v>12.4740449685588</v>
      </c>
      <c r="M69" s="352">
        <v>11.563125171787609</v>
      </c>
      <c r="N69" s="352">
        <v>12.009004359547591</v>
      </c>
      <c r="O69" s="352">
        <v>12.149519589106911</v>
      </c>
      <c r="P69" s="352">
        <v>12.706401172585339</v>
      </c>
      <c r="Q69" s="352">
        <v>13.33962218358165</v>
      </c>
      <c r="R69" s="352">
        <v>14.86985065352231</v>
      </c>
      <c r="S69" s="352">
        <v>14.56613143988732</v>
      </c>
      <c r="T69" s="352">
        <v>14.62212357533271</v>
      </c>
      <c r="U69" s="352">
        <v>15.29132293207125</v>
      </c>
      <c r="V69" s="352">
        <v>14.70317756987885</v>
      </c>
      <c r="W69" s="352">
        <v>14.74744956290011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0.99999999999999989</v>
      </c>
      <c r="C73" s="234">
        <f t="shared" si="3"/>
        <v>1</v>
      </c>
      <c r="D73" s="234">
        <f t="shared" si="3"/>
        <v>0.99999999999999989</v>
      </c>
      <c r="E73" s="234">
        <f t="shared" si="3"/>
        <v>0.99999999999999978</v>
      </c>
      <c r="F73" s="234">
        <f t="shared" si="3"/>
        <v>0.99999999999999989</v>
      </c>
      <c r="G73" s="234">
        <f t="shared" si="3"/>
        <v>0.99999999999999978</v>
      </c>
      <c r="H73" s="234">
        <f t="shared" si="3"/>
        <v>1</v>
      </c>
      <c r="I73" s="234">
        <f t="shared" si="3"/>
        <v>0.99999999999999978</v>
      </c>
      <c r="J73" s="234">
        <f t="shared" si="3"/>
        <v>1</v>
      </c>
      <c r="K73" s="234">
        <f t="shared" si="3"/>
        <v>1</v>
      </c>
      <c r="L73" s="234">
        <f t="shared" si="3"/>
        <v>1</v>
      </c>
      <c r="M73" s="234">
        <f t="shared" si="3"/>
        <v>1</v>
      </c>
      <c r="N73" s="234">
        <f t="shared" si="3"/>
        <v>1</v>
      </c>
      <c r="O73" s="234">
        <f t="shared" si="3"/>
        <v>1</v>
      </c>
      <c r="P73" s="234">
        <f t="shared" si="3"/>
        <v>1</v>
      </c>
      <c r="Q73" s="234">
        <f t="shared" si="3"/>
        <v>1</v>
      </c>
      <c r="R73" s="234">
        <f t="shared" si="3"/>
        <v>1</v>
      </c>
      <c r="S73" s="234">
        <f t="shared" si="3"/>
        <v>1</v>
      </c>
      <c r="T73" s="234">
        <f t="shared" si="3"/>
        <v>1</v>
      </c>
      <c r="U73" s="234">
        <f t="shared" si="3"/>
        <v>1.0000000000000002</v>
      </c>
      <c r="V73" s="234">
        <f t="shared" si="3"/>
        <v>1.0000000000000002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1.2203564414876992E-2</v>
      </c>
      <c r="C74" s="301">
        <f t="shared" si="4"/>
        <v>1.2680144624300047E-2</v>
      </c>
      <c r="D74" s="301">
        <f t="shared" si="4"/>
        <v>1.2857059031395144E-2</v>
      </c>
      <c r="E74" s="301">
        <f t="shared" si="4"/>
        <v>1.2448249380161557E-2</v>
      </c>
      <c r="F74" s="301">
        <f t="shared" si="4"/>
        <v>1.3982822667360529E-2</v>
      </c>
      <c r="G74" s="301">
        <f t="shared" si="4"/>
        <v>1.2109659505642894E-2</v>
      </c>
      <c r="H74" s="301">
        <f t="shared" si="4"/>
        <v>1.2410192298202585E-2</v>
      </c>
      <c r="I74" s="301">
        <f t="shared" si="4"/>
        <v>1.1981636658653596E-2</v>
      </c>
      <c r="J74" s="301">
        <f t="shared" si="4"/>
        <v>1.192060429344733E-2</v>
      </c>
      <c r="K74" s="301">
        <f t="shared" si="4"/>
        <v>1.4563220112881595E-2</v>
      </c>
      <c r="L74" s="301">
        <f t="shared" si="4"/>
        <v>1.4328234227137165E-2</v>
      </c>
      <c r="M74" s="301">
        <f t="shared" si="4"/>
        <v>1.3796864232497508E-2</v>
      </c>
      <c r="N74" s="301">
        <f t="shared" si="4"/>
        <v>1.4325437313642818E-2</v>
      </c>
      <c r="O74" s="301">
        <f t="shared" si="4"/>
        <v>1.440079587567504E-2</v>
      </c>
      <c r="P74" s="301">
        <f t="shared" si="4"/>
        <v>1.5441970111136634E-2</v>
      </c>
      <c r="Q74" s="301">
        <f t="shared" si="4"/>
        <v>1.6871558636104511E-2</v>
      </c>
      <c r="R74" s="301">
        <f t="shared" si="4"/>
        <v>1.8525400712086457E-2</v>
      </c>
      <c r="S74" s="301">
        <f t="shared" si="4"/>
        <v>1.703339230887381E-2</v>
      </c>
      <c r="T74" s="301">
        <f t="shared" si="4"/>
        <v>1.6167517500908259E-2</v>
      </c>
      <c r="U74" s="301">
        <f t="shared" si="4"/>
        <v>1.5852979428920437E-2</v>
      </c>
      <c r="V74" s="301">
        <f t="shared" si="4"/>
        <v>1.5696701894639762E-2</v>
      </c>
      <c r="W74" s="301">
        <f t="shared" si="4"/>
        <v>1.4667160056142263E-2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1.5025954773576254E-3</v>
      </c>
      <c r="C75" s="235">
        <f t="shared" si="5"/>
        <v>1.5549158132544172E-3</v>
      </c>
      <c r="D75" s="235">
        <f t="shared" si="5"/>
        <v>1.5572385177692342E-3</v>
      </c>
      <c r="E75" s="235">
        <f t="shared" si="5"/>
        <v>1.4983559938460812E-3</v>
      </c>
      <c r="F75" s="235">
        <f t="shared" si="5"/>
        <v>1.6962564540040784E-3</v>
      </c>
      <c r="G75" s="235">
        <f t="shared" si="5"/>
        <v>1.4894348661798522E-3</v>
      </c>
      <c r="H75" s="235">
        <f t="shared" si="5"/>
        <v>1.5401536199485977E-3</v>
      </c>
      <c r="I75" s="235">
        <f t="shared" si="5"/>
        <v>1.5128166077515491E-3</v>
      </c>
      <c r="J75" s="235">
        <f t="shared" si="5"/>
        <v>1.4896019930267456E-3</v>
      </c>
      <c r="K75" s="235">
        <f t="shared" si="5"/>
        <v>1.8087898041791316E-3</v>
      </c>
      <c r="L75" s="235">
        <f t="shared" si="5"/>
        <v>1.7898291268105221E-3</v>
      </c>
      <c r="M75" s="235">
        <f t="shared" si="5"/>
        <v>1.7403937676588922E-3</v>
      </c>
      <c r="N75" s="235">
        <f t="shared" si="5"/>
        <v>1.827331304371104E-3</v>
      </c>
      <c r="O75" s="235">
        <f t="shared" si="5"/>
        <v>1.8566531928680418E-3</v>
      </c>
      <c r="P75" s="235">
        <f t="shared" si="5"/>
        <v>2.0224631014140533E-3</v>
      </c>
      <c r="Q75" s="235">
        <f t="shared" si="5"/>
        <v>2.2329666867529599E-3</v>
      </c>
      <c r="R75" s="235">
        <f t="shared" si="5"/>
        <v>2.4743690514705979E-3</v>
      </c>
      <c r="S75" s="235">
        <f t="shared" si="5"/>
        <v>2.3131228525453693E-3</v>
      </c>
      <c r="T75" s="235">
        <f t="shared" si="5"/>
        <v>2.2019504150004809E-3</v>
      </c>
      <c r="U75" s="235">
        <f t="shared" si="5"/>
        <v>2.1627534469851528E-3</v>
      </c>
      <c r="V75" s="235">
        <f t="shared" si="5"/>
        <v>2.1218162299554092E-3</v>
      </c>
      <c r="W75" s="235">
        <f t="shared" si="5"/>
        <v>1.9764679497071874E-3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1.3570166521605436E-2</v>
      </c>
      <c r="C76" s="235">
        <f t="shared" si="6"/>
        <v>1.4000055719908902E-2</v>
      </c>
      <c r="D76" s="235">
        <f t="shared" si="6"/>
        <v>1.3890609139212017E-2</v>
      </c>
      <c r="E76" s="235">
        <f t="shared" si="6"/>
        <v>1.330155164803321E-2</v>
      </c>
      <c r="F76" s="235">
        <f t="shared" si="6"/>
        <v>1.5148817910705433E-2</v>
      </c>
      <c r="G76" s="235">
        <f t="shared" si="6"/>
        <v>1.3440599068765977E-2</v>
      </c>
      <c r="H76" s="235">
        <f t="shared" si="6"/>
        <v>1.3990564936218223E-2</v>
      </c>
      <c r="I76" s="235">
        <f t="shared" si="6"/>
        <v>1.3914112286635069E-2</v>
      </c>
      <c r="J76" s="235">
        <f t="shared" si="6"/>
        <v>1.3599237163513777E-2</v>
      </c>
      <c r="K76" s="235">
        <f t="shared" si="6"/>
        <v>1.6440377637653106E-2</v>
      </c>
      <c r="L76" s="235">
        <f t="shared" si="6"/>
        <v>1.6335977091830597E-2</v>
      </c>
      <c r="M76" s="235">
        <f t="shared" si="6"/>
        <v>1.5996690297394679E-2</v>
      </c>
      <c r="N76" s="235">
        <f t="shared" si="6"/>
        <v>1.6928312675813632E-2</v>
      </c>
      <c r="O76" s="235">
        <f t="shared" si="6"/>
        <v>1.732745248242477E-2</v>
      </c>
      <c r="P76" s="235">
        <f t="shared" si="6"/>
        <v>1.9076986810851394E-2</v>
      </c>
      <c r="Q76" s="235">
        <f t="shared" si="6"/>
        <v>2.1209173586490104E-2</v>
      </c>
      <c r="R76" s="235">
        <f t="shared" si="6"/>
        <v>2.3642441255120532E-2</v>
      </c>
      <c r="S76" s="235">
        <f t="shared" si="6"/>
        <v>2.233673755002907E-2</v>
      </c>
      <c r="T76" s="235">
        <f t="shared" si="6"/>
        <v>2.1302165646351168E-2</v>
      </c>
      <c r="U76" s="235">
        <f t="shared" si="6"/>
        <v>2.0945030997114669E-2</v>
      </c>
      <c r="V76" s="235">
        <f t="shared" si="6"/>
        <v>2.0429919892912117E-2</v>
      </c>
      <c r="W76" s="235">
        <f t="shared" si="6"/>
        <v>1.8992712458335982E-2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4.3531206977298949E-3</v>
      </c>
      <c r="C77" s="235">
        <f t="shared" si="7"/>
        <v>4.5265509033299289E-3</v>
      </c>
      <c r="D77" s="235">
        <f t="shared" si="7"/>
        <v>4.6001525657396337E-3</v>
      </c>
      <c r="E77" s="235">
        <f t="shared" si="7"/>
        <v>4.4589356686322327E-3</v>
      </c>
      <c r="F77" s="235">
        <f t="shared" si="7"/>
        <v>5.0015039225588739E-3</v>
      </c>
      <c r="G77" s="235">
        <f t="shared" si="7"/>
        <v>4.3204859322869445E-3</v>
      </c>
      <c r="H77" s="235">
        <f t="shared" si="7"/>
        <v>4.4202924158122771E-3</v>
      </c>
      <c r="I77" s="235">
        <f t="shared" si="7"/>
        <v>4.2537087064349107E-3</v>
      </c>
      <c r="J77" s="235">
        <f t="shared" si="7"/>
        <v>4.2404046392043948E-3</v>
      </c>
      <c r="K77" s="235">
        <f t="shared" si="7"/>
        <v>5.1863881474638581E-3</v>
      </c>
      <c r="L77" s="235">
        <f t="shared" si="7"/>
        <v>5.0971885009754104E-3</v>
      </c>
      <c r="M77" s="235">
        <f t="shared" si="7"/>
        <v>4.8990203550276527E-3</v>
      </c>
      <c r="N77" s="235">
        <f t="shared" si="7"/>
        <v>5.0757806601934522E-3</v>
      </c>
      <c r="O77" s="235">
        <f t="shared" si="7"/>
        <v>5.0918527119147234E-3</v>
      </c>
      <c r="P77" s="235">
        <f t="shared" si="7"/>
        <v>5.4429648781309948E-3</v>
      </c>
      <c r="Q77" s="235">
        <f t="shared" si="7"/>
        <v>5.9343163200044182E-3</v>
      </c>
      <c r="R77" s="235">
        <f t="shared" si="7"/>
        <v>6.5038883857283705E-3</v>
      </c>
      <c r="S77" s="235">
        <f t="shared" si="7"/>
        <v>5.9595625945396656E-3</v>
      </c>
      <c r="T77" s="235">
        <f t="shared" si="7"/>
        <v>5.6531561007698615E-3</v>
      </c>
      <c r="U77" s="235">
        <f t="shared" si="7"/>
        <v>5.5412102927159994E-3</v>
      </c>
      <c r="V77" s="235">
        <f t="shared" si="7"/>
        <v>5.497164605324855E-3</v>
      </c>
      <c r="W77" s="235">
        <f t="shared" si="7"/>
        <v>5.139939532319053E-3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2.2384368752323892E-2</v>
      </c>
      <c r="C78" s="302">
        <f t="shared" si="8"/>
        <v>2.2791678954828597E-2</v>
      </c>
      <c r="D78" s="302">
        <f t="shared" si="8"/>
        <v>2.2789567049364443E-2</v>
      </c>
      <c r="E78" s="302">
        <f t="shared" si="8"/>
        <v>2.2454453216954488E-2</v>
      </c>
      <c r="F78" s="302">
        <f t="shared" si="8"/>
        <v>2.4062276752295261E-2</v>
      </c>
      <c r="G78" s="302">
        <f t="shared" si="8"/>
        <v>2.4901560423515184E-2</v>
      </c>
      <c r="H78" s="302">
        <f t="shared" si="8"/>
        <v>2.6382833678400858E-2</v>
      </c>
      <c r="I78" s="302">
        <f t="shared" si="8"/>
        <v>2.6143812999020719E-2</v>
      </c>
      <c r="J78" s="302">
        <f t="shared" si="8"/>
        <v>2.566635545099907E-2</v>
      </c>
      <c r="K78" s="302">
        <f t="shared" si="8"/>
        <v>2.645145311639777E-2</v>
      </c>
      <c r="L78" s="302">
        <f t="shared" si="8"/>
        <v>2.5225589773836096E-2</v>
      </c>
      <c r="M78" s="302">
        <f t="shared" si="8"/>
        <v>2.5603125324340628E-2</v>
      </c>
      <c r="N78" s="302">
        <f t="shared" si="8"/>
        <v>2.6077877064623705E-2</v>
      </c>
      <c r="O78" s="302">
        <f t="shared" si="8"/>
        <v>2.7003503282204324E-2</v>
      </c>
      <c r="P78" s="302">
        <f t="shared" si="8"/>
        <v>2.8171198333244853E-2</v>
      </c>
      <c r="Q78" s="302">
        <f t="shared" si="8"/>
        <v>3.1281889622125469E-2</v>
      </c>
      <c r="R78" s="302">
        <f t="shared" si="8"/>
        <v>3.3300304282278405E-2</v>
      </c>
      <c r="S78" s="302">
        <f t="shared" si="8"/>
        <v>3.0520012909963052E-2</v>
      </c>
      <c r="T78" s="302">
        <f t="shared" si="8"/>
        <v>2.9634170725269016E-2</v>
      </c>
      <c r="U78" s="302">
        <f t="shared" si="8"/>
        <v>2.961609146774755E-2</v>
      </c>
      <c r="V78" s="302">
        <f t="shared" si="8"/>
        <v>2.9155433261963848E-2</v>
      </c>
      <c r="W78" s="302">
        <f t="shared" si="8"/>
        <v>2.8711579901191709E-2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0.29755391865750258</v>
      </c>
      <c r="C79" s="303">
        <f t="shared" si="9"/>
        <v>0.2771717503614417</v>
      </c>
      <c r="D79" s="303">
        <f t="shared" si="9"/>
        <v>0.27375840891015002</v>
      </c>
      <c r="E79" s="303">
        <f t="shared" si="9"/>
        <v>0.2776776289670278</v>
      </c>
      <c r="F79" s="303">
        <f t="shared" si="9"/>
        <v>0.29452628842762557</v>
      </c>
      <c r="G79" s="303">
        <f t="shared" si="9"/>
        <v>0.25749303246223143</v>
      </c>
      <c r="H79" s="303">
        <f t="shared" si="9"/>
        <v>0.237511879289203</v>
      </c>
      <c r="I79" s="303">
        <f t="shared" si="9"/>
        <v>0.24610290175877769</v>
      </c>
      <c r="J79" s="303">
        <f t="shared" si="9"/>
        <v>0.2388033789995781</v>
      </c>
      <c r="K79" s="303">
        <f t="shared" si="9"/>
        <v>0.23363148393655225</v>
      </c>
      <c r="L79" s="303">
        <f t="shared" si="9"/>
        <v>0.2494173780545246</v>
      </c>
      <c r="M79" s="303">
        <f t="shared" si="9"/>
        <v>0.23301546068137005</v>
      </c>
      <c r="N79" s="303">
        <f t="shared" si="9"/>
        <v>0.24066528777363178</v>
      </c>
      <c r="O79" s="303">
        <f t="shared" si="9"/>
        <v>0.23709843761067478</v>
      </c>
      <c r="P79" s="303">
        <f t="shared" si="9"/>
        <v>0.22994222697016189</v>
      </c>
      <c r="Q79" s="303">
        <f t="shared" si="9"/>
        <v>0.1655681543157122</v>
      </c>
      <c r="R79" s="303">
        <f t="shared" si="9"/>
        <v>0.14311888475298207</v>
      </c>
      <c r="S79" s="303">
        <f t="shared" si="9"/>
        <v>0.16040882008101509</v>
      </c>
      <c r="T79" s="303">
        <f t="shared" si="9"/>
        <v>0.15797199987065644</v>
      </c>
      <c r="U79" s="303">
        <f t="shared" si="9"/>
        <v>0.16188816237039313</v>
      </c>
      <c r="V79" s="303">
        <f t="shared" si="9"/>
        <v>0.16279042683995443</v>
      </c>
      <c r="W79" s="303">
        <f t="shared" si="9"/>
        <v>0.15987225354549051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0.2518438845917893</v>
      </c>
      <c r="C80" s="303">
        <f t="shared" si="10"/>
        <v>0.2567279597237152</v>
      </c>
      <c r="D80" s="303">
        <f t="shared" si="10"/>
        <v>0.2612768274479117</v>
      </c>
      <c r="E80" s="303">
        <f t="shared" si="10"/>
        <v>0.25788428575475603</v>
      </c>
      <c r="F80" s="303">
        <f t="shared" si="10"/>
        <v>0.2326351156294765</v>
      </c>
      <c r="G80" s="303">
        <f t="shared" si="10"/>
        <v>0.25966375645955442</v>
      </c>
      <c r="H80" s="303">
        <f t="shared" si="10"/>
        <v>0.2628398941986077</v>
      </c>
      <c r="I80" s="303">
        <f t="shared" si="10"/>
        <v>0.25391400557323784</v>
      </c>
      <c r="J80" s="303">
        <f t="shared" si="10"/>
        <v>0.26011373194996695</v>
      </c>
      <c r="K80" s="303">
        <f t="shared" si="10"/>
        <v>0.24799866336215917</v>
      </c>
      <c r="L80" s="303">
        <f t="shared" si="10"/>
        <v>0.24135064667268652</v>
      </c>
      <c r="M80" s="303">
        <f t="shared" si="10"/>
        <v>0.2536753412547092</v>
      </c>
      <c r="N80" s="303">
        <f t="shared" si="10"/>
        <v>0.24086789624430238</v>
      </c>
      <c r="O80" s="303">
        <f t="shared" si="10"/>
        <v>0.23816651838868755</v>
      </c>
      <c r="P80" s="303">
        <f t="shared" si="10"/>
        <v>0.22724617680633444</v>
      </c>
      <c r="Q80" s="303">
        <f t="shared" si="10"/>
        <v>0.24647536443898865</v>
      </c>
      <c r="R80" s="303">
        <f t="shared" si="10"/>
        <v>0.23893589722894065</v>
      </c>
      <c r="S80" s="303">
        <f t="shared" si="10"/>
        <v>0.24025927819185344</v>
      </c>
      <c r="T80" s="303">
        <f t="shared" si="10"/>
        <v>0.24752530795093441</v>
      </c>
      <c r="U80" s="303">
        <f t="shared" si="10"/>
        <v>0.24801427052366185</v>
      </c>
      <c r="V80" s="303">
        <f t="shared" si="10"/>
        <v>0.2514409436387034</v>
      </c>
      <c r="W80" s="303">
        <f t="shared" si="10"/>
        <v>0.26323342924528942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0.24806305898457198</v>
      </c>
      <c r="C81" s="304">
        <f t="shared" si="11"/>
        <v>0.2529288755628275</v>
      </c>
      <c r="D81" s="304">
        <f t="shared" si="11"/>
        <v>0.25781885781918229</v>
      </c>
      <c r="E81" s="304">
        <f t="shared" si="11"/>
        <v>0.2547268568381163</v>
      </c>
      <c r="F81" s="304">
        <f t="shared" si="11"/>
        <v>0.22882012214423636</v>
      </c>
      <c r="G81" s="304">
        <f t="shared" si="11"/>
        <v>0.25594454213340501</v>
      </c>
      <c r="H81" s="304">
        <f t="shared" si="11"/>
        <v>0.25874853864701369</v>
      </c>
      <c r="I81" s="304">
        <f t="shared" si="11"/>
        <v>0.24943804298709971</v>
      </c>
      <c r="J81" s="304">
        <f t="shared" si="11"/>
        <v>0.25597609487584844</v>
      </c>
      <c r="K81" s="304">
        <f t="shared" si="11"/>
        <v>0.24316826840484806</v>
      </c>
      <c r="L81" s="304">
        <f t="shared" si="11"/>
        <v>0.23639015932269752</v>
      </c>
      <c r="M81" s="304">
        <f t="shared" si="11"/>
        <v>0.24855413996007128</v>
      </c>
      <c r="N81" s="304">
        <f t="shared" si="11"/>
        <v>0.23513827882649513</v>
      </c>
      <c r="O81" s="304">
        <f t="shared" si="11"/>
        <v>0.23200577112574752</v>
      </c>
      <c r="P81" s="304">
        <f t="shared" si="11"/>
        <v>0.21999762258030306</v>
      </c>
      <c r="Q81" s="304">
        <f t="shared" si="11"/>
        <v>0.23808236497722046</v>
      </c>
      <c r="R81" s="304">
        <f t="shared" si="11"/>
        <v>0.22926210147461398</v>
      </c>
      <c r="S81" s="304">
        <f t="shared" si="11"/>
        <v>0.23059074824538844</v>
      </c>
      <c r="T81" s="304">
        <f t="shared" si="11"/>
        <v>0.23821779864470327</v>
      </c>
      <c r="U81" s="304">
        <f t="shared" si="11"/>
        <v>0.23881374412478473</v>
      </c>
      <c r="V81" s="304">
        <f t="shared" si="11"/>
        <v>0.24273022655998261</v>
      </c>
      <c r="W81" s="304">
        <f t="shared" si="11"/>
        <v>0.25521975870503688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3.780825607217311E-3</v>
      </c>
      <c r="C82" s="304">
        <f t="shared" si="12"/>
        <v>3.7990841608876811E-3</v>
      </c>
      <c r="D82" s="304">
        <f t="shared" si="12"/>
        <v>3.4579696287294526E-3</v>
      </c>
      <c r="E82" s="304">
        <f t="shared" si="12"/>
        <v>3.1574289166396699E-3</v>
      </c>
      <c r="F82" s="304">
        <f t="shared" si="12"/>
        <v>3.8149934852401315E-3</v>
      </c>
      <c r="G82" s="304">
        <f t="shared" si="12"/>
        <v>3.7192143261493794E-3</v>
      </c>
      <c r="H82" s="304">
        <f t="shared" si="12"/>
        <v>4.0913555515940392E-3</v>
      </c>
      <c r="I82" s="304">
        <f t="shared" si="12"/>
        <v>4.475962586138112E-3</v>
      </c>
      <c r="J82" s="304">
        <f t="shared" si="12"/>
        <v>4.1376370741185095E-3</v>
      </c>
      <c r="K82" s="304">
        <f t="shared" si="12"/>
        <v>4.8303949573111071E-3</v>
      </c>
      <c r="L82" s="304">
        <f t="shared" si="12"/>
        <v>4.9604873499890095E-3</v>
      </c>
      <c r="M82" s="304">
        <f t="shared" si="12"/>
        <v>5.1212012946379075E-3</v>
      </c>
      <c r="N82" s="304">
        <f t="shared" si="12"/>
        <v>5.7296174178072716E-3</v>
      </c>
      <c r="O82" s="304">
        <f t="shared" si="12"/>
        <v>6.1607472629400268E-3</v>
      </c>
      <c r="P82" s="304">
        <f t="shared" si="12"/>
        <v>7.248554226031401E-3</v>
      </c>
      <c r="Q82" s="304">
        <f t="shared" si="12"/>
        <v>8.3929994617681792E-3</v>
      </c>
      <c r="R82" s="304">
        <f t="shared" si="12"/>
        <v>9.6737957543266851E-3</v>
      </c>
      <c r="S82" s="304">
        <f t="shared" si="12"/>
        <v>9.6685299464650213E-3</v>
      </c>
      <c r="T82" s="304">
        <f t="shared" si="12"/>
        <v>9.3075093062311536E-3</v>
      </c>
      <c r="U82" s="304">
        <f t="shared" si="12"/>
        <v>9.2005263988770951E-3</v>
      </c>
      <c r="V82" s="304">
        <f t="shared" si="12"/>
        <v>8.7107170787207727E-3</v>
      </c>
      <c r="W82" s="304">
        <f t="shared" si="12"/>
        <v>8.0136705402525672E-3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2.5567505854699892E-2</v>
      </c>
      <c r="C83" s="303">
        <f t="shared" si="13"/>
        <v>2.1392518324402417E-2</v>
      </c>
      <c r="D83" s="303">
        <f t="shared" si="13"/>
        <v>2.1281090837175505E-2</v>
      </c>
      <c r="E83" s="303">
        <f t="shared" si="13"/>
        <v>2.0896913590760832E-2</v>
      </c>
      <c r="F83" s="303">
        <f t="shared" si="13"/>
        <v>2.165661881096587E-2</v>
      </c>
      <c r="G83" s="303">
        <f t="shared" si="13"/>
        <v>1.7829622932926659E-2</v>
      </c>
      <c r="H83" s="303">
        <f t="shared" si="13"/>
        <v>1.6575359126827706E-2</v>
      </c>
      <c r="I83" s="303">
        <f t="shared" si="13"/>
        <v>1.7358307660313741E-2</v>
      </c>
      <c r="J83" s="303">
        <f t="shared" si="13"/>
        <v>1.6395170761187076E-2</v>
      </c>
      <c r="K83" s="303">
        <f t="shared" si="13"/>
        <v>1.7246225725438394E-2</v>
      </c>
      <c r="L83" s="303">
        <f t="shared" si="13"/>
        <v>2.016703801958564E-2</v>
      </c>
      <c r="M83" s="303">
        <f t="shared" si="13"/>
        <v>1.9007136481861434E-2</v>
      </c>
      <c r="N83" s="303">
        <f t="shared" si="13"/>
        <v>2.0273432819703709E-2</v>
      </c>
      <c r="O83" s="303">
        <f t="shared" si="13"/>
        <v>2.0423839774666191E-2</v>
      </c>
      <c r="P83" s="303">
        <f t="shared" si="13"/>
        <v>1.9361729161769002E-2</v>
      </c>
      <c r="Q83" s="303">
        <f t="shared" si="13"/>
        <v>1.2695897244692595E-2</v>
      </c>
      <c r="R83" s="303">
        <f t="shared" si="13"/>
        <v>1.0006230112469769E-2</v>
      </c>
      <c r="S83" s="303">
        <f t="shared" si="13"/>
        <v>1.340566034654255E-2</v>
      </c>
      <c r="T83" s="303">
        <f t="shared" si="13"/>
        <v>1.2699878230179611E-2</v>
      </c>
      <c r="U83" s="303">
        <f t="shared" si="13"/>
        <v>1.3234036957282178E-2</v>
      </c>
      <c r="V83" s="303">
        <f t="shared" si="13"/>
        <v>1.2648930294870162E-2</v>
      </c>
      <c r="W83" s="303">
        <f t="shared" si="13"/>
        <v>1.1973820037570386E-2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5.4210024052579846E-3</v>
      </c>
      <c r="C84" s="304">
        <f t="shared" si="14"/>
        <v>4.3188689367782383E-3</v>
      </c>
      <c r="D84" s="304">
        <f t="shared" si="14"/>
        <v>4.6494230735863694E-3</v>
      </c>
      <c r="E84" s="304">
        <f t="shared" si="14"/>
        <v>3.6608003437983488E-3</v>
      </c>
      <c r="F84" s="304">
        <f t="shared" si="14"/>
        <v>2.4367121048286238E-3</v>
      </c>
      <c r="G84" s="304">
        <f t="shared" si="14"/>
        <v>2.078339583814265E-3</v>
      </c>
      <c r="H84" s="304">
        <f t="shared" si="14"/>
        <v>2.6865306017168486E-3</v>
      </c>
      <c r="I84" s="304">
        <f t="shared" si="14"/>
        <v>2.366988560295978E-3</v>
      </c>
      <c r="J84" s="304">
        <f t="shared" si="14"/>
        <v>2.322691604887712E-3</v>
      </c>
      <c r="K84" s="304">
        <f t="shared" si="14"/>
        <v>3.0966167561392987E-3</v>
      </c>
      <c r="L84" s="304">
        <f t="shared" si="14"/>
        <v>3.5067096574655154E-3</v>
      </c>
      <c r="M84" s="304">
        <f t="shared" si="14"/>
        <v>4.4188018241073691E-3</v>
      </c>
      <c r="N84" s="304">
        <f t="shared" si="14"/>
        <v>4.0774132936700408E-3</v>
      </c>
      <c r="O84" s="304">
        <f t="shared" si="14"/>
        <v>4.3921237034701384E-3</v>
      </c>
      <c r="P84" s="304">
        <f t="shared" si="14"/>
        <v>3.7264616288198399E-3</v>
      </c>
      <c r="Q84" s="304">
        <f t="shared" si="14"/>
        <v>4.3190284260999356E-3</v>
      </c>
      <c r="R84" s="304">
        <f t="shared" si="14"/>
        <v>3.6405425842810225E-3</v>
      </c>
      <c r="S84" s="304">
        <f t="shared" si="14"/>
        <v>4.8938736117471494E-3</v>
      </c>
      <c r="T84" s="304">
        <f t="shared" si="14"/>
        <v>4.5628279362378539E-3</v>
      </c>
      <c r="U84" s="304">
        <f t="shared" si="14"/>
        <v>4.7236619685679842E-3</v>
      </c>
      <c r="V84" s="304">
        <f t="shared" si="14"/>
        <v>4.3495438099049677E-3</v>
      </c>
      <c r="W84" s="304">
        <f t="shared" si="14"/>
        <v>4.4411316099628173E-3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1.9675168945537214E-2</v>
      </c>
      <c r="C85" s="304">
        <f t="shared" si="15"/>
        <v>1.6600038691366198E-2</v>
      </c>
      <c r="D85" s="304">
        <f t="shared" si="15"/>
        <v>1.6200581919173722E-2</v>
      </c>
      <c r="E85" s="304">
        <f t="shared" si="15"/>
        <v>1.6842494141866015E-2</v>
      </c>
      <c r="F85" s="304">
        <f t="shared" si="15"/>
        <v>1.8744312682881372E-2</v>
      </c>
      <c r="G85" s="304">
        <f t="shared" si="15"/>
        <v>1.5287629581008273E-2</v>
      </c>
      <c r="H85" s="304">
        <f t="shared" si="15"/>
        <v>1.3378781979846472E-2</v>
      </c>
      <c r="I85" s="304">
        <f t="shared" si="15"/>
        <v>1.4433325734493E-2</v>
      </c>
      <c r="J85" s="304">
        <f t="shared" si="15"/>
        <v>1.3556662950985763E-2</v>
      </c>
      <c r="K85" s="304">
        <f t="shared" si="15"/>
        <v>1.3547430491000103E-2</v>
      </c>
      <c r="L85" s="304">
        <f t="shared" si="15"/>
        <v>1.6041931988648301E-2</v>
      </c>
      <c r="M85" s="304">
        <f t="shared" si="15"/>
        <v>1.394990297050658E-2</v>
      </c>
      <c r="N85" s="304">
        <f t="shared" si="15"/>
        <v>1.5481739984012284E-2</v>
      </c>
      <c r="O85" s="304">
        <f t="shared" si="15"/>
        <v>1.5263689968823871E-2</v>
      </c>
      <c r="P85" s="304">
        <f t="shared" si="15"/>
        <v>1.4731630585603332E-2</v>
      </c>
      <c r="Q85" s="304">
        <f t="shared" si="15"/>
        <v>7.3305602477785623E-3</v>
      </c>
      <c r="R85" s="304">
        <f t="shared" si="15"/>
        <v>5.1597092058781376E-3</v>
      </c>
      <c r="S85" s="304">
        <f t="shared" si="15"/>
        <v>7.3064648714686129E-3</v>
      </c>
      <c r="T85" s="304">
        <f t="shared" si="15"/>
        <v>6.9767348662567435E-3</v>
      </c>
      <c r="U85" s="304">
        <f t="shared" si="15"/>
        <v>7.3633965251747226E-3</v>
      </c>
      <c r="V85" s="304">
        <f t="shared" si="15"/>
        <v>7.2134698256208375E-3</v>
      </c>
      <c r="W85" s="304">
        <f t="shared" si="15"/>
        <v>6.5336686840533065E-3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4.7133450390469663E-4</v>
      </c>
      <c r="C86" s="304">
        <f t="shared" si="16"/>
        <v>4.7361069625797853E-4</v>
      </c>
      <c r="D86" s="304">
        <f t="shared" si="16"/>
        <v>4.310858444154166E-4</v>
      </c>
      <c r="E86" s="304">
        <f t="shared" si="16"/>
        <v>3.9361910509647194E-4</v>
      </c>
      <c r="F86" s="304">
        <f t="shared" si="16"/>
        <v>4.7559402325587241E-4</v>
      </c>
      <c r="G86" s="304">
        <f t="shared" si="16"/>
        <v>4.6365376810412107E-4</v>
      </c>
      <c r="H86" s="304">
        <f t="shared" si="16"/>
        <v>5.1004654526438313E-4</v>
      </c>
      <c r="I86" s="304">
        <f t="shared" si="16"/>
        <v>5.5799336552476205E-4</v>
      </c>
      <c r="J86" s="304">
        <f t="shared" si="16"/>
        <v>5.1581620531360205E-4</v>
      </c>
      <c r="K86" s="304">
        <f t="shared" si="16"/>
        <v>6.0217847829899143E-4</v>
      </c>
      <c r="L86" s="304">
        <f t="shared" si="16"/>
        <v>6.1839637347182422E-4</v>
      </c>
      <c r="M86" s="304">
        <f t="shared" si="16"/>
        <v>6.3843168724748598E-4</v>
      </c>
      <c r="N86" s="304">
        <f t="shared" si="16"/>
        <v>7.1427954202138335E-4</v>
      </c>
      <c r="O86" s="304">
        <f t="shared" si="16"/>
        <v>7.6802610237218386E-4</v>
      </c>
      <c r="P86" s="304">
        <f t="shared" si="16"/>
        <v>9.036369473458324E-4</v>
      </c>
      <c r="Q86" s="304">
        <f t="shared" si="16"/>
        <v>1.0463085708140984E-3</v>
      </c>
      <c r="R86" s="304">
        <f t="shared" si="16"/>
        <v>1.2059783223106104E-3</v>
      </c>
      <c r="S86" s="304">
        <f t="shared" si="16"/>
        <v>1.2053218633267851E-3</v>
      </c>
      <c r="T86" s="304">
        <f t="shared" si="16"/>
        <v>1.1603154276850142E-3</v>
      </c>
      <c r="U86" s="304">
        <f t="shared" si="16"/>
        <v>1.1469784635394717E-3</v>
      </c>
      <c r="V86" s="304">
        <f t="shared" si="16"/>
        <v>1.0859166593443575E-3</v>
      </c>
      <c r="W86" s="304">
        <f t="shared" si="16"/>
        <v>9.9901974355426208E-4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1.2363303450940732E-2</v>
      </c>
      <c r="C87" s="303">
        <f t="shared" si="17"/>
        <v>1.1247430015615458E-2</v>
      </c>
      <c r="D87" s="303">
        <f t="shared" si="17"/>
        <v>1.0794622302622181E-2</v>
      </c>
      <c r="E87" s="303">
        <f t="shared" si="17"/>
        <v>9.8549634644279401E-3</v>
      </c>
      <c r="F87" s="303">
        <f t="shared" si="17"/>
        <v>1.0447538171456943E-2</v>
      </c>
      <c r="G87" s="303">
        <f t="shared" si="17"/>
        <v>9.581891560209289E-3</v>
      </c>
      <c r="H87" s="303">
        <f t="shared" si="17"/>
        <v>1.0260431955194625E-2</v>
      </c>
      <c r="I87" s="303">
        <f t="shared" si="17"/>
        <v>1.0844564665365024E-2</v>
      </c>
      <c r="J87" s="303">
        <f t="shared" si="17"/>
        <v>1.0140676317274366E-2</v>
      </c>
      <c r="K87" s="303">
        <f t="shared" si="17"/>
        <v>1.1756252195428109E-2</v>
      </c>
      <c r="L87" s="303">
        <f t="shared" si="17"/>
        <v>1.2580961365815335E-2</v>
      </c>
      <c r="M87" s="303">
        <f t="shared" si="17"/>
        <v>1.3075787263186162E-2</v>
      </c>
      <c r="N87" s="303">
        <f t="shared" si="17"/>
        <v>1.4071639379425795E-2</v>
      </c>
      <c r="O87" s="303">
        <f t="shared" si="17"/>
        <v>1.4932313874674077E-2</v>
      </c>
      <c r="P87" s="303">
        <f t="shared" si="17"/>
        <v>1.6191979580707557E-2</v>
      </c>
      <c r="Q87" s="303">
        <f t="shared" si="17"/>
        <v>1.7324250860850376E-2</v>
      </c>
      <c r="R87" s="303">
        <f t="shared" si="17"/>
        <v>1.8647980949067351E-2</v>
      </c>
      <c r="S87" s="303">
        <f t="shared" si="17"/>
        <v>1.9746011525066377E-2</v>
      </c>
      <c r="T87" s="303">
        <f t="shared" si="17"/>
        <v>1.8909110084468338E-2</v>
      </c>
      <c r="U87" s="303">
        <f t="shared" si="17"/>
        <v>1.8904487069146634E-2</v>
      </c>
      <c r="V87" s="303">
        <f t="shared" si="17"/>
        <v>1.7845165034871786E-2</v>
      </c>
      <c r="W87" s="303">
        <f t="shared" si="17"/>
        <v>1.6684344491105094E-2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3.3863235721560713E-3</v>
      </c>
      <c r="C88" s="304">
        <f t="shared" si="18"/>
        <v>2.6909969534550378E-3</v>
      </c>
      <c r="D88" s="304">
        <f t="shared" si="18"/>
        <v>2.8468041027899498E-3</v>
      </c>
      <c r="E88" s="304">
        <f t="shared" si="18"/>
        <v>2.2979340590952948E-3</v>
      </c>
      <c r="F88" s="304">
        <f t="shared" si="18"/>
        <v>1.5516667270256785E-3</v>
      </c>
      <c r="G88" s="304">
        <f t="shared" si="18"/>
        <v>1.3463247628872116E-3</v>
      </c>
      <c r="H88" s="304">
        <f t="shared" si="18"/>
        <v>1.7039918524825602E-3</v>
      </c>
      <c r="I88" s="304">
        <f t="shared" si="18"/>
        <v>1.5135023142646199E-3</v>
      </c>
      <c r="J88" s="304">
        <f t="shared" si="18"/>
        <v>1.4835618681323921E-3</v>
      </c>
      <c r="K88" s="304">
        <f t="shared" si="18"/>
        <v>1.9831856893954098E-3</v>
      </c>
      <c r="L88" s="304">
        <f t="shared" si="18"/>
        <v>2.2330481621238604E-3</v>
      </c>
      <c r="M88" s="304">
        <f t="shared" si="18"/>
        <v>2.7748033342131434E-3</v>
      </c>
      <c r="N88" s="304">
        <f t="shared" si="18"/>
        <v>2.565222389246293E-3</v>
      </c>
      <c r="O88" s="304">
        <f t="shared" si="18"/>
        <v>2.7624642953620049E-3</v>
      </c>
      <c r="P88" s="304">
        <f t="shared" si="18"/>
        <v>2.3455367162645356E-3</v>
      </c>
      <c r="Q88" s="304">
        <f t="shared" si="18"/>
        <v>2.7150335831056349E-3</v>
      </c>
      <c r="R88" s="304">
        <f t="shared" si="18"/>
        <v>2.2907209952747302E-3</v>
      </c>
      <c r="S88" s="304">
        <f t="shared" si="18"/>
        <v>3.0831019979570013E-3</v>
      </c>
      <c r="T88" s="304">
        <f t="shared" si="18"/>
        <v>2.876717288825608E-3</v>
      </c>
      <c r="U88" s="304">
        <f t="shared" si="18"/>
        <v>2.9880582981492722E-3</v>
      </c>
      <c r="V88" s="304">
        <f t="shared" si="18"/>
        <v>2.740656422656587E-3</v>
      </c>
      <c r="W88" s="304">
        <f t="shared" si="18"/>
        <v>2.8035335768109176E-3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2.8791379305624048E-3</v>
      </c>
      <c r="C89" s="304">
        <f t="shared" si="19"/>
        <v>2.4291431081183506E-3</v>
      </c>
      <c r="D89" s="304">
        <f t="shared" si="19"/>
        <v>2.3706891681484848E-3</v>
      </c>
      <c r="E89" s="304">
        <f t="shared" si="19"/>
        <v>2.4646224824473807E-3</v>
      </c>
      <c r="F89" s="304">
        <f t="shared" si="19"/>
        <v>2.7429224001579312E-3</v>
      </c>
      <c r="G89" s="304">
        <f t="shared" si="19"/>
        <v>2.2370935831304488E-3</v>
      </c>
      <c r="H89" s="304">
        <f t="shared" si="19"/>
        <v>1.9577650778768961E-3</v>
      </c>
      <c r="I89" s="304">
        <f t="shared" si="19"/>
        <v>2.1120802419217367E-3</v>
      </c>
      <c r="J89" s="304">
        <f t="shared" si="19"/>
        <v>1.9837950373933831E-3</v>
      </c>
      <c r="K89" s="304">
        <f t="shared" si="19"/>
        <v>1.9824440184613144E-3</v>
      </c>
      <c r="L89" s="304">
        <f t="shared" si="19"/>
        <v>2.347473355673319E-3</v>
      </c>
      <c r="M89" s="304">
        <f t="shared" si="19"/>
        <v>2.0413392576819887E-3</v>
      </c>
      <c r="N89" s="304">
        <f t="shared" si="19"/>
        <v>2.2654984535309293E-3</v>
      </c>
      <c r="O89" s="304">
        <f t="shared" si="19"/>
        <v>2.2335904139493411E-3</v>
      </c>
      <c r="P89" s="304">
        <f t="shared" si="19"/>
        <v>2.1557322590444327E-3</v>
      </c>
      <c r="Q89" s="304">
        <f t="shared" si="19"/>
        <v>1.0727071325321177E-3</v>
      </c>
      <c r="R89" s="304">
        <f t="shared" si="19"/>
        <v>7.5503872553457012E-4</v>
      </c>
      <c r="S89" s="304">
        <f t="shared" si="19"/>
        <v>1.0691811698287132E-3</v>
      </c>
      <c r="T89" s="304">
        <f t="shared" si="19"/>
        <v>1.0209305973696969E-3</v>
      </c>
      <c r="U89" s="304">
        <f t="shared" si="19"/>
        <v>1.077512182593515E-3</v>
      </c>
      <c r="V89" s="304">
        <f t="shared" si="19"/>
        <v>1.0555728717451817E-3</v>
      </c>
      <c r="W89" s="304">
        <f t="shared" si="19"/>
        <v>9.5609513626323714E-4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6.0978419482222547E-3</v>
      </c>
      <c r="C90" s="304">
        <f t="shared" si="20"/>
        <v>6.1272899540420686E-3</v>
      </c>
      <c r="D90" s="304">
        <f t="shared" si="20"/>
        <v>5.577129031683746E-3</v>
      </c>
      <c r="E90" s="304">
        <f t="shared" si="20"/>
        <v>5.0924069228852646E-3</v>
      </c>
      <c r="F90" s="304">
        <f t="shared" si="20"/>
        <v>6.1529490442733328E-3</v>
      </c>
      <c r="G90" s="304">
        <f t="shared" si="20"/>
        <v>5.9984732141916295E-3</v>
      </c>
      <c r="H90" s="304">
        <f t="shared" si="20"/>
        <v>6.5986750248351695E-3</v>
      </c>
      <c r="I90" s="304">
        <f t="shared" si="20"/>
        <v>7.2189821091786684E-3</v>
      </c>
      <c r="J90" s="304">
        <f t="shared" si="20"/>
        <v>6.6733194117485914E-3</v>
      </c>
      <c r="K90" s="304">
        <f t="shared" si="20"/>
        <v>7.7906224875713857E-3</v>
      </c>
      <c r="L90" s="304">
        <f t="shared" si="20"/>
        <v>8.0004398480181555E-3</v>
      </c>
      <c r="M90" s="304">
        <f t="shared" si="20"/>
        <v>8.2596446712910297E-3</v>
      </c>
      <c r="N90" s="304">
        <f t="shared" si="20"/>
        <v>9.2409185366485735E-3</v>
      </c>
      <c r="O90" s="304">
        <f t="shared" si="20"/>
        <v>9.9362591653627333E-3</v>
      </c>
      <c r="P90" s="304">
        <f t="shared" si="20"/>
        <v>1.1690710605398589E-2</v>
      </c>
      <c r="Q90" s="304">
        <f t="shared" si="20"/>
        <v>1.3536510145212623E-2</v>
      </c>
      <c r="R90" s="304">
        <f t="shared" si="20"/>
        <v>1.5602221228258053E-2</v>
      </c>
      <c r="S90" s="304">
        <f t="shared" si="20"/>
        <v>1.5593728357280663E-2</v>
      </c>
      <c r="T90" s="304">
        <f t="shared" si="20"/>
        <v>1.5011462198273031E-2</v>
      </c>
      <c r="U90" s="304">
        <f t="shared" si="20"/>
        <v>1.4838916588403845E-2</v>
      </c>
      <c r="V90" s="304">
        <f t="shared" si="20"/>
        <v>1.4048935740470017E-2</v>
      </c>
      <c r="W90" s="304">
        <f t="shared" si="20"/>
        <v>1.2924715778030942E-2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0.22192640497492949</v>
      </c>
      <c r="C91" s="303">
        <f t="shared" si="21"/>
        <v>0.23777422697446596</v>
      </c>
      <c r="D91" s="303">
        <f t="shared" si="21"/>
        <v>0.24100981832319993</v>
      </c>
      <c r="E91" s="303">
        <f t="shared" si="21"/>
        <v>0.25052498723731642</v>
      </c>
      <c r="F91" s="303">
        <f t="shared" si="21"/>
        <v>0.23192134201961834</v>
      </c>
      <c r="G91" s="303">
        <f t="shared" si="21"/>
        <v>0.26397799359755858</v>
      </c>
      <c r="H91" s="303">
        <f t="shared" si="21"/>
        <v>0.27132973286518991</v>
      </c>
      <c r="I91" s="303">
        <f t="shared" si="21"/>
        <v>0.26828754486055129</v>
      </c>
      <c r="J91" s="303">
        <f t="shared" si="21"/>
        <v>0.27741244262446779</v>
      </c>
      <c r="K91" s="303">
        <f t="shared" si="21"/>
        <v>0.25697703478788847</v>
      </c>
      <c r="L91" s="303">
        <f t="shared" si="21"/>
        <v>0.2453608326528898</v>
      </c>
      <c r="M91" s="303">
        <f t="shared" si="21"/>
        <v>0.25192434727014856</v>
      </c>
      <c r="N91" s="303">
        <f t="shared" si="21"/>
        <v>0.24003865262827734</v>
      </c>
      <c r="O91" s="303">
        <f t="shared" si="21"/>
        <v>0.23689798957914848</v>
      </c>
      <c r="P91" s="303">
        <f t="shared" si="21"/>
        <v>0.22717405773291771</v>
      </c>
      <c r="Q91" s="303">
        <f t="shared" si="21"/>
        <v>0.24395279965813615</v>
      </c>
      <c r="R91" s="303">
        <f t="shared" si="21"/>
        <v>0.23835133626730623</v>
      </c>
      <c r="S91" s="303">
        <f t="shared" si="21"/>
        <v>0.23139606445685906</v>
      </c>
      <c r="T91" s="303">
        <f t="shared" si="21"/>
        <v>0.24240425989481301</v>
      </c>
      <c r="U91" s="303">
        <f t="shared" si="21"/>
        <v>0.24197745852793182</v>
      </c>
      <c r="V91" s="303">
        <f t="shared" si="21"/>
        <v>0.24887232449753041</v>
      </c>
      <c r="W91" s="303">
        <f t="shared" si="21"/>
        <v>0.26244538075311213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0.13673116660624415</v>
      </c>
      <c r="C92" s="237">
        <f t="shared" si="22"/>
        <v>0.14013276858473739</v>
      </c>
      <c r="D92" s="237">
        <f t="shared" si="22"/>
        <v>0.13618460587545997</v>
      </c>
      <c r="E92" s="237">
        <f t="shared" si="22"/>
        <v>0.12899967507808333</v>
      </c>
      <c r="F92" s="237">
        <f t="shared" si="22"/>
        <v>0.1489214192339324</v>
      </c>
      <c r="G92" s="237">
        <f t="shared" si="22"/>
        <v>0.13519196319112864</v>
      </c>
      <c r="H92" s="237">
        <f t="shared" si="22"/>
        <v>0.14273866561639459</v>
      </c>
      <c r="I92" s="237">
        <f t="shared" si="22"/>
        <v>0.14568658822325845</v>
      </c>
      <c r="J92" s="237">
        <f t="shared" si="22"/>
        <v>0.14021839580733431</v>
      </c>
      <c r="K92" s="237">
        <f t="shared" si="22"/>
        <v>0.16794011117395821</v>
      </c>
      <c r="L92" s="237">
        <f t="shared" si="22"/>
        <v>0.16834632451390838</v>
      </c>
      <c r="M92" s="237">
        <f t="shared" si="22"/>
        <v>0.16726583307180526</v>
      </c>
      <c r="N92" s="237">
        <f t="shared" si="22"/>
        <v>0.17984835213601416</v>
      </c>
      <c r="O92" s="237">
        <f t="shared" si="22"/>
        <v>0.18680064322706214</v>
      </c>
      <c r="P92" s="237">
        <f t="shared" si="22"/>
        <v>0.20992824651333153</v>
      </c>
      <c r="Q92" s="237">
        <f t="shared" si="22"/>
        <v>0.23645362863014235</v>
      </c>
      <c r="R92" s="237">
        <f t="shared" si="22"/>
        <v>0.26649326700254955</v>
      </c>
      <c r="S92" s="237">
        <f t="shared" si="22"/>
        <v>0.25662133718271241</v>
      </c>
      <c r="T92" s="237">
        <f t="shared" si="22"/>
        <v>0.24553048358064949</v>
      </c>
      <c r="U92" s="237">
        <f t="shared" si="22"/>
        <v>0.24186351891810071</v>
      </c>
      <c r="V92" s="237">
        <f t="shared" si="22"/>
        <v>0.23350117380927393</v>
      </c>
      <c r="W92" s="237">
        <f t="shared" si="22"/>
        <v>0.21630291202973617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0.35015420753169368</v>
      </c>
      <c r="C96" s="322">
        <f>IF(C$5=0,0,C$5/OIS_fec!C$5)</f>
        <v>0.35153776822244182</v>
      </c>
      <c r="D96" s="322">
        <f>IF(D$5=0,0,D$5/OIS_fec!D$5)</f>
        <v>0.34995521055239048</v>
      </c>
      <c r="E96" s="322">
        <f>IF(E$5=0,0,E$5/OIS_fec!E$5)</f>
        <v>0.34974433385448872</v>
      </c>
      <c r="F96" s="322">
        <f>IF(F$5=0,0,F$5/OIS_fec!F$5)</f>
        <v>0.36001743245814916</v>
      </c>
      <c r="G96" s="322">
        <f>IF(G$5=0,0,G$5/OIS_fec!G$5)</f>
        <v>0.35675265925126187</v>
      </c>
      <c r="H96" s="322">
        <f>IF(H$5=0,0,H$5/OIS_fec!H$5)</f>
        <v>0.35985194387484171</v>
      </c>
      <c r="I96" s="322">
        <f>IF(I$5=0,0,I$5/OIS_fec!I$5)</f>
        <v>0.36049710479218994</v>
      </c>
      <c r="J96" s="322">
        <f>IF(J$5=0,0,J$5/OIS_fec!J$5)</f>
        <v>0.36009955063140009</v>
      </c>
      <c r="K96" s="322">
        <f>IF(K$5=0,0,K$5/OIS_fec!K$5)</f>
        <v>0.36400529698966932</v>
      </c>
      <c r="L96" s="322">
        <f>IF(L$5=0,0,L$5/OIS_fec!L$5)</f>
        <v>0.36298201304052014</v>
      </c>
      <c r="M96" s="322">
        <f>IF(M$5=0,0,M$5/OIS_fec!M$5)</f>
        <v>0.3624505515021243</v>
      </c>
      <c r="N96" s="322">
        <f>IF(N$5=0,0,N$5/OIS_fec!N$5)</f>
        <v>0.36469065605751166</v>
      </c>
      <c r="O96" s="322">
        <f>IF(O$5=0,0,O$5/OIS_fec!O$5)</f>
        <v>0.36608629576778196</v>
      </c>
      <c r="P96" s="322">
        <f>IF(P$5=0,0,P$5/OIS_fec!P$5)</f>
        <v>0.37117720778753843</v>
      </c>
      <c r="Q96" s="322">
        <f>IF(Q$5=0,0,Q$5/OIS_fec!Q$5)</f>
        <v>0.37699268854984169</v>
      </c>
      <c r="R96" s="322">
        <f>IF(R$5=0,0,R$5/OIS_fec!R$5)</f>
        <v>0.38377938503059961</v>
      </c>
      <c r="S96" s="322">
        <f>IF(S$5=0,0,S$5/OIS_fec!S$5)</f>
        <v>0.38159938531969906</v>
      </c>
      <c r="T96" s="322">
        <f>IF(T$5=0,0,T$5/OIS_fec!T$5)</f>
        <v>0.37877949055828314</v>
      </c>
      <c r="U96" s="322">
        <f>IF(U$5=0,0,U$5/OIS_fec!U$5)</f>
        <v>0.37780161955850505</v>
      </c>
      <c r="V96" s="322">
        <f>IF(V$5=0,0,V$5/OIS_fec!V$5)</f>
        <v>0.37717837300115808</v>
      </c>
      <c r="W96" s="322">
        <f>IF(W$5=0,0,W$5/OIS_fec!W$5)</f>
        <v>0.37343316545551553</v>
      </c>
      <c r="DA96" s="95"/>
    </row>
    <row r="97" spans="1:105" ht="12" customHeight="1" x14ac:dyDescent="0.25">
      <c r="A97" s="55" t="s">
        <v>92</v>
      </c>
      <c r="B97" s="332">
        <f>IF(B$6=0,0,B$6/OIS_fec!B$6)</f>
        <v>0.50099209489375651</v>
      </c>
      <c r="C97" s="332">
        <f>IF(C$6=0,0,C$6/OIS_fec!C$6)</f>
        <v>0.50024457779740994</v>
      </c>
      <c r="D97" s="332">
        <f>IF(D$6=0,0,D$6/OIS_fec!D$6)</f>
        <v>0.50020274609548876</v>
      </c>
      <c r="E97" s="332">
        <f>IF(E$6=0,0,E$6/OIS_fec!E$6)</f>
        <v>0.50006950597448441</v>
      </c>
      <c r="F97" s="332">
        <f>IF(F$6=0,0,F$6/OIS_fec!F$6)</f>
        <v>0.49941807008848349</v>
      </c>
      <c r="G97" s="332">
        <f>IF(G$6=0,0,G$6/OIS_fec!G$6)</f>
        <v>0.49974026331125299</v>
      </c>
      <c r="H97" s="332">
        <f>IF(H$6=0,0,H$6/OIS_fec!H$6)</f>
        <v>0.4991528856553219</v>
      </c>
      <c r="I97" s="332">
        <f>IF(I$6=0,0,I$6/OIS_fec!I$6)</f>
        <v>0.49822712901883592</v>
      </c>
      <c r="J97" s="332">
        <f>IF(J$6=0,0,J$6/OIS_fec!J$6)</f>
        <v>0.50209939473612886</v>
      </c>
      <c r="K97" s="332">
        <f>IF(K$6=0,0,K$6/OIS_fec!K$6)</f>
        <v>0.50168045529874583</v>
      </c>
      <c r="L97" s="332">
        <f>IF(L$6=0,0,L$6/OIS_fec!L$6)</f>
        <v>0.5023379091747312</v>
      </c>
      <c r="M97" s="332">
        <f>IF(M$6=0,0,M$6/OIS_fec!M$6)</f>
        <v>0.50178969343966795</v>
      </c>
      <c r="N97" s="332">
        <f>IF(N$6=0,0,N$6/OIS_fec!N$6)</f>
        <v>0.50026257744243863</v>
      </c>
      <c r="O97" s="332">
        <f>IF(O$6=0,0,O$6/OIS_fec!O$6)</f>
        <v>0.49840708072555079</v>
      </c>
      <c r="P97" s="332">
        <f>IF(P$6=0,0,P$6/OIS_fec!P$6)</f>
        <v>0.49713417839968022</v>
      </c>
      <c r="Q97" s="332">
        <f>IF(Q$6=0,0,Q$6/OIS_fec!Q$6)</f>
        <v>0.49478001831426355</v>
      </c>
      <c r="R97" s="332">
        <f>IF(R$6=0,0,R$6/OIS_fec!R$6)</f>
        <v>0.49329019773106331</v>
      </c>
      <c r="S97" s="332">
        <f>IF(S$6=0,0,S$6/OIS_fec!S$6)</f>
        <v>0.49505097589108771</v>
      </c>
      <c r="T97" s="332">
        <f>IF(T$6=0,0,T$6/OIS_fec!T$6)</f>
        <v>0.49577217555915104</v>
      </c>
      <c r="U97" s="332">
        <f>IF(U$6=0,0,U$6/OIS_fec!U$6)</f>
        <v>0.49495445391038673</v>
      </c>
      <c r="V97" s="332">
        <f>IF(V$6=0,0,V$6/OIS_fec!V$6)</f>
        <v>0.4962149410252768</v>
      </c>
      <c r="W97" s="332">
        <f>IF(W$6=0,0,W$6/OIS_fec!W$6)</f>
        <v>0.49619887339396868</v>
      </c>
      <c r="DA97" s="67"/>
    </row>
    <row r="98" spans="1:105" ht="12" customHeight="1" x14ac:dyDescent="0.25">
      <c r="A98" s="202" t="s">
        <v>93</v>
      </c>
      <c r="B98" s="333">
        <f>IF(B$7=0,0,B$7/OIS_fec!B$7)</f>
        <v>0.12806539436579764</v>
      </c>
      <c r="C98" s="333">
        <f>IF(C$7=0,0,C$7/OIS_fec!C$7)</f>
        <v>0.12792672323251703</v>
      </c>
      <c r="D98" s="333">
        <f>IF(D$7=0,0,D$7/OIS_fec!D$7)</f>
        <v>0.12800141301260187</v>
      </c>
      <c r="E98" s="333">
        <f>IF(E$7=0,0,E$7/OIS_fec!E$7)</f>
        <v>0.12801383007168829</v>
      </c>
      <c r="F98" s="333">
        <f>IF(F$7=0,0,F$7/OIS_fec!F$7)</f>
        <v>0.12781322338187298</v>
      </c>
      <c r="G98" s="333">
        <f>IF(G$7=0,0,G$7/OIS_fec!G$7)</f>
        <v>0.12779410897366897</v>
      </c>
      <c r="H98" s="333">
        <f>IF(H$7=0,0,H$7/OIS_fec!H$7)</f>
        <v>0.12760551402765746</v>
      </c>
      <c r="I98" s="333">
        <f>IF(I$7=0,0,I$7/OIS_fec!I$7)</f>
        <v>0.12729570158927841</v>
      </c>
      <c r="J98" s="333">
        <f>IF(J$7=0,0,J$7/OIS_fec!J$7)</f>
        <v>0.12820614647118406</v>
      </c>
      <c r="K98" s="333">
        <f>IF(K$7=0,0,K$7/OIS_fec!K$7)</f>
        <v>0.12815710229734659</v>
      </c>
      <c r="L98" s="333">
        <f>IF(L$7=0,0,L$7/OIS_fec!L$7)</f>
        <v>0.12826078494681187</v>
      </c>
      <c r="M98" s="333">
        <f>IF(M$7=0,0,M$7/OIS_fec!M$7)</f>
        <v>0.12807283087520552</v>
      </c>
      <c r="N98" s="333">
        <f>IF(N$7=0,0,N$7/OIS_fec!N$7)</f>
        <v>0.12766965970435337</v>
      </c>
      <c r="O98" s="333">
        <f>IF(O$7=0,0,O$7/OIS_fec!O$7)</f>
        <v>0.12720846900569024</v>
      </c>
      <c r="P98" s="333">
        <f>IF(P$7=0,0,P$7/OIS_fec!P$7)</f>
        <v>0.12685037455524725</v>
      </c>
      <c r="Q98" s="333">
        <f>IF(Q$7=0,0,Q$7/OIS_fec!Q$7)</f>
        <v>0.12630713868173762</v>
      </c>
      <c r="R98" s="333">
        <f>IF(R$7=0,0,R$7/OIS_fec!R$7)</f>
        <v>0.12595728175507614</v>
      </c>
      <c r="S98" s="333">
        <f>IF(S$7=0,0,S$7/OIS_fec!S$7)</f>
        <v>0.12623485314861144</v>
      </c>
      <c r="T98" s="333">
        <f>IF(T$7=0,0,T$7/OIS_fec!T$7)</f>
        <v>0.12636469268650447</v>
      </c>
      <c r="U98" s="333">
        <f>IF(U$7=0,0,U$7/OIS_fec!U$7)</f>
        <v>0.12619303089089817</v>
      </c>
      <c r="V98" s="333">
        <f>IF(V$7=0,0,V$7/OIS_fec!V$7)</f>
        <v>0.1264920170171866</v>
      </c>
      <c r="W98" s="333">
        <f>IF(W$7=0,0,W$7/OIS_fec!W$7)</f>
        <v>0.12650500386040051</v>
      </c>
      <c r="DA98" s="174"/>
    </row>
    <row r="99" spans="1:105" ht="12" customHeight="1" x14ac:dyDescent="0.25">
      <c r="A99" s="202" t="s">
        <v>94</v>
      </c>
      <c r="B99" s="333">
        <f>IF(B$8=0,0,B$8/OIS_fec!B$8)</f>
        <v>0.69579979927613078</v>
      </c>
      <c r="C99" s="333">
        <f>IF(C$8=0,0,C$8/OIS_fec!C$8)</f>
        <v>0.69522859987250518</v>
      </c>
      <c r="D99" s="333">
        <f>IF(D$8=0,0,D$8/OIS_fec!D$8)</f>
        <v>0.69590299304995129</v>
      </c>
      <c r="E99" s="333">
        <f>IF(E$8=0,0,E$8/OIS_fec!E$8)</f>
        <v>0.69612525607549436</v>
      </c>
      <c r="F99" s="333">
        <f>IF(F$8=0,0,F$8/OIS_fec!F$8)</f>
        <v>0.69494106665179178</v>
      </c>
      <c r="G99" s="333">
        <f>IF(G$8=0,0,G$8/OIS_fec!G$8)</f>
        <v>0.69451285702645893</v>
      </c>
      <c r="H99" s="333">
        <f>IF(H$8=0,0,H$8/OIS_fec!H$8)</f>
        <v>0.69339461600773578</v>
      </c>
      <c r="I99" s="333">
        <f>IF(I$8=0,0,I$8/OIS_fec!I$8)</f>
        <v>0.69154352547191289</v>
      </c>
      <c r="J99" s="333">
        <f>IF(J$8=0,0,J$8/OIS_fec!J$8)</f>
        <v>0.69611256952825262</v>
      </c>
      <c r="K99" s="333">
        <f>IF(K$8=0,0,K$8/OIS_fec!K$8)</f>
        <v>0.69602684853589714</v>
      </c>
      <c r="L99" s="333">
        <f>IF(L$8=0,0,L$8/OIS_fec!L$8)</f>
        <v>0.69638233755032475</v>
      </c>
      <c r="M99" s="333">
        <f>IF(M$8=0,0,M$8/OIS_fec!M$8)</f>
        <v>0.6952523923205427</v>
      </c>
      <c r="N99" s="333">
        <f>IF(N$8=0,0,N$8/OIS_fec!N$8)</f>
        <v>0.69309808864262457</v>
      </c>
      <c r="O99" s="333">
        <f>IF(O$8=0,0,O$8/OIS_fec!O$8)</f>
        <v>0.6907188872362765</v>
      </c>
      <c r="P99" s="333">
        <f>IF(P$8=0,0,P$8/OIS_fec!P$8)</f>
        <v>0.68876774411485087</v>
      </c>
      <c r="Q99" s="333">
        <f>IF(Q$8=0,0,Q$8/OIS_fec!Q$8)</f>
        <v>0.68609382906145411</v>
      </c>
      <c r="R99" s="333">
        <f>IF(R$8=0,0,R$8/OIS_fec!R$8)</f>
        <v>0.68435882545946891</v>
      </c>
      <c r="S99" s="333">
        <f>IF(S$8=0,0,S$8/OIS_fec!S$8)</f>
        <v>0.68539127459945093</v>
      </c>
      <c r="T99" s="333">
        <f>IF(T$8=0,0,T$8/OIS_fec!T$8)</f>
        <v>0.68593596594663864</v>
      </c>
      <c r="U99" s="333">
        <f>IF(U$8=0,0,U$8/OIS_fec!U$8)</f>
        <v>0.68513896678293096</v>
      </c>
      <c r="V99" s="333">
        <f>IF(V$8=0,0,V$8/OIS_fec!V$8)</f>
        <v>0.68662082006336378</v>
      </c>
      <c r="W99" s="333">
        <f>IF(W$8=0,0,W$8/OIS_fec!W$8)</f>
        <v>0.68672645014311273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0.49744678444965745</v>
      </c>
      <c r="C100" s="333">
        <f>IF(C$9=0,0,C$9/OIS_fec!C$9)</f>
        <v>0.49666308542570425</v>
      </c>
      <c r="D100" s="333">
        <f>IF(D$9=0,0,D$9/OIS_fec!D$9)</f>
        <v>0.4965508367970628</v>
      </c>
      <c r="E100" s="333">
        <f>IF(E$9=0,0,E$9/OIS_fec!E$9)</f>
        <v>0.496381239497866</v>
      </c>
      <c r="F100" s="333">
        <f>IF(F$9=0,0,F$9/OIS_fec!F$9)</f>
        <v>0.49576398778449082</v>
      </c>
      <c r="G100" s="333">
        <f>IF(G$9=0,0,G$9/OIS_fec!G$9)</f>
        <v>0.49616742668504454</v>
      </c>
      <c r="H100" s="333">
        <f>IF(H$9=0,0,H$9/OIS_fec!H$9)</f>
        <v>0.49561971324115756</v>
      </c>
      <c r="I100" s="333">
        <f>IF(I$9=0,0,I$9/OIS_fec!I$9)</f>
        <v>0.49477018612731594</v>
      </c>
      <c r="J100" s="333">
        <f>IF(J$9=0,0,J$9/OIS_fec!J$9)</f>
        <v>0.49866469652243123</v>
      </c>
      <c r="K100" s="333">
        <f>IF(K$9=0,0,K$9/OIS_fec!K$9)</f>
        <v>0.49819983416585006</v>
      </c>
      <c r="L100" s="333">
        <f>IF(L$9=0,0,L$9/OIS_fec!L$9)</f>
        <v>0.49890589252491779</v>
      </c>
      <c r="M100" s="333">
        <f>IF(M$9=0,0,M$9/OIS_fec!M$9)</f>
        <v>0.49840736710051869</v>
      </c>
      <c r="N100" s="333">
        <f>IF(N$9=0,0,N$9/OIS_fec!N$9)</f>
        <v>0.49691256207418488</v>
      </c>
      <c r="O100" s="333">
        <f>IF(O$9=0,0,O$9/OIS_fec!O$9)</f>
        <v>0.49507147523246892</v>
      </c>
      <c r="P100" s="333">
        <f>IF(P$9=0,0,P$9/OIS_fec!P$9)</f>
        <v>0.49385038726295472</v>
      </c>
      <c r="Q100" s="333">
        <f>IF(Q$9=0,0,Q$9/OIS_fec!Q$9)</f>
        <v>0.49147775857039272</v>
      </c>
      <c r="R100" s="333">
        <f>IF(R$9=0,0,R$9/OIS_fec!R$9)</f>
        <v>0.48998326544915455</v>
      </c>
      <c r="S100" s="333">
        <f>IF(S$9=0,0,S$9/OIS_fec!S$9)</f>
        <v>0.49189201498893032</v>
      </c>
      <c r="T100" s="333">
        <f>IF(T$9=0,0,T$9/OIS_fec!T$9)</f>
        <v>0.49265714572416447</v>
      </c>
      <c r="U100" s="333">
        <f>IF(U$9=0,0,U$9/OIS_fec!U$9)</f>
        <v>0.49181625743789847</v>
      </c>
      <c r="V100" s="333">
        <f>IF(V$9=0,0,V$9/OIS_fec!V$9)</f>
        <v>0.49307528066679701</v>
      </c>
      <c r="W100" s="333">
        <f>IF(W$9=0,0,W$9/OIS_fec!W$9)</f>
        <v>0.49304127515776042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0.6888211325352207</v>
      </c>
      <c r="C101" s="334">
        <f>IF(C$10=0,0,C$10/OIS_fec!C$10)</f>
        <v>0.68857772600348244</v>
      </c>
      <c r="D101" s="334">
        <f>IF(D$10=0,0,D$10/OIS_fec!D$10)</f>
        <v>0.68377877103609619</v>
      </c>
      <c r="E101" s="334">
        <f>IF(E$10=0,0,E$10/OIS_fec!E$10)</f>
        <v>0.6848086743542785</v>
      </c>
      <c r="F101" s="334">
        <f>IF(F$10=0,0,F$10/OIS_fec!F$10)</f>
        <v>0.723489585606645</v>
      </c>
      <c r="G101" s="334">
        <f>IF(G$10=0,0,G$10/OIS_fec!G$10)</f>
        <v>0.71383571709161009</v>
      </c>
      <c r="H101" s="334">
        <f>IF(H$10=0,0,H$10/OIS_fec!H$10)</f>
        <v>0.71624885876376465</v>
      </c>
      <c r="I101" s="334">
        <f>IF(I$10=0,0,I$10/OIS_fec!I$10)</f>
        <v>0.71770664639795168</v>
      </c>
      <c r="J101" s="334">
        <f>IF(J$10=0,0,J$10/OIS_fec!J$10)</f>
        <v>0.7130764419055684</v>
      </c>
      <c r="K101" s="334">
        <f>IF(K$10=0,0,K$10/OIS_fec!K$10)</f>
        <v>0.7233764782094364</v>
      </c>
      <c r="L101" s="334">
        <f>IF(L$10=0,0,L$10/OIS_fec!L$10)</f>
        <v>0.72196405537251995</v>
      </c>
      <c r="M101" s="334">
        <f>IF(M$10=0,0,M$10/OIS_fec!M$10)</f>
        <v>0.71352109012742027</v>
      </c>
      <c r="N101" s="334">
        <f>IF(N$10=0,0,N$10/OIS_fec!N$10)</f>
        <v>0.72360773737205542</v>
      </c>
      <c r="O101" s="334">
        <f>IF(O$10=0,0,O$10/OIS_fec!O$10)</f>
        <v>0.7252044687663104</v>
      </c>
      <c r="P101" s="334">
        <f>IF(P$10=0,0,P$10/OIS_fec!P$10)</f>
        <v>0.73665308636867732</v>
      </c>
      <c r="Q101" s="334">
        <f>IF(Q$10=0,0,Q$10/OIS_fec!Q$10)</f>
        <v>0.73732323929429766</v>
      </c>
      <c r="R101" s="334">
        <f>IF(R$10=0,0,R$10/OIS_fec!R$10)</f>
        <v>0.74646770094607107</v>
      </c>
      <c r="S101" s="334">
        <f>IF(S$10=0,0,S$10/OIS_fec!S$10)</f>
        <v>0.73904271188904802</v>
      </c>
      <c r="T101" s="334">
        <f>IF(T$10=0,0,T$10/OIS_fec!T$10)</f>
        <v>0.7347779769532643</v>
      </c>
      <c r="U101" s="334">
        <f>IF(U$10=0,0,U$10/OIS_fec!U$10)</f>
        <v>0.73347504260476593</v>
      </c>
      <c r="V101" s="334">
        <f>IF(V$10=0,0,V$10/OIS_fec!V$10)</f>
        <v>0.73147557554819675</v>
      </c>
      <c r="W101" s="334">
        <f>IF(W$10=0,0,W$10/OIS_fec!W$10)</f>
        <v>0.72364314240767913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0.38032171891859323</v>
      </c>
      <c r="C102" s="350">
        <f>IF(C$16=0,0,C$16/OIS_fec!C$16)</f>
        <v>0.38507173582158633</v>
      </c>
      <c r="D102" s="350">
        <f>IF(D$16=0,0,D$16/OIS_fec!D$16)</f>
        <v>0.38603232135548343</v>
      </c>
      <c r="E102" s="350">
        <f>IF(E$16=0,0,E$16/OIS_fec!E$16)</f>
        <v>0.38333374207106724</v>
      </c>
      <c r="F102" s="350">
        <f>IF(F$16=0,0,F$16/OIS_fec!F$16)</f>
        <v>0.38399333299594973</v>
      </c>
      <c r="G102" s="350">
        <f>IF(G$16=0,0,G$16/OIS_fec!G$16)</f>
        <v>0.38963402447365225</v>
      </c>
      <c r="H102" s="350">
        <f>IF(H$16=0,0,H$16/OIS_fec!H$16)</f>
        <v>0.39213100081799562</v>
      </c>
      <c r="I102" s="350">
        <f>IF(I$16=0,0,I$16/OIS_fec!I$16)</f>
        <v>0.38884967289262867</v>
      </c>
      <c r="J102" s="350">
        <f>IF(J$16=0,0,J$16/OIS_fec!J$16)</f>
        <v>0.39044655368878772</v>
      </c>
      <c r="K102" s="350">
        <f>IF(K$16=0,0,K$16/OIS_fec!K$16)</f>
        <v>0.3889011336774702</v>
      </c>
      <c r="L102" s="350">
        <f>IF(L$16=0,0,L$16/OIS_fec!L$16)</f>
        <v>0.38495311147248046</v>
      </c>
      <c r="M102" s="350">
        <f>IF(M$16=0,0,M$16/OIS_fec!M$16)</f>
        <v>0.38756687670176099</v>
      </c>
      <c r="N102" s="350">
        <f>IF(N$16=0,0,N$16/OIS_fec!N$16)</f>
        <v>0.38343252749374768</v>
      </c>
      <c r="O102" s="350">
        <f>IF(O$16=0,0,O$16/OIS_fec!O$16)</f>
        <v>0.38135054597811341</v>
      </c>
      <c r="P102" s="350">
        <f>IF(P$16=0,0,P$16/OIS_fec!P$16)</f>
        <v>0.38144213308479541</v>
      </c>
      <c r="Q102" s="350">
        <f>IF(Q$16=0,0,Q$16/OIS_fec!Q$16)</f>
        <v>0.39978746787358982</v>
      </c>
      <c r="R102" s="350">
        <f>IF(R$16=0,0,R$16/OIS_fec!R$16)</f>
        <v>0.40770150176708453</v>
      </c>
      <c r="S102" s="350">
        <f>IF(S$16=0,0,S$16/OIS_fec!S$16)</f>
        <v>0.40876978467239405</v>
      </c>
      <c r="T102" s="350">
        <f>IF(T$16=0,0,T$16/OIS_fec!T$16)</f>
        <v>0.4092883671021556</v>
      </c>
      <c r="U102" s="350">
        <f>IF(U$16=0,0,U$16/OIS_fec!U$16)</f>
        <v>0.40821330517528259</v>
      </c>
      <c r="V102" s="350">
        <f>IF(V$16=0,0,V$16/OIS_fec!V$16)</f>
        <v>0.41326921403346312</v>
      </c>
      <c r="W102" s="350">
        <f>IF(W$16=0,0,W$16/OIS_fec!W$16)</f>
        <v>0.41683065439327865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0.25759508798475872</v>
      </c>
      <c r="C103" s="350">
        <f>IF(C$27=0,0,C$27/OIS_fec!C$27)</f>
        <v>0.2575921466156687</v>
      </c>
      <c r="D103" s="350">
        <f>IF(D$27=0,0,D$27/OIS_fec!D$27)</f>
        <v>0.25671339267219651</v>
      </c>
      <c r="E103" s="350">
        <f>IF(E$27=0,0,E$27/OIS_fec!E$27)</f>
        <v>0.25825735658911647</v>
      </c>
      <c r="F103" s="350">
        <f>IF(F$27=0,0,F$27/OIS_fec!F$27)</f>
        <v>0.26230895228461876</v>
      </c>
      <c r="G103" s="350">
        <f>IF(G$27=0,0,G$27/OIS_fec!G$27)</f>
        <v>0.26242802780979907</v>
      </c>
      <c r="H103" s="350">
        <f>IF(H$27=0,0,H$27/OIS_fec!H$27)</f>
        <v>0.26541873120649317</v>
      </c>
      <c r="I103" s="350">
        <f>IF(I$27=0,0,I$27/OIS_fec!I$27)</f>
        <v>0.26565018962419523</v>
      </c>
      <c r="J103" s="350">
        <f>IF(J$27=0,0,J$27/OIS_fec!J$27)</f>
        <v>0.26644580968068915</v>
      </c>
      <c r="K103" s="350">
        <f>IF(K$27=0,0,K$27/OIS_fec!K$27)</f>
        <v>0.26482260647698391</v>
      </c>
      <c r="L103" s="350">
        <f>IF(L$27=0,0,L$27/OIS_fec!L$27)</f>
        <v>0.26427439511436129</v>
      </c>
      <c r="M103" s="350">
        <f>IF(M$27=0,0,M$27/OIS_fec!M$27)</f>
        <v>0.26510361298814417</v>
      </c>
      <c r="N103" s="350">
        <f>IF(N$27=0,0,N$27/OIS_fec!N$27)</f>
        <v>0.26539020612493747</v>
      </c>
      <c r="O103" s="350">
        <f>IF(O$27=0,0,O$27/OIS_fec!O$27)</f>
        <v>0.26656611323314078</v>
      </c>
      <c r="P103" s="350">
        <f>IF(P$27=0,0,P$27/OIS_fec!P$27)</f>
        <v>0.26726830469646196</v>
      </c>
      <c r="Q103" s="350">
        <f>IF(Q$27=0,0,Q$27/OIS_fec!Q$27)</f>
        <v>0.26730393405009678</v>
      </c>
      <c r="R103" s="350">
        <f>IF(R$27=0,0,R$27/OIS_fec!R$27)</f>
        <v>0.26775185329868184</v>
      </c>
      <c r="S103" s="350">
        <f>IF(S$27=0,0,S$27/OIS_fec!S$27)</f>
        <v>0.26722371365950337</v>
      </c>
      <c r="T103" s="350">
        <f>IF(T$27=0,0,T$27/OIS_fec!T$27)</f>
        <v>0.2669801541407793</v>
      </c>
      <c r="U103" s="350">
        <f>IF(U$27=0,0,U$27/OIS_fec!U$27)</f>
        <v>0.26663094016701483</v>
      </c>
      <c r="V103" s="350">
        <f>IF(V$27=0,0,V$27/OIS_fec!V$27)</f>
        <v>0.26672116256438866</v>
      </c>
      <c r="W103" s="350">
        <f>IF(W$27=0,0,W$27/OIS_fec!W$27)</f>
        <v>0.26632858786651997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0.21892163109590729</v>
      </c>
      <c r="C104" s="350">
        <f>IF(C$35=0,0,C$35/OIS_fec!C$35)</f>
        <v>0.21989926377294688</v>
      </c>
      <c r="D104" s="350">
        <f>IF(D$35=0,0,D$35/OIS_fec!D$35)</f>
        <v>0.2210627106226431</v>
      </c>
      <c r="E104" s="350">
        <f>IF(E$35=0,0,E$35/OIS_fec!E$35)</f>
        <v>0.21652910417891416</v>
      </c>
      <c r="F104" s="350">
        <f>IF(F$35=0,0,F$35/OIS_fec!F$35)</f>
        <v>0.21493950546873872</v>
      </c>
      <c r="G104" s="350">
        <f>IF(G$35=0,0,G$35/OIS_fec!G$35)</f>
        <v>0.21639666936176186</v>
      </c>
      <c r="H104" s="350">
        <f>IF(H$35=0,0,H$35/OIS_fec!H$35)</f>
        <v>0.21944648753367363</v>
      </c>
      <c r="I104" s="350">
        <f>IF(I$35=0,0,I$35/OIS_fec!I$35)</f>
        <v>0.21654712340388502</v>
      </c>
      <c r="J104" s="350">
        <f>IF(J$35=0,0,J$35/OIS_fec!J$35)</f>
        <v>0.21650950803696881</v>
      </c>
      <c r="K104" s="350">
        <f>IF(K$35=0,0,K$35/OIS_fec!K$35)</f>
        <v>0.21981761923593429</v>
      </c>
      <c r="L104" s="350">
        <f>IF(L$35=0,0,L$35/OIS_fec!L$35)</f>
        <v>0.21894814786060052</v>
      </c>
      <c r="M104" s="350">
        <f>IF(M$35=0,0,M$35/OIS_fec!M$35)</f>
        <v>0.22411804006025729</v>
      </c>
      <c r="N104" s="350">
        <f>IF(N$35=0,0,N$35/OIS_fec!N$35)</f>
        <v>0.22050601069137543</v>
      </c>
      <c r="O104" s="350">
        <f>IF(O$35=0,0,O$35/OIS_fec!O$35)</f>
        <v>0.22002616362365246</v>
      </c>
      <c r="P104" s="350">
        <f>IF(P$35=0,0,P$35/OIS_fec!P$35)</f>
        <v>0.21924805638160091</v>
      </c>
      <c r="Q104" s="350">
        <f>IF(Q$35=0,0,Q$35/OIS_fec!Q$35)</f>
        <v>0.23965883442082619</v>
      </c>
      <c r="R104" s="350">
        <f>IF(R$35=0,0,R$35/OIS_fec!R$35)</f>
        <v>0.24913925430040998</v>
      </c>
      <c r="S104" s="350">
        <f>IF(S$35=0,0,S$35/OIS_fec!S$35)</f>
        <v>0.25075771216964654</v>
      </c>
      <c r="T104" s="350">
        <f>IF(T$35=0,0,T$35/OIS_fec!T$35)</f>
        <v>0.24938962429103528</v>
      </c>
      <c r="U104" s="350">
        <f>IF(U$35=0,0,U$35/OIS_fec!U$35)</f>
        <v>0.24811110264705094</v>
      </c>
      <c r="V104" s="350">
        <f>IF(V$35=0,0,V$35/OIS_fec!V$35)</f>
        <v>0.25124125296417832</v>
      </c>
      <c r="W104" s="350">
        <f>IF(W$35=0,0,W$35/OIS_fec!W$35)</f>
        <v>0.25439392304802522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0.55942943191325234</v>
      </c>
      <c r="C105" s="350">
        <f>IF(C$54=0,0,C$54/OIS_fec!C$54)</f>
        <v>0.57584032117427875</v>
      </c>
      <c r="D105" s="350">
        <f>IF(D$54=0,0,D$54/OIS_fec!D$54)</f>
        <v>0.56903065252397922</v>
      </c>
      <c r="E105" s="350">
        <f>IF(E$54=0,0,E$54/OIS_fec!E$54)</f>
        <v>0.56239761288294965</v>
      </c>
      <c r="F105" s="350">
        <f>IF(F$54=0,0,F$54/OIS_fec!F$54)</f>
        <v>0.57971508629468416</v>
      </c>
      <c r="G105" s="350">
        <f>IF(G$54=0,0,G$54/OIS_fec!G$54)</f>
        <v>0.59479896089277173</v>
      </c>
      <c r="H105" s="350">
        <f>IF(H$54=0,0,H$54/OIS_fec!H$54)</f>
        <v>0.60529136490553204</v>
      </c>
      <c r="I105" s="350">
        <f>IF(I$54=0,0,I$54/OIS_fec!I$54)</f>
        <v>0.60958712262374148</v>
      </c>
      <c r="J105" s="350">
        <f>IF(J$54=0,0,J$54/OIS_fec!J$54)</f>
        <v>0.60697386556969635</v>
      </c>
      <c r="K105" s="350">
        <f>IF(K$54=0,0,K$54/OIS_fec!K$54)</f>
        <v>0.61332815241087413</v>
      </c>
      <c r="L105" s="350">
        <f>IF(L$54=0,0,L$54/OIS_fec!L$54)</f>
        <v>0.60258637285050742</v>
      </c>
      <c r="M105" s="350">
        <f>IF(M$54=0,0,M$54/OIS_fec!M$54)</f>
        <v>0.60645582909326345</v>
      </c>
      <c r="N105" s="350">
        <f>IF(N$54=0,0,N$54/OIS_fec!N$54)</f>
        <v>0.61149750294664029</v>
      </c>
      <c r="O105" s="350">
        <f>IF(O$54=0,0,O$54/OIS_fec!O$54)</f>
        <v>0.61459694081342719</v>
      </c>
      <c r="P105" s="350">
        <f>IF(P$54=0,0,P$54/OIS_fec!P$54)</f>
        <v>0.63444252531904211</v>
      </c>
      <c r="Q105" s="350">
        <f>IF(Q$54=0,0,Q$54/OIS_fec!Q$54)</f>
        <v>0.67033216401914275</v>
      </c>
      <c r="R105" s="350">
        <f>IF(R$54=0,0,R$54/OIS_fec!R$54)</f>
        <v>0.69494123069534675</v>
      </c>
      <c r="S105" s="350">
        <f>IF(S$54=0,0,S$54/OIS_fec!S$54)</f>
        <v>0.67791595632003609</v>
      </c>
      <c r="T105" s="350">
        <f>IF(T$54=0,0,T$54/OIS_fec!T$54)</f>
        <v>0.67898365410256722</v>
      </c>
      <c r="U105" s="350">
        <f>IF(U$54=0,0,U$54/OIS_fec!U$54)</f>
        <v>0.67539279864916379</v>
      </c>
      <c r="V105" s="350">
        <f>IF(V$54=0,0,V$54/OIS_fec!V$54)</f>
        <v>0.67735463956666997</v>
      </c>
      <c r="W105" s="350">
        <f>IF(W$54=0,0,W$54/OIS_fec!W$54)</f>
        <v>0.67388960903365702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0.37268031883007541</v>
      </c>
      <c r="C106" s="350">
        <f>IF(C$68=0,0,C$68/OIS_fec!C$68)</f>
        <v>0.37138636490984772</v>
      </c>
      <c r="D106" s="350">
        <f>IF(D$68=0,0,D$68/OIS_fec!D$68)</f>
        <v>0.36985122875417775</v>
      </c>
      <c r="E106" s="350">
        <f>IF(E$68=0,0,E$68/OIS_fec!E$68)</f>
        <v>0.3708354941948247</v>
      </c>
      <c r="F106" s="350">
        <f>IF(F$68=0,0,F$68/OIS_fec!F$68)</f>
        <v>0.37998675931181269</v>
      </c>
      <c r="G106" s="350">
        <f>IF(G$68=0,0,G$68/OIS_fec!G$68)</f>
        <v>0.38068939256925749</v>
      </c>
      <c r="H106" s="350">
        <f>IF(H$68=0,0,H$68/OIS_fec!H$68)</f>
        <v>0.38186942860379186</v>
      </c>
      <c r="I106" s="350">
        <f>IF(I$68=0,0,I$68/OIS_fec!I$68)</f>
        <v>0.38182764359297305</v>
      </c>
      <c r="J106" s="350">
        <f>IF(J$68=0,0,J$68/OIS_fec!J$68)</f>
        <v>0.38219814934111512</v>
      </c>
      <c r="K106" s="350">
        <f>IF(K$68=0,0,K$68/OIS_fec!K$68)</f>
        <v>0.38153706709144447</v>
      </c>
      <c r="L106" s="350">
        <f>IF(L$68=0,0,L$68/OIS_fec!L$68)</f>
        <v>0.38109073536574517</v>
      </c>
      <c r="M106" s="350">
        <f>IF(M$68=0,0,M$68/OIS_fec!M$68)</f>
        <v>0.38147667685716247</v>
      </c>
      <c r="N106" s="350">
        <f>IF(N$68=0,0,N$68/OIS_fec!N$68)</f>
        <v>0.38188567308921695</v>
      </c>
      <c r="O106" s="350">
        <f>IF(O$68=0,0,O$68/OIS_fec!O$68)</f>
        <v>0.38271470688734821</v>
      </c>
      <c r="P106" s="350">
        <f>IF(P$68=0,0,P$68/OIS_fec!P$68)</f>
        <v>0.38311956292031263</v>
      </c>
      <c r="Q106" s="350">
        <f>IF(Q$68=0,0,Q$68/OIS_fec!Q$68)</f>
        <v>0.38306207380446738</v>
      </c>
      <c r="R106" s="350">
        <f>IF(R$68=0,0,R$68/OIS_fec!R$68)</f>
        <v>0.38305191535489092</v>
      </c>
      <c r="S106" s="350">
        <f>IF(S$68=0,0,S$68/OIS_fec!S$68)</f>
        <v>0.38309052294706125</v>
      </c>
      <c r="T106" s="350">
        <f>IF(T$68=0,0,T$68/OIS_fec!T$68)</f>
        <v>0.38259265240819257</v>
      </c>
      <c r="U106" s="350">
        <f>IF(U$68=0,0,U$68/OIS_fec!U$68)</f>
        <v>0.38255107116750986</v>
      </c>
      <c r="V106" s="350">
        <f>IF(V$68=0,0,V$68/OIS_fec!V$68)</f>
        <v>0.38225756036343522</v>
      </c>
      <c r="W106" s="350">
        <f>IF(W$68=0,0,W$68/OIS_fec!W$68)</f>
        <v>0.38188862881595143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0.51670970500573554</v>
      </c>
      <c r="C107" s="335">
        <f>IF(C$69=0,0,C$69/OIS_fec!C$69)</f>
        <v>0.51651610252190483</v>
      </c>
      <c r="D107" s="335">
        <f>IF(D$69=0,0,D$69/OIS_fec!D$69)</f>
        <v>0.51727635627978907</v>
      </c>
      <c r="E107" s="335">
        <f>IF(E$69=0,0,E$69/OIS_fec!E$69)</f>
        <v>0.51761015560210899</v>
      </c>
      <c r="F107" s="335">
        <f>IF(F$69=0,0,F$69/OIS_fec!F$69)</f>
        <v>0.51668412574738387</v>
      </c>
      <c r="G107" s="335">
        <f>IF(G$69=0,0,G$69/OIS_fec!G$69)</f>
        <v>0.51603469433410154</v>
      </c>
      <c r="H107" s="335">
        <f>IF(H$69=0,0,H$69/OIS_fec!H$69)</f>
        <v>0.51518101004936923</v>
      </c>
      <c r="I107" s="335">
        <f>IF(I$69=0,0,I$69/OIS_fec!I$69)</f>
        <v>0.51377827972915668</v>
      </c>
      <c r="J107" s="335">
        <f>IF(J$69=0,0,J$69/OIS_fec!J$69)</f>
        <v>0.51645978753621369</v>
      </c>
      <c r="K107" s="335">
        <f>IF(K$69=0,0,K$69/OIS_fec!K$69)</f>
        <v>0.51658264361685924</v>
      </c>
      <c r="L107" s="335">
        <f>IF(L$69=0,0,L$69/OIS_fec!L$69)</f>
        <v>0.51661365274679516</v>
      </c>
      <c r="M107" s="335">
        <f>IF(M$69=0,0,M$69/OIS_fec!M$69)</f>
        <v>0.51575566077477308</v>
      </c>
      <c r="N107" s="335">
        <f>IF(N$69=0,0,N$69/OIS_fec!N$69)</f>
        <v>0.51436566073241152</v>
      </c>
      <c r="O107" s="335">
        <f>IF(O$69=0,0,O$69/OIS_fec!O$69)</f>
        <v>0.51291922365599163</v>
      </c>
      <c r="P107" s="335">
        <f>IF(P$69=0,0,P$69/OIS_fec!P$69)</f>
        <v>0.51165045917191987</v>
      </c>
      <c r="Q107" s="335">
        <f>IF(Q$69=0,0,Q$69/OIS_fec!Q$69)</f>
        <v>0.51015711616021764</v>
      </c>
      <c r="R107" s="335">
        <f>IF(R$69=0,0,R$69/OIS_fec!R$69)</f>
        <v>0.50918051259485786</v>
      </c>
      <c r="S107" s="335">
        <f>IF(S$69=0,0,S$69/OIS_fec!S$69)</f>
        <v>0.50948201624002432</v>
      </c>
      <c r="T107" s="335">
        <f>IF(T$69=0,0,T$69/OIS_fec!T$69)</f>
        <v>0.50970867558178334</v>
      </c>
      <c r="U107" s="335">
        <f>IF(U$69=0,0,U$69/OIS_fec!U$69)</f>
        <v>0.50930678527862816</v>
      </c>
      <c r="V107" s="335">
        <f>IF(V$69=0,0,V$69/OIS_fec!V$69)</f>
        <v>0.51013230334905824</v>
      </c>
      <c r="W107" s="335">
        <f>IF(W$69=0,0,W$69/OIS_fec!W$69)</f>
        <v>0.51022411539014467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HR: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338.88116447972629</v>
      </c>
      <c r="C5" s="225">
        <v>352.93322219992501</v>
      </c>
      <c r="D5" s="225">
        <v>368.37867264007332</v>
      </c>
      <c r="E5" s="225">
        <v>445.66245179960691</v>
      </c>
      <c r="F5" s="225">
        <v>382.35600827884252</v>
      </c>
      <c r="G5" s="225">
        <v>483.34853015959538</v>
      </c>
      <c r="H5" s="225">
        <v>511.32491577620442</v>
      </c>
      <c r="I5" s="225">
        <v>537.17299524062423</v>
      </c>
      <c r="J5" s="225">
        <v>590.75813772030392</v>
      </c>
      <c r="K5" s="225">
        <v>460.84868928015339</v>
      </c>
      <c r="L5" s="225">
        <v>409.59262908005098</v>
      </c>
      <c r="M5" s="225">
        <v>395.83267632031152</v>
      </c>
      <c r="N5" s="225">
        <v>361.77477827995398</v>
      </c>
      <c r="O5" s="225">
        <v>346.71215639984769</v>
      </c>
      <c r="P5" s="225">
        <v>307.50404039997801</v>
      </c>
      <c r="Q5" s="225">
        <v>312.29875007903189</v>
      </c>
      <c r="R5" s="225">
        <v>301.08174479996347</v>
      </c>
      <c r="S5" s="225">
        <v>304.64664876063802</v>
      </c>
      <c r="T5" s="225">
        <v>329.97290222293577</v>
      </c>
      <c r="U5" s="225">
        <v>351.76934268144532</v>
      </c>
      <c r="V5" s="225">
        <v>355.86823212177438</v>
      </c>
      <c r="W5" s="225">
        <v>407.41753680107661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4.6926960623804757</v>
      </c>
      <c r="C10" s="262">
        <v>4.7564364846229177</v>
      </c>
      <c r="D10" s="262">
        <v>4.9828252849831731</v>
      </c>
      <c r="E10" s="262">
        <v>6.0629084538064602</v>
      </c>
      <c r="F10" s="262">
        <v>4.6635965454604467</v>
      </c>
      <c r="G10" s="262">
        <v>6.1609233102726968</v>
      </c>
      <c r="H10" s="262">
        <v>6.7787941777512497</v>
      </c>
      <c r="I10" s="262">
        <v>7.1328203744509739</v>
      </c>
      <c r="J10" s="262">
        <v>7.9466065947010902</v>
      </c>
      <c r="K10" s="262">
        <v>5.9977272876779368</v>
      </c>
      <c r="L10" s="262">
        <v>5.3553833151275532</v>
      </c>
      <c r="M10" s="262">
        <v>5.4425654313832172</v>
      </c>
      <c r="N10" s="262">
        <v>4.8571103262656097</v>
      </c>
      <c r="O10" s="262">
        <v>4.7758654366217996</v>
      </c>
      <c r="P10" s="262">
        <v>4.1014170877597564</v>
      </c>
      <c r="Q10" s="262">
        <v>4.1634462353875117</v>
      </c>
      <c r="R10" s="262">
        <v>3.9045018019543121</v>
      </c>
      <c r="S10" s="262">
        <v>4.0109183602671319</v>
      </c>
      <c r="T10" s="262">
        <v>4.3482564213775943</v>
      </c>
      <c r="U10" s="262">
        <v>4.6565671943431486</v>
      </c>
      <c r="V10" s="262">
        <v>4.7062761098452031</v>
      </c>
      <c r="W10" s="262">
        <v>5.45611216210912</v>
      </c>
      <c r="DA10" s="68" t="s">
        <v>3192</v>
      </c>
    </row>
    <row r="11" spans="1:105" ht="12" customHeight="1" x14ac:dyDescent="0.25">
      <c r="A11" s="37" t="s">
        <v>160</v>
      </c>
      <c r="B11" s="228">
        <v>3.5130706301081709</v>
      </c>
      <c r="C11" s="228">
        <v>3.8372549567251362</v>
      </c>
      <c r="D11" s="228">
        <v>4.0230065904425354</v>
      </c>
      <c r="E11" s="228">
        <v>5.0567436724298842</v>
      </c>
      <c r="F11" s="228">
        <v>4.4812173276261102</v>
      </c>
      <c r="G11" s="228">
        <v>5.9318691339756766</v>
      </c>
      <c r="H11" s="228">
        <v>6.5959745385232402</v>
      </c>
      <c r="I11" s="228">
        <v>7.0016798779873497</v>
      </c>
      <c r="J11" s="228">
        <v>7.799476406531288</v>
      </c>
      <c r="K11" s="228">
        <v>5.7953236134322808</v>
      </c>
      <c r="L11" s="228">
        <v>5.0914094984212888</v>
      </c>
      <c r="M11" s="228">
        <v>4.9552686932798879</v>
      </c>
      <c r="N11" s="228">
        <v>4.5442870503228656</v>
      </c>
      <c r="O11" s="228">
        <v>4.4553191980778131</v>
      </c>
      <c r="P11" s="228">
        <v>3.959981386540909</v>
      </c>
      <c r="Q11" s="228">
        <v>3.978907307262963</v>
      </c>
      <c r="R11" s="228">
        <v>3.809453322388991</v>
      </c>
      <c r="S11" s="228">
        <v>3.8042656973787881</v>
      </c>
      <c r="T11" s="228">
        <v>4.154612442746993</v>
      </c>
      <c r="U11" s="228">
        <v>4.4431480380321764</v>
      </c>
      <c r="V11" s="228">
        <v>4.5120445771438877</v>
      </c>
      <c r="W11" s="228">
        <v>5.1868736795981194</v>
      </c>
      <c r="DA11" s="69" t="s">
        <v>3193</v>
      </c>
    </row>
    <row r="12" spans="1:105" ht="12" customHeight="1" x14ac:dyDescent="0.25">
      <c r="A12" s="37" t="s">
        <v>162</v>
      </c>
      <c r="B12" s="228">
        <v>1.1796254322723041</v>
      </c>
      <c r="C12" s="228">
        <v>0.91918152789778107</v>
      </c>
      <c r="D12" s="228">
        <v>0.95981869454063784</v>
      </c>
      <c r="E12" s="228">
        <v>1.0061647813765759</v>
      </c>
      <c r="F12" s="228">
        <v>0.18237921783433719</v>
      </c>
      <c r="G12" s="228">
        <v>0.2290541762970201</v>
      </c>
      <c r="H12" s="228">
        <v>0.1828196392280092</v>
      </c>
      <c r="I12" s="228">
        <v>0.1311404964636245</v>
      </c>
      <c r="J12" s="228">
        <v>0.147130188169802</v>
      </c>
      <c r="K12" s="228">
        <v>0.20240367424565539</v>
      </c>
      <c r="L12" s="228">
        <v>0.26397381670626419</v>
      </c>
      <c r="M12" s="228">
        <v>0.48729673810332891</v>
      </c>
      <c r="N12" s="228">
        <v>0.31282327594274439</v>
      </c>
      <c r="O12" s="228">
        <v>0.32054623854398678</v>
      </c>
      <c r="P12" s="228">
        <v>0.14143570121884541</v>
      </c>
      <c r="Q12" s="228">
        <v>0.184538928124549</v>
      </c>
      <c r="R12" s="228">
        <v>9.5048479565320573E-2</v>
      </c>
      <c r="S12" s="228">
        <v>0.20665266288834411</v>
      </c>
      <c r="T12" s="228">
        <v>0.19364397863060159</v>
      </c>
      <c r="U12" s="228">
        <v>0.21341915631097269</v>
      </c>
      <c r="V12" s="228">
        <v>0.19423153270131471</v>
      </c>
      <c r="W12" s="228">
        <v>0.26923848251099991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49.251035519460252</v>
      </c>
      <c r="C16" s="263">
        <v>53.158918214590059</v>
      </c>
      <c r="D16" s="263">
        <v>55.313943518299538</v>
      </c>
      <c r="E16" s="263">
        <v>63.029717645786008</v>
      </c>
      <c r="F16" s="263">
        <v>58.024514376373098</v>
      </c>
      <c r="G16" s="263">
        <v>64.587071471794715</v>
      </c>
      <c r="H16" s="263">
        <v>64.902835799894362</v>
      </c>
      <c r="I16" s="263">
        <v>68.891815522706452</v>
      </c>
      <c r="J16" s="263">
        <v>74.542043904304848</v>
      </c>
      <c r="K16" s="263">
        <v>59.130635498910053</v>
      </c>
      <c r="L16" s="263">
        <v>50.623864190994873</v>
      </c>
      <c r="M16" s="263">
        <v>49.461691404032081</v>
      </c>
      <c r="N16" s="263">
        <v>44.096070513462273</v>
      </c>
      <c r="O16" s="263">
        <v>42.275288741454688</v>
      </c>
      <c r="P16" s="263">
        <v>38.129226994220083</v>
      </c>
      <c r="Q16" s="263">
        <v>41.032541586009089</v>
      </c>
      <c r="R16" s="263">
        <v>40.940265503951267</v>
      </c>
      <c r="S16" s="263">
        <v>41.798163335672953</v>
      </c>
      <c r="T16" s="263">
        <v>43.328757721924383</v>
      </c>
      <c r="U16" s="263">
        <v>46.556648900946513</v>
      </c>
      <c r="V16" s="263">
        <v>46.03241417845615</v>
      </c>
      <c r="W16" s="263">
        <v>53.474391505934747</v>
      </c>
      <c r="DA16" s="70" t="s">
        <v>3198</v>
      </c>
    </row>
    <row r="17" spans="1:105" ht="12" customHeight="1" x14ac:dyDescent="0.25">
      <c r="A17" s="46" t="s">
        <v>30</v>
      </c>
      <c r="B17" s="231">
        <v>0</v>
      </c>
      <c r="C17" s="231">
        <v>2.6825096070288459E-2</v>
      </c>
      <c r="D17" s="231">
        <v>0.2210561042961548</v>
      </c>
      <c r="E17" s="231">
        <v>0</v>
      </c>
      <c r="F17" s="231">
        <v>1.844104247859106E-2</v>
      </c>
      <c r="G17" s="231">
        <v>4.510019045177914E-2</v>
      </c>
      <c r="H17" s="231">
        <v>1.4267902630157E-2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2.3366592986983851E-2</v>
      </c>
      <c r="O17" s="231">
        <v>1.3452248576087889E-2</v>
      </c>
      <c r="P17" s="231">
        <v>0</v>
      </c>
      <c r="Q17" s="231">
        <v>0</v>
      </c>
      <c r="R17" s="231">
        <v>0</v>
      </c>
      <c r="S17" s="231">
        <v>0</v>
      </c>
      <c r="T17" s="231">
        <v>0.1624411658746388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0.66788695108458018</v>
      </c>
      <c r="C19" s="231">
        <v>0.48221402941753411</v>
      </c>
      <c r="D19" s="231">
        <v>1.0320609964575851</v>
      </c>
      <c r="E19" s="231">
        <v>0.46215286792218202</v>
      </c>
      <c r="F19" s="231">
        <v>0.88487417917011923</v>
      </c>
      <c r="G19" s="231">
        <v>1.30539515394237</v>
      </c>
      <c r="H19" s="231">
        <v>2.3159966419118412</v>
      </c>
      <c r="I19" s="231">
        <v>1.3151608977594631</v>
      </c>
      <c r="J19" s="231">
        <v>1.7978045883110769</v>
      </c>
      <c r="K19" s="231">
        <v>0.8682758298934069</v>
      </c>
      <c r="L19" s="231">
        <v>0.90860372780684984</v>
      </c>
      <c r="M19" s="231">
        <v>0.90204817046088903</v>
      </c>
      <c r="N19" s="231">
        <v>0.92783774959581311</v>
      </c>
      <c r="O19" s="231">
        <v>0.92371941783701372</v>
      </c>
      <c r="P19" s="231">
        <v>0.90517424514349076</v>
      </c>
      <c r="Q19" s="231">
        <v>0.90516260161495654</v>
      </c>
      <c r="R19" s="231">
        <v>0.8988384191668376</v>
      </c>
      <c r="S19" s="231">
        <v>1.1603252941848381</v>
      </c>
      <c r="T19" s="231">
        <v>1.2421203582804889</v>
      </c>
      <c r="U19" s="231">
        <v>1.2322659326756851</v>
      </c>
      <c r="V19" s="231">
        <v>1.1960267418030579</v>
      </c>
      <c r="W19" s="231">
        <v>1.5027671915646319</v>
      </c>
      <c r="DA19" s="73" t="s">
        <v>3201</v>
      </c>
    </row>
    <row r="20" spans="1:105" ht="12" customHeight="1" x14ac:dyDescent="0.25">
      <c r="A20" s="46" t="s">
        <v>160</v>
      </c>
      <c r="B20" s="231">
        <v>16.10012386697603</v>
      </c>
      <c r="C20" s="231">
        <v>16.87192651855645</v>
      </c>
      <c r="D20" s="231">
        <v>17.530266978891941</v>
      </c>
      <c r="E20" s="231">
        <v>24.65690017624296</v>
      </c>
      <c r="F20" s="231">
        <v>20.059661012851581</v>
      </c>
      <c r="G20" s="231">
        <v>33.59484339927068</v>
      </c>
      <c r="H20" s="231">
        <v>37.950352849497143</v>
      </c>
      <c r="I20" s="231">
        <v>40.793189254413967</v>
      </c>
      <c r="J20" s="231">
        <v>47.227572699452317</v>
      </c>
      <c r="K20" s="231">
        <v>34.394743904007029</v>
      </c>
      <c r="L20" s="231">
        <v>31.737852539679238</v>
      </c>
      <c r="M20" s="231">
        <v>30.126679034112211</v>
      </c>
      <c r="N20" s="231">
        <v>28.6457250449211</v>
      </c>
      <c r="O20" s="231">
        <v>28.084959546599041</v>
      </c>
      <c r="P20" s="231">
        <v>24.263304695266431</v>
      </c>
      <c r="Q20" s="231">
        <v>24.77696539097315</v>
      </c>
      <c r="R20" s="231">
        <v>24.020465010115419</v>
      </c>
      <c r="S20" s="231">
        <v>24.33168020816413</v>
      </c>
      <c r="T20" s="231">
        <v>27.745771787354329</v>
      </c>
      <c r="U20" s="231">
        <v>29.646961672142101</v>
      </c>
      <c r="V20" s="231">
        <v>30.110390035752769</v>
      </c>
      <c r="W20" s="231">
        <v>35.425350229378978</v>
      </c>
      <c r="DA20" s="73" t="s">
        <v>3202</v>
      </c>
    </row>
    <row r="21" spans="1:105" ht="12" customHeight="1" x14ac:dyDescent="0.25">
      <c r="A21" s="46" t="s">
        <v>70</v>
      </c>
      <c r="B21" s="231">
        <v>2.430012642465341</v>
      </c>
      <c r="C21" s="231">
        <v>2.210332431281794</v>
      </c>
      <c r="D21" s="231">
        <v>2.3100848678238521</v>
      </c>
      <c r="E21" s="231">
        <v>1.4916064430853191</v>
      </c>
      <c r="F21" s="231">
        <v>3.0395374588679229</v>
      </c>
      <c r="G21" s="231">
        <v>4.2451607013253678</v>
      </c>
      <c r="H21" s="231">
        <v>1.5979119081979749</v>
      </c>
      <c r="I21" s="231">
        <v>1.1972850347030299</v>
      </c>
      <c r="J21" s="231">
        <v>6.4351905093064876E-2</v>
      </c>
      <c r="K21" s="231">
        <v>1.4465245919930081</v>
      </c>
      <c r="L21" s="231">
        <v>1.8461751811201239</v>
      </c>
      <c r="M21" s="231">
        <v>1.16355772826199</v>
      </c>
      <c r="N21" s="231">
        <v>1.1630734273069889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0.32196949026268662</v>
      </c>
      <c r="V21" s="231">
        <v>0.11645140496174031</v>
      </c>
      <c r="W21" s="231">
        <v>0.26293859093943722</v>
      </c>
      <c r="DA21" s="73" t="s">
        <v>3203</v>
      </c>
    </row>
    <row r="22" spans="1:105" ht="12" customHeight="1" x14ac:dyDescent="0.25">
      <c r="A22" s="46" t="s">
        <v>34</v>
      </c>
      <c r="B22" s="231">
        <v>21.767207395151939</v>
      </c>
      <c r="C22" s="231">
        <v>24.852271201138059</v>
      </c>
      <c r="D22" s="231">
        <v>24.854768938144218</v>
      </c>
      <c r="E22" s="231">
        <v>27.944828218080669</v>
      </c>
      <c r="F22" s="231">
        <v>31.027186142328929</v>
      </c>
      <c r="G22" s="231">
        <v>21.754510565493881</v>
      </c>
      <c r="H22" s="231">
        <v>21.754510565561841</v>
      </c>
      <c r="I22" s="231">
        <v>24.847067582535711</v>
      </c>
      <c r="J22" s="231">
        <v>24.841863963815278</v>
      </c>
      <c r="K22" s="231">
        <v>21.75180468379353</v>
      </c>
      <c r="L22" s="231">
        <v>15.563984768118891</v>
      </c>
      <c r="M22" s="231">
        <v>15.561487031118499</v>
      </c>
      <c r="N22" s="231">
        <v>12.46326877067831</v>
      </c>
      <c r="O22" s="231">
        <v>12.46077103368407</v>
      </c>
      <c r="P22" s="231">
        <v>12.453069677918339</v>
      </c>
      <c r="Q22" s="231">
        <v>12.453069677911079</v>
      </c>
      <c r="R22" s="231">
        <v>12.453069677925001</v>
      </c>
      <c r="S22" s="231">
        <v>11.837605454915741</v>
      </c>
      <c r="T22" s="231">
        <v>9.9708146005411571</v>
      </c>
      <c r="U22" s="231">
        <v>11.18653771210519</v>
      </c>
      <c r="V22" s="231">
        <v>10.88223008911049</v>
      </c>
      <c r="W22" s="231">
        <v>10.87818994885078</v>
      </c>
      <c r="DA22" s="73" t="s">
        <v>3204</v>
      </c>
    </row>
    <row r="23" spans="1:105" ht="12" customHeight="1" x14ac:dyDescent="0.25">
      <c r="A23" s="46" t="s">
        <v>162</v>
      </c>
      <c r="B23" s="231">
        <v>5.7853644976481968</v>
      </c>
      <c r="C23" s="231">
        <v>5.5814639299537721</v>
      </c>
      <c r="D23" s="231">
        <v>5.7317325912847696</v>
      </c>
      <c r="E23" s="231">
        <v>6.3405209986929556</v>
      </c>
      <c r="F23" s="231">
        <v>1.4214864520731121</v>
      </c>
      <c r="G23" s="231">
        <v>1.3619893284077449</v>
      </c>
      <c r="H23" s="231">
        <v>1.149915932085277</v>
      </c>
      <c r="I23" s="231">
        <v>0.59251434885677956</v>
      </c>
      <c r="J23" s="231">
        <v>0.40379473655422521</v>
      </c>
      <c r="K23" s="231">
        <v>0.54940648921081703</v>
      </c>
      <c r="L23" s="231">
        <v>0.5672479742697738</v>
      </c>
      <c r="M23" s="231">
        <v>1.7079194400784841</v>
      </c>
      <c r="N23" s="231">
        <v>0.87279892797308101</v>
      </c>
      <c r="O23" s="231">
        <v>0.79238649475847334</v>
      </c>
      <c r="P23" s="231">
        <v>0.5076783758918223</v>
      </c>
      <c r="Q23" s="231">
        <v>2.8973439155099001</v>
      </c>
      <c r="R23" s="231">
        <v>3.5678923967440141</v>
      </c>
      <c r="S23" s="231">
        <v>4.4685523784082433</v>
      </c>
      <c r="T23" s="231">
        <v>4.2076098098737669</v>
      </c>
      <c r="U23" s="231">
        <v>4.1689140937608444</v>
      </c>
      <c r="V23" s="231">
        <v>3.7273159068280899</v>
      </c>
      <c r="W23" s="231">
        <v>5.4051455452009227</v>
      </c>
      <c r="DA23" s="73" t="s">
        <v>3205</v>
      </c>
    </row>
    <row r="24" spans="1:105" ht="12" customHeight="1" x14ac:dyDescent="0.25">
      <c r="A24" s="46" t="s">
        <v>36</v>
      </c>
      <c r="B24" s="231">
        <v>2.5004401661341631</v>
      </c>
      <c r="C24" s="231">
        <v>3.1338850081721601</v>
      </c>
      <c r="D24" s="231">
        <v>3.6339730414010178</v>
      </c>
      <c r="E24" s="231">
        <v>2.1337089417619199</v>
      </c>
      <c r="F24" s="231">
        <v>1.5733280886028389</v>
      </c>
      <c r="G24" s="231">
        <v>2.280072132902899</v>
      </c>
      <c r="H24" s="231">
        <v>0.1198800000101258</v>
      </c>
      <c r="I24" s="231">
        <v>0.14659840443750069</v>
      </c>
      <c r="J24" s="231">
        <v>0.20665601107890591</v>
      </c>
      <c r="K24" s="231">
        <v>0.1198800000122479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169.40116800672121</v>
      </c>
      <c r="C27" s="263">
        <f t="shared" si="0"/>
        <v>172.73211626100041</v>
      </c>
      <c r="D27" s="263">
        <f t="shared" si="0"/>
        <v>180.5960486732931</v>
      </c>
      <c r="E27" s="263">
        <f t="shared" si="0"/>
        <v>217.0409183966033</v>
      </c>
      <c r="F27" s="263">
        <f t="shared" si="0"/>
        <v>185.34687176118749</v>
      </c>
      <c r="G27" s="263">
        <f t="shared" si="0"/>
        <v>238.59725759156871</v>
      </c>
      <c r="H27" s="263">
        <f t="shared" si="0"/>
        <v>250.5619304723273</v>
      </c>
      <c r="I27" s="263">
        <f t="shared" si="0"/>
        <v>260.81937547988878</v>
      </c>
      <c r="J27" s="263">
        <f t="shared" si="0"/>
        <v>286.2528203385246</v>
      </c>
      <c r="K27" s="263">
        <f t="shared" si="0"/>
        <v>225.25434876821501</v>
      </c>
      <c r="L27" s="263">
        <f t="shared" si="0"/>
        <v>202.39208536018199</v>
      </c>
      <c r="M27" s="263">
        <f t="shared" si="0"/>
        <v>195.6131546425687</v>
      </c>
      <c r="N27" s="263">
        <f t="shared" si="0"/>
        <v>179.36668083403819</v>
      </c>
      <c r="O27" s="263">
        <f t="shared" si="0"/>
        <v>171.3335381164778</v>
      </c>
      <c r="P27" s="263">
        <f t="shared" si="0"/>
        <v>151.23594438576251</v>
      </c>
      <c r="Q27" s="263">
        <f t="shared" si="0"/>
        <v>152.20466514425871</v>
      </c>
      <c r="R27" s="263">
        <f t="shared" si="0"/>
        <v>145.34411798306621</v>
      </c>
      <c r="S27" s="263">
        <f t="shared" si="0"/>
        <v>148.11748468849481</v>
      </c>
      <c r="T27" s="263">
        <f t="shared" si="0"/>
        <v>161.04727986412041</v>
      </c>
      <c r="U27" s="263">
        <f t="shared" si="0"/>
        <v>171.78342854921621</v>
      </c>
      <c r="V27" s="263">
        <f t="shared" si="0"/>
        <v>173.86026835998081</v>
      </c>
      <c r="W27" s="263">
        <f t="shared" si="0"/>
        <v>198.23154976778881</v>
      </c>
      <c r="DA27" s="70"/>
    </row>
    <row r="28" spans="1:105" ht="12" customHeight="1" x14ac:dyDescent="0.25">
      <c r="A28" s="60" t="s">
        <v>3072</v>
      </c>
      <c r="B28" s="264">
        <v>169.40116800672121</v>
      </c>
      <c r="C28" s="264">
        <v>172.73211626100041</v>
      </c>
      <c r="D28" s="264">
        <v>180.5960486732931</v>
      </c>
      <c r="E28" s="264">
        <v>217.0409183966033</v>
      </c>
      <c r="F28" s="264">
        <v>185.34687176118749</v>
      </c>
      <c r="G28" s="264">
        <v>238.59725759156871</v>
      </c>
      <c r="H28" s="264">
        <v>250.5619304723273</v>
      </c>
      <c r="I28" s="264">
        <v>260.81937547988878</v>
      </c>
      <c r="J28" s="264">
        <v>286.2528203385246</v>
      </c>
      <c r="K28" s="264">
        <v>225.25434876821501</v>
      </c>
      <c r="L28" s="264">
        <v>202.39208536018199</v>
      </c>
      <c r="M28" s="264">
        <v>195.6131546425687</v>
      </c>
      <c r="N28" s="264">
        <v>179.36668083403819</v>
      </c>
      <c r="O28" s="264">
        <v>171.3335381164778</v>
      </c>
      <c r="P28" s="264">
        <v>151.23594438576251</v>
      </c>
      <c r="Q28" s="264">
        <v>152.20466514425871</v>
      </c>
      <c r="R28" s="264">
        <v>145.34411798306621</v>
      </c>
      <c r="S28" s="264">
        <v>148.11748468849481</v>
      </c>
      <c r="T28" s="264">
        <v>161.04727986412041</v>
      </c>
      <c r="U28" s="264">
        <v>171.78342854921621</v>
      </c>
      <c r="V28" s="264">
        <v>173.86026835998081</v>
      </c>
      <c r="W28" s="264">
        <v>198.23154976778881</v>
      </c>
      <c r="DA28" s="72" t="s">
        <v>3209</v>
      </c>
    </row>
    <row r="29" spans="1:105" ht="12" customHeight="1" x14ac:dyDescent="0.25">
      <c r="A29" s="59" t="s">
        <v>30</v>
      </c>
      <c r="B29" s="232">
        <v>0</v>
      </c>
      <c r="C29" s="232">
        <v>0.44586513167069519</v>
      </c>
      <c r="D29" s="232">
        <v>2.9833754689018939</v>
      </c>
      <c r="E29" s="232">
        <v>0</v>
      </c>
      <c r="F29" s="232">
        <v>1.2318068558602691</v>
      </c>
      <c r="G29" s="232">
        <v>2.69362086403464</v>
      </c>
      <c r="H29" s="232">
        <v>0.42489134062560879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0.44948550166680751</v>
      </c>
      <c r="O29" s="232">
        <v>0.22289100720534821</v>
      </c>
      <c r="P29" s="232">
        <v>0</v>
      </c>
      <c r="Q29" s="232">
        <v>0</v>
      </c>
      <c r="R29" s="232">
        <v>0</v>
      </c>
      <c r="S29" s="232">
        <v>0</v>
      </c>
      <c r="T29" s="232">
        <v>0.46287831605382518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25">
      <c r="A30" s="59" t="s">
        <v>33</v>
      </c>
      <c r="B30" s="232">
        <v>7.4442464120912586</v>
      </c>
      <c r="C30" s="232">
        <v>5.0537687572868961</v>
      </c>
      <c r="D30" s="232">
        <v>9.0832626992725167</v>
      </c>
      <c r="E30" s="232">
        <v>5.0758462581574637</v>
      </c>
      <c r="F30" s="232">
        <v>7.02859417190336</v>
      </c>
      <c r="G30" s="232">
        <v>7.5708818460007086</v>
      </c>
      <c r="H30" s="232">
        <v>15.057944047068119</v>
      </c>
      <c r="I30" s="232">
        <v>7.5611161022100903</v>
      </c>
      <c r="J30" s="232">
        <v>10.037231411650049</v>
      </c>
      <c r="K30" s="232">
        <v>5.0492421700783776</v>
      </c>
      <c r="L30" s="232">
        <v>5.0089142721678011</v>
      </c>
      <c r="M30" s="232">
        <v>5.0154698295092226</v>
      </c>
      <c r="N30" s="232">
        <v>4.9896802503759963</v>
      </c>
      <c r="O30" s="232">
        <v>4.9937985821322393</v>
      </c>
      <c r="P30" s="232">
        <v>5.0123437547999581</v>
      </c>
      <c r="Q30" s="232">
        <v>5.0123553983225628</v>
      </c>
      <c r="R30" s="232">
        <v>5.0186795807762197</v>
      </c>
      <c r="S30" s="232">
        <v>5.8187318766880809</v>
      </c>
      <c r="T30" s="232">
        <v>6.033156185914013</v>
      </c>
      <c r="U30" s="232">
        <v>6.0432221195447831</v>
      </c>
      <c r="V30" s="232">
        <v>6.1606748176600066</v>
      </c>
      <c r="W30" s="232">
        <v>7.2915970238745098</v>
      </c>
      <c r="DA30" s="71" t="s">
        <v>3211</v>
      </c>
    </row>
    <row r="31" spans="1:105" ht="12" customHeight="1" x14ac:dyDescent="0.25">
      <c r="A31" s="59" t="s">
        <v>160</v>
      </c>
      <c r="B31" s="232">
        <v>115.1235674743284</v>
      </c>
      <c r="C31" s="232">
        <v>125.2860498175142</v>
      </c>
      <c r="D31" s="232">
        <v>126.4889383408063</v>
      </c>
      <c r="E31" s="232">
        <v>168.23380417848239</v>
      </c>
      <c r="F31" s="232">
        <v>152.80027326373369</v>
      </c>
      <c r="G31" s="232">
        <v>197.03756140680829</v>
      </c>
      <c r="H31" s="232">
        <v>215.41593799839191</v>
      </c>
      <c r="I31" s="232">
        <v>235.88894159932079</v>
      </c>
      <c r="J31" s="232">
        <v>264.32934871315172</v>
      </c>
      <c r="K31" s="232">
        <v>200.95312621657229</v>
      </c>
      <c r="L31" s="232">
        <v>176.16530163228501</v>
      </c>
      <c r="M31" s="232">
        <v>168.39822157317141</v>
      </c>
      <c r="N31" s="232">
        <v>155.24078028123759</v>
      </c>
      <c r="O31" s="232">
        <v>152.9877554306467</v>
      </c>
      <c r="P31" s="232">
        <v>136.07035877259139</v>
      </c>
      <c r="Q31" s="232">
        <v>135.7447783861584</v>
      </c>
      <c r="R31" s="232">
        <v>131.04832352743691</v>
      </c>
      <c r="S31" s="232">
        <v>130.3800390791379</v>
      </c>
      <c r="T31" s="232">
        <v>142.50633410787259</v>
      </c>
      <c r="U31" s="232">
        <v>152.26707946415809</v>
      </c>
      <c r="V31" s="232">
        <v>155.09469658959119</v>
      </c>
      <c r="W31" s="232">
        <v>176.79549396772049</v>
      </c>
      <c r="DA31" s="71" t="s">
        <v>3212</v>
      </c>
    </row>
    <row r="32" spans="1:105" ht="12" customHeight="1" x14ac:dyDescent="0.25">
      <c r="A32" s="59" t="s">
        <v>70</v>
      </c>
      <c r="B32" s="232">
        <v>18.115921966025279</v>
      </c>
      <c r="C32" s="232">
        <v>15.341926602718299</v>
      </c>
      <c r="D32" s="232">
        <v>15.23751023474874</v>
      </c>
      <c r="E32" s="232">
        <v>12.93986882981924</v>
      </c>
      <c r="F32" s="232">
        <v>14.118901045713629</v>
      </c>
      <c r="G32" s="232">
        <v>20.844370857469169</v>
      </c>
      <c r="H32" s="232">
        <v>9.0263925623150936</v>
      </c>
      <c r="I32" s="232">
        <v>7.7846332800692357</v>
      </c>
      <c r="J32" s="232">
        <v>2.663551612648118</v>
      </c>
      <c r="K32" s="232">
        <v>9.5615117769486222</v>
      </c>
      <c r="L32" s="232">
        <v>10.26100451809123</v>
      </c>
      <c r="M32" s="232">
        <v>5.0902384324990297</v>
      </c>
      <c r="N32" s="232">
        <v>5.0907227333472962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1.113051838317221</v>
      </c>
      <c r="V32" s="232">
        <v>0.50881675519298863</v>
      </c>
      <c r="W32" s="232">
        <v>0.8953396642684901</v>
      </c>
      <c r="DA32" s="71" t="s">
        <v>3213</v>
      </c>
    </row>
    <row r="33" spans="1:105" ht="12" customHeight="1" x14ac:dyDescent="0.25">
      <c r="A33" s="59" t="s">
        <v>162</v>
      </c>
      <c r="B33" s="232">
        <v>28.717432154276189</v>
      </c>
      <c r="C33" s="232">
        <v>26.604505951810349</v>
      </c>
      <c r="D33" s="232">
        <v>26.802961929563619</v>
      </c>
      <c r="E33" s="232">
        <v>30.7913991301442</v>
      </c>
      <c r="F33" s="232">
        <v>10.167296423976611</v>
      </c>
      <c r="G33" s="232">
        <v>10.450822617255911</v>
      </c>
      <c r="H33" s="232">
        <v>10.636764523926569</v>
      </c>
      <c r="I33" s="232">
        <v>9.5846844982886932</v>
      </c>
      <c r="J33" s="232">
        <v>9.2226886010747773</v>
      </c>
      <c r="K33" s="232">
        <v>9.6904686046157309</v>
      </c>
      <c r="L33" s="232">
        <v>10.95686493763797</v>
      </c>
      <c r="M33" s="232">
        <v>17.10922480738903</v>
      </c>
      <c r="N33" s="232">
        <v>13.59601206741044</v>
      </c>
      <c r="O33" s="232">
        <v>13.1290930964936</v>
      </c>
      <c r="P33" s="232">
        <v>10.1532418583711</v>
      </c>
      <c r="Q33" s="232">
        <v>11.447531359777811</v>
      </c>
      <c r="R33" s="232">
        <v>9.2771148748531669</v>
      </c>
      <c r="S33" s="232">
        <v>11.91871373266884</v>
      </c>
      <c r="T33" s="232">
        <v>12.04491125428004</v>
      </c>
      <c r="U33" s="232">
        <v>12.36007512719603</v>
      </c>
      <c r="V33" s="232">
        <v>12.09608019753655</v>
      </c>
      <c r="W33" s="232">
        <v>13.24911911192526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4.046217842368109</v>
      </c>
      <c r="C35" s="263">
        <f t="shared" si="1"/>
        <v>3.5183233498736755</v>
      </c>
      <c r="D35" s="263">
        <f t="shared" si="1"/>
        <v>4.108188151176007</v>
      </c>
      <c r="E35" s="263">
        <f t="shared" si="1"/>
        <v>3.3709893287055435</v>
      </c>
      <c r="F35" s="263">
        <f t="shared" si="1"/>
        <v>1.9750457588247539</v>
      </c>
      <c r="G35" s="263">
        <f t="shared" si="1"/>
        <v>2.1437115743139241</v>
      </c>
      <c r="H35" s="263">
        <f t="shared" si="1"/>
        <v>2.1892092440823361</v>
      </c>
      <c r="I35" s="263">
        <f t="shared" si="1"/>
        <v>2.0241706595649092</v>
      </c>
      <c r="J35" s="263">
        <f t="shared" si="1"/>
        <v>2.1365397606400358</v>
      </c>
      <c r="K35" s="263">
        <f t="shared" si="1"/>
        <v>2.3852029886910455</v>
      </c>
      <c r="L35" s="263">
        <f t="shared" si="1"/>
        <v>2.4095914652331034</v>
      </c>
      <c r="M35" s="263">
        <f t="shared" si="1"/>
        <v>2.7390125742270226</v>
      </c>
      <c r="N35" s="263">
        <f t="shared" si="1"/>
        <v>2.4077865296224488</v>
      </c>
      <c r="O35" s="263">
        <f t="shared" si="1"/>
        <v>2.5475651648475877</v>
      </c>
      <c r="P35" s="263">
        <f t="shared" si="1"/>
        <v>1.9989379502033713</v>
      </c>
      <c r="Q35" s="263">
        <f t="shared" si="1"/>
        <v>2.6483614080769184</v>
      </c>
      <c r="R35" s="263">
        <f t="shared" si="1"/>
        <v>2.4997335344139109</v>
      </c>
      <c r="S35" s="263">
        <f t="shared" si="1"/>
        <v>3.4278947342059891</v>
      </c>
      <c r="T35" s="263">
        <f t="shared" si="1"/>
        <v>3.287899395685038</v>
      </c>
      <c r="U35" s="263">
        <f t="shared" si="1"/>
        <v>3.7086028055772902</v>
      </c>
      <c r="V35" s="263">
        <f t="shared" si="1"/>
        <v>3.1844150054469456</v>
      </c>
      <c r="W35" s="263">
        <f t="shared" si="1"/>
        <v>3.8720799578839991</v>
      </c>
      <c r="DA35" s="70"/>
    </row>
    <row r="36" spans="1:105" ht="12" customHeight="1" x14ac:dyDescent="0.25">
      <c r="A36" s="60" t="s">
        <v>3082</v>
      </c>
      <c r="B36" s="264">
        <v>3.2862557564463719</v>
      </c>
      <c r="C36" s="264">
        <v>2.7077160040831409</v>
      </c>
      <c r="D36" s="264">
        <v>3.1179852548383811</v>
      </c>
      <c r="E36" s="264">
        <v>2.8033590511208399</v>
      </c>
      <c r="F36" s="264">
        <v>1.673497641476674</v>
      </c>
      <c r="G36" s="264">
        <v>1.714814403332706</v>
      </c>
      <c r="H36" s="264">
        <v>2.077476534238142</v>
      </c>
      <c r="I36" s="264">
        <v>1.9334413193702771</v>
      </c>
      <c r="J36" s="264">
        <v>2.0211785154697459</v>
      </c>
      <c r="K36" s="264">
        <v>2.2416571608634559</v>
      </c>
      <c r="L36" s="264">
        <v>2.2774857419506258</v>
      </c>
      <c r="M36" s="264">
        <v>2.481675237842909</v>
      </c>
      <c r="N36" s="264">
        <v>2.2404063513552299</v>
      </c>
      <c r="O36" s="264">
        <v>2.3484590427052661</v>
      </c>
      <c r="P36" s="264">
        <v>1.869670233300079</v>
      </c>
      <c r="Q36" s="264">
        <v>1.9890384065584219</v>
      </c>
      <c r="R36" s="264">
        <v>1.666309716935916</v>
      </c>
      <c r="S36" s="264">
        <v>2.3080653911988152</v>
      </c>
      <c r="T36" s="264">
        <v>2.2616885668122761</v>
      </c>
      <c r="U36" s="264">
        <v>2.5397159132959541</v>
      </c>
      <c r="V36" s="264">
        <v>2.275762084113691</v>
      </c>
      <c r="W36" s="264">
        <v>2.5341281359838299</v>
      </c>
      <c r="DA36" s="72" t="s">
        <v>3216</v>
      </c>
    </row>
    <row r="37" spans="1:105" ht="12" customHeight="1" x14ac:dyDescent="0.25">
      <c r="A37" s="59" t="s">
        <v>30</v>
      </c>
      <c r="B37" s="232">
        <v>0</v>
      </c>
      <c r="C37" s="232">
        <v>6.4650444092250819E-2</v>
      </c>
      <c r="D37" s="232">
        <v>0.43258944299077462</v>
      </c>
      <c r="E37" s="232">
        <v>0</v>
      </c>
      <c r="F37" s="232">
        <v>0.17861199409973899</v>
      </c>
      <c r="G37" s="232">
        <v>0.3905750252850228</v>
      </c>
      <c r="H37" s="232">
        <v>6.1609244390713268E-2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6.5175397741687083E-2</v>
      </c>
      <c r="O37" s="232">
        <v>3.231919604477549E-2</v>
      </c>
      <c r="P37" s="232">
        <v>0</v>
      </c>
      <c r="Q37" s="232">
        <v>0</v>
      </c>
      <c r="R37" s="232">
        <v>0</v>
      </c>
      <c r="S37" s="232">
        <v>0</v>
      </c>
      <c r="T37" s="232">
        <v>6.7117355827804634E-2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0.70149980666032863</v>
      </c>
      <c r="C38" s="232">
        <v>0.35249017762309981</v>
      </c>
      <c r="D38" s="232">
        <v>0.48680735117230639</v>
      </c>
      <c r="E38" s="232">
        <v>0.35902940600495342</v>
      </c>
      <c r="F38" s="232">
        <v>7.3781738156601426E-2</v>
      </c>
      <c r="G38" s="232">
        <v>0</v>
      </c>
      <c r="H38" s="232">
        <v>0.36196625429204682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8.0735450020482241E-2</v>
      </c>
      <c r="T38" s="232">
        <v>8.2217728224900505E-2</v>
      </c>
      <c r="U38" s="232">
        <v>8.2903673949235965E-2</v>
      </c>
      <c r="V38" s="232">
        <v>2.8317886802812001E-2</v>
      </c>
      <c r="W38" s="232">
        <v>5.2317947747027103E-2</v>
      </c>
      <c r="DA38" s="71" t="s">
        <v>3218</v>
      </c>
    </row>
    <row r="39" spans="1:105" ht="12" customHeight="1" x14ac:dyDescent="0.25">
      <c r="A39" s="59" t="s">
        <v>160</v>
      </c>
      <c r="B39" s="232">
        <v>0.36943955615813229</v>
      </c>
      <c r="C39" s="232">
        <v>0.73854322379515291</v>
      </c>
      <c r="D39" s="232">
        <v>0.72048288265903593</v>
      </c>
      <c r="E39" s="232">
        <v>0.75988211449217236</v>
      </c>
      <c r="F39" s="232">
        <v>0.80916797285921926</v>
      </c>
      <c r="G39" s="232">
        <v>0.42506280651226408</v>
      </c>
      <c r="H39" s="232">
        <v>0.41947336360849152</v>
      </c>
      <c r="I39" s="232">
        <v>0.43091266324106609</v>
      </c>
      <c r="J39" s="232">
        <v>0.42878849687269838</v>
      </c>
      <c r="K39" s="232">
        <v>0.41932530276043573</v>
      </c>
      <c r="L39" s="232">
        <v>0.42035462657822981</v>
      </c>
      <c r="M39" s="232">
        <v>0.40280619789958438</v>
      </c>
      <c r="N39" s="232">
        <v>0.34020168963249903</v>
      </c>
      <c r="O39" s="232">
        <v>0.4124213476689178</v>
      </c>
      <c r="P39" s="232">
        <v>0.42130072843922312</v>
      </c>
      <c r="Q39" s="232">
        <v>0.35299498612361879</v>
      </c>
      <c r="R39" s="232">
        <v>0.3211280600822059</v>
      </c>
      <c r="S39" s="232">
        <v>0.49911644994135018</v>
      </c>
      <c r="T39" s="232">
        <v>0.38873653164019678</v>
      </c>
      <c r="U39" s="232">
        <v>0.62274383419821511</v>
      </c>
      <c r="V39" s="232">
        <v>0.51646268811631657</v>
      </c>
      <c r="W39" s="232">
        <v>0.55265111870451988</v>
      </c>
      <c r="DA39" s="71" t="s">
        <v>3219</v>
      </c>
    </row>
    <row r="40" spans="1:105" ht="12" customHeight="1" x14ac:dyDescent="0.25">
      <c r="A40" s="59" t="s">
        <v>70</v>
      </c>
      <c r="B40" s="232">
        <v>1.5198233122143039</v>
      </c>
      <c r="C40" s="232">
        <v>1.117597207730904</v>
      </c>
      <c r="D40" s="232">
        <v>1.1024715234451921</v>
      </c>
      <c r="E40" s="232">
        <v>1.1383303340538979</v>
      </c>
      <c r="F40" s="232">
        <v>3.8980339103979023E-2</v>
      </c>
      <c r="G40" s="232">
        <v>0.2334902040867039</v>
      </c>
      <c r="H40" s="232">
        <v>0.30604236836028648</v>
      </c>
      <c r="I40" s="232">
        <v>0.38692404775555311</v>
      </c>
      <c r="J40" s="232">
        <v>0.38621498383397712</v>
      </c>
      <c r="K40" s="232">
        <v>0.53080268235530181</v>
      </c>
      <c r="L40" s="232">
        <v>0.38071238669640878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8.7614087046765821E-2</v>
      </c>
      <c r="V40" s="232">
        <v>0</v>
      </c>
      <c r="W40" s="232">
        <v>5.501020921304714E-2</v>
      </c>
      <c r="DA40" s="71" t="s">
        <v>3220</v>
      </c>
    </row>
    <row r="41" spans="1:105" ht="12" customHeight="1" x14ac:dyDescent="0.25">
      <c r="A41" s="59" t="s">
        <v>162</v>
      </c>
      <c r="B41" s="232">
        <v>0.69549308141360688</v>
      </c>
      <c r="C41" s="232">
        <v>0.43443495084173278</v>
      </c>
      <c r="D41" s="232">
        <v>0.37563405457107202</v>
      </c>
      <c r="E41" s="232">
        <v>0.5461171965698165</v>
      </c>
      <c r="F41" s="232">
        <v>0.57295559725713563</v>
      </c>
      <c r="G41" s="232">
        <v>0.66568636744871568</v>
      </c>
      <c r="H41" s="232">
        <v>0.92838530358660354</v>
      </c>
      <c r="I41" s="232">
        <v>1.1156046083736579</v>
      </c>
      <c r="J41" s="232">
        <v>1.20617503476307</v>
      </c>
      <c r="K41" s="232">
        <v>1.291529175747719</v>
      </c>
      <c r="L41" s="232">
        <v>1.4764187286759869</v>
      </c>
      <c r="M41" s="232">
        <v>2.0788690399433252</v>
      </c>
      <c r="N41" s="232">
        <v>1.8350292639810439</v>
      </c>
      <c r="O41" s="232">
        <v>1.903718498991573</v>
      </c>
      <c r="P41" s="232">
        <v>1.448369504860856</v>
      </c>
      <c r="Q41" s="232">
        <v>1.6360434204348031</v>
      </c>
      <c r="R41" s="232">
        <v>1.3451816568537101</v>
      </c>
      <c r="S41" s="232">
        <v>1.728213491236982</v>
      </c>
      <c r="T41" s="232">
        <v>1.723616951119374</v>
      </c>
      <c r="U41" s="232">
        <v>1.7464543181017369</v>
      </c>
      <c r="V41" s="232">
        <v>1.730981509194562</v>
      </c>
      <c r="W41" s="232">
        <v>1.874148860319236</v>
      </c>
      <c r="DA41" s="71" t="s">
        <v>3221</v>
      </c>
    </row>
    <row r="42" spans="1:105" ht="12" customHeight="1" x14ac:dyDescent="0.25">
      <c r="A42" s="60" t="s">
        <v>3089</v>
      </c>
      <c r="B42" s="264">
        <v>0.75996208592173686</v>
      </c>
      <c r="C42" s="264">
        <v>0.81060734579053462</v>
      </c>
      <c r="D42" s="264">
        <v>0.99020289633762582</v>
      </c>
      <c r="E42" s="264">
        <v>0.56763027758470375</v>
      </c>
      <c r="F42" s="264">
        <v>0.30154811734807979</v>
      </c>
      <c r="G42" s="264">
        <v>0.42889717098121799</v>
      </c>
      <c r="H42" s="264">
        <v>0.11173270984419389</v>
      </c>
      <c r="I42" s="264">
        <v>9.072934019463201E-2</v>
      </c>
      <c r="J42" s="264">
        <v>0.1153612451702898</v>
      </c>
      <c r="K42" s="264">
        <v>0.14354582782758959</v>
      </c>
      <c r="L42" s="264">
        <v>0.1321057232824778</v>
      </c>
      <c r="M42" s="264">
        <v>0.25733733638411371</v>
      </c>
      <c r="N42" s="264">
        <v>0.16738017826721879</v>
      </c>
      <c r="O42" s="264">
        <v>0.19910612214232151</v>
      </c>
      <c r="P42" s="264">
        <v>0.12926771690329231</v>
      </c>
      <c r="Q42" s="264">
        <v>0.65932300151849654</v>
      </c>
      <c r="R42" s="264">
        <v>0.83342381747799488</v>
      </c>
      <c r="S42" s="264">
        <v>1.119829343007174</v>
      </c>
      <c r="T42" s="264">
        <v>1.026210828872762</v>
      </c>
      <c r="U42" s="264">
        <v>1.168886892281336</v>
      </c>
      <c r="V42" s="264">
        <v>0.90865292133325459</v>
      </c>
      <c r="W42" s="264">
        <v>1.3379518219001689</v>
      </c>
      <c r="DA42" s="72" t="s">
        <v>3222</v>
      </c>
    </row>
    <row r="43" spans="1:105" ht="12" customHeight="1" x14ac:dyDescent="0.25">
      <c r="A43" s="64" t="s">
        <v>30</v>
      </c>
      <c r="B43" s="231">
        <v>0</v>
      </c>
      <c r="C43" s="231">
        <v>4.9544217027985967E-3</v>
      </c>
      <c r="D43" s="231">
        <v>4.0827632370496213E-2</v>
      </c>
      <c r="E43" s="231">
        <v>0</v>
      </c>
      <c r="F43" s="231">
        <v>3.405941243929342E-3</v>
      </c>
      <c r="G43" s="231">
        <v>8.3297134067725955E-3</v>
      </c>
      <c r="H43" s="231">
        <v>2.6351893114956088E-3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4.3156585576369739E-3</v>
      </c>
      <c r="O43" s="231">
        <v>2.484543284474235E-3</v>
      </c>
      <c r="P43" s="231">
        <v>0</v>
      </c>
      <c r="Q43" s="231">
        <v>0</v>
      </c>
      <c r="R43" s="231">
        <v>0</v>
      </c>
      <c r="S43" s="231">
        <v>0</v>
      </c>
      <c r="T43" s="231">
        <v>3.000183244557391E-2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5.8260588361370373E-2</v>
      </c>
      <c r="C45" s="231">
        <v>2.7012729928773131E-2</v>
      </c>
      <c r="D45" s="231">
        <v>4.5944698584199688E-2</v>
      </c>
      <c r="E45" s="231">
        <v>1.905580250900353E-2</v>
      </c>
      <c r="F45" s="231">
        <v>1.406939474042472E-3</v>
      </c>
      <c r="G45" s="231">
        <v>0</v>
      </c>
      <c r="H45" s="231">
        <v>1.54822480597779E-2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3.8555417972653973E-2</v>
      </c>
      <c r="T45" s="231">
        <v>3.6751783139188088E-2</v>
      </c>
      <c r="U45" s="231">
        <v>3.5917124975030697E-2</v>
      </c>
      <c r="V45" s="231">
        <v>1.1152568959006169E-2</v>
      </c>
      <c r="W45" s="231">
        <v>2.7524061033317952E-2</v>
      </c>
      <c r="DA45" s="73" t="s">
        <v>3225</v>
      </c>
    </row>
    <row r="46" spans="1:105" ht="12" customHeight="1" x14ac:dyDescent="0.25">
      <c r="A46" s="64" t="s">
        <v>160</v>
      </c>
      <c r="B46" s="231">
        <v>3.0682497274241289E-2</v>
      </c>
      <c r="C46" s="231">
        <v>5.6597516502815963E-2</v>
      </c>
      <c r="D46" s="231">
        <v>6.7998909217638445E-2</v>
      </c>
      <c r="E46" s="231">
        <v>4.0331413699542698E-2</v>
      </c>
      <c r="F46" s="231">
        <v>1.542997482290547E-2</v>
      </c>
      <c r="G46" s="231">
        <v>9.0652272390990569E-3</v>
      </c>
      <c r="H46" s="231">
        <v>1.794197827241702E-2</v>
      </c>
      <c r="I46" s="231">
        <v>1.2275728490533089E-2</v>
      </c>
      <c r="J46" s="231">
        <v>1.319553791565117E-2</v>
      </c>
      <c r="K46" s="231">
        <v>2.2666485325788611E-2</v>
      </c>
      <c r="L46" s="231">
        <v>2.0515703392424822E-2</v>
      </c>
      <c r="M46" s="231">
        <v>3.8443196803943418E-2</v>
      </c>
      <c r="N46" s="231">
        <v>2.252681815620091E-2</v>
      </c>
      <c r="O46" s="231">
        <v>3.1704956036190328E-2</v>
      </c>
      <c r="P46" s="231">
        <v>2.52649585476525E-2</v>
      </c>
      <c r="Q46" s="231">
        <v>0.1139673380643451</v>
      </c>
      <c r="R46" s="231">
        <v>0.15731160090077209</v>
      </c>
      <c r="S46" s="231">
        <v>0.2383543206811129</v>
      </c>
      <c r="T46" s="231">
        <v>0.17376739807308059</v>
      </c>
      <c r="U46" s="231">
        <v>0.26979706754640409</v>
      </c>
      <c r="V46" s="231">
        <v>0.20340097352882119</v>
      </c>
      <c r="W46" s="231">
        <v>0.2907454091071261</v>
      </c>
      <c r="DA46" s="73" t="s">
        <v>3226</v>
      </c>
    </row>
    <row r="47" spans="1:105" ht="12" customHeight="1" x14ac:dyDescent="0.25">
      <c r="A47" s="64" t="s">
        <v>70</v>
      </c>
      <c r="B47" s="231">
        <v>0.12622355634918461</v>
      </c>
      <c r="C47" s="231">
        <v>8.5645936987968671E-2</v>
      </c>
      <c r="D47" s="231">
        <v>0.10405085650488489</v>
      </c>
      <c r="E47" s="231">
        <v>6.0417886872029182E-2</v>
      </c>
      <c r="F47" s="231">
        <v>7.4331371376133053E-4</v>
      </c>
      <c r="G47" s="231">
        <v>4.9795976635008572E-3</v>
      </c>
      <c r="H47" s="231">
        <v>1.3090236472521879E-2</v>
      </c>
      <c r="I47" s="231">
        <v>1.102259219067798E-2</v>
      </c>
      <c r="J47" s="231">
        <v>1.188538055461614E-2</v>
      </c>
      <c r="K47" s="231">
        <v>2.8692356820092371E-2</v>
      </c>
      <c r="L47" s="231">
        <v>1.8580935975096462E-2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3.7957860781402758E-2</v>
      </c>
      <c r="V47" s="231">
        <v>0</v>
      </c>
      <c r="W47" s="231">
        <v>2.8940438626466111E-2</v>
      </c>
      <c r="DA47" s="73" t="s">
        <v>3227</v>
      </c>
    </row>
    <row r="48" spans="1:105" ht="12" customHeight="1" x14ac:dyDescent="0.25">
      <c r="A48" s="64" t="s">
        <v>34</v>
      </c>
      <c r="B48" s="231">
        <v>2.521860050130699E-2</v>
      </c>
      <c r="C48" s="231">
        <v>2.4295968775267039E-2</v>
      </c>
      <c r="D48" s="231">
        <v>2.475728463815598E-2</v>
      </c>
      <c r="E48" s="231">
        <v>2.4757284638409781E-2</v>
      </c>
      <c r="F48" s="231">
        <v>2.3334894061218359E-2</v>
      </c>
      <c r="G48" s="231">
        <v>2.2873578198396801E-2</v>
      </c>
      <c r="H48" s="231">
        <v>2.2873578198480932E-2</v>
      </c>
      <c r="I48" s="231">
        <v>2.333489406125569E-2</v>
      </c>
      <c r="J48" s="231">
        <v>2.237381934704382E-2</v>
      </c>
      <c r="K48" s="231">
        <v>2.237381934712597E-2</v>
      </c>
      <c r="L48" s="231">
        <v>2.0951428770056051E-2</v>
      </c>
      <c r="M48" s="231">
        <v>2.0490112907052899E-2</v>
      </c>
      <c r="N48" s="231">
        <v>1.9029279341655232E-2</v>
      </c>
      <c r="O48" s="231">
        <v>1.8567963478582649E-2</v>
      </c>
      <c r="P48" s="231">
        <v>1.7145572901538661E-2</v>
      </c>
      <c r="Q48" s="231">
        <v>1.7145572902485501E-2</v>
      </c>
      <c r="R48" s="231">
        <v>1.714557290292254E-2</v>
      </c>
      <c r="S48" s="231">
        <v>1.7606888765432521E-2</v>
      </c>
      <c r="T48" s="231">
        <v>1.522342347408261E-2</v>
      </c>
      <c r="U48" s="231">
        <v>6.8582291609707538E-2</v>
      </c>
      <c r="V48" s="231">
        <v>1.237864231999096E-2</v>
      </c>
      <c r="W48" s="231">
        <v>4.7669305828181774E-3</v>
      </c>
      <c r="DA48" s="73" t="s">
        <v>3228</v>
      </c>
    </row>
    <row r="49" spans="1:105" ht="12" customHeight="1" x14ac:dyDescent="0.25">
      <c r="A49" s="64" t="s">
        <v>162</v>
      </c>
      <c r="B49" s="231">
        <v>5.7761721015041151E-2</v>
      </c>
      <c r="C49" s="231">
        <v>3.3292485134878008E-2</v>
      </c>
      <c r="D49" s="231">
        <v>3.5452203779724932E-2</v>
      </c>
      <c r="E49" s="231">
        <v>2.8985652067901959E-2</v>
      </c>
      <c r="F49" s="231">
        <v>1.092565541006464E-2</v>
      </c>
      <c r="G49" s="231">
        <v>1.4196956540159881E-2</v>
      </c>
      <c r="H49" s="231">
        <v>3.9709479529500533E-2</v>
      </c>
      <c r="I49" s="231">
        <v>3.1781055521037632E-2</v>
      </c>
      <c r="J49" s="231">
        <v>3.7118832525148748E-2</v>
      </c>
      <c r="K49" s="231">
        <v>6.9813166334582663E-2</v>
      </c>
      <c r="L49" s="231">
        <v>7.2057655144900506E-2</v>
      </c>
      <c r="M49" s="231">
        <v>0.1984040266731173</v>
      </c>
      <c r="N49" s="231">
        <v>0.1215084222117257</v>
      </c>
      <c r="O49" s="231">
        <v>0.14634865934307431</v>
      </c>
      <c r="P49" s="231">
        <v>8.6857185454101177E-2</v>
      </c>
      <c r="Q49" s="231">
        <v>0.5282100905516659</v>
      </c>
      <c r="R49" s="231">
        <v>0.65896664367430025</v>
      </c>
      <c r="S49" s="231">
        <v>0.82531271558797503</v>
      </c>
      <c r="T49" s="231">
        <v>0.77046639174083642</v>
      </c>
      <c r="U49" s="231">
        <v>0.75663254736879093</v>
      </c>
      <c r="V49" s="231">
        <v>0.68172073652543619</v>
      </c>
      <c r="W49" s="231">
        <v>0.9859749825504408</v>
      </c>
      <c r="DA49" s="73" t="s">
        <v>3229</v>
      </c>
    </row>
    <row r="50" spans="1:105" ht="12" customHeight="1" x14ac:dyDescent="0.25">
      <c r="A50" s="64" t="s">
        <v>36</v>
      </c>
      <c r="B50" s="231">
        <v>0.46181512242059253</v>
      </c>
      <c r="C50" s="231">
        <v>0.5788082867580332</v>
      </c>
      <c r="D50" s="231">
        <v>0.67117131124252571</v>
      </c>
      <c r="E50" s="231">
        <v>0.39408223779781648</v>
      </c>
      <c r="F50" s="231">
        <v>0.24630139862215819</v>
      </c>
      <c r="G50" s="231">
        <v>0.36945209793328881</v>
      </c>
      <c r="H50" s="231">
        <v>0</v>
      </c>
      <c r="I50" s="231">
        <v>1.2315069931127621E-2</v>
      </c>
      <c r="J50" s="231">
        <v>3.0787674827829899E-2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1.0302432355249096</v>
      </c>
      <c r="C54" s="263">
        <f t="shared" si="2"/>
        <v>0.82890052393377034</v>
      </c>
      <c r="D54" s="263">
        <f t="shared" si="2"/>
        <v>0.90335130006244857</v>
      </c>
      <c r="E54" s="263">
        <f t="shared" si="2"/>
        <v>0.86100722941011898</v>
      </c>
      <c r="F54" s="263">
        <f t="shared" si="2"/>
        <v>0.54177166672393817</v>
      </c>
      <c r="G54" s="263">
        <f t="shared" si="2"/>
        <v>0.54752465064985789</v>
      </c>
      <c r="H54" s="263">
        <f t="shared" si="2"/>
        <v>0.70012379775061362</v>
      </c>
      <c r="I54" s="263">
        <f t="shared" si="2"/>
        <v>0.66630997353123533</v>
      </c>
      <c r="J54" s="263">
        <f t="shared" si="2"/>
        <v>0.70265918367382663</v>
      </c>
      <c r="K54" s="263">
        <f t="shared" si="2"/>
        <v>0.77393617481400767</v>
      </c>
      <c r="L54" s="263">
        <f t="shared" si="2"/>
        <v>0.80515461065886706</v>
      </c>
      <c r="M54" s="263">
        <f t="shared" si="2"/>
        <v>0.94125980202593951</v>
      </c>
      <c r="N54" s="263">
        <f t="shared" si="2"/>
        <v>0.83579920915396944</v>
      </c>
      <c r="O54" s="263">
        <f t="shared" si="2"/>
        <v>0.87847622521489943</v>
      </c>
      <c r="P54" s="263">
        <f t="shared" si="2"/>
        <v>0.69202813527813545</v>
      </c>
      <c r="Q54" s="263">
        <f t="shared" si="2"/>
        <v>0.7857365803481291</v>
      </c>
      <c r="R54" s="263">
        <f t="shared" si="2"/>
        <v>0.67699593371375755</v>
      </c>
      <c r="S54" s="263">
        <f t="shared" si="2"/>
        <v>0.92530181060556438</v>
      </c>
      <c r="T54" s="263">
        <f t="shared" si="2"/>
        <v>0.90055873586296853</v>
      </c>
      <c r="U54" s="263">
        <f t="shared" si="2"/>
        <v>0.99585991869639701</v>
      </c>
      <c r="V54" s="263">
        <f t="shared" si="2"/>
        <v>0.897754665949418</v>
      </c>
      <c r="W54" s="263">
        <f t="shared" si="2"/>
        <v>1.0192969545392812</v>
      </c>
      <c r="DA54" s="70"/>
    </row>
    <row r="55" spans="1:105" ht="12" customHeight="1" x14ac:dyDescent="0.25">
      <c r="A55" s="60" t="s">
        <v>3104</v>
      </c>
      <c r="B55" s="264">
        <v>0.97306740460916752</v>
      </c>
      <c r="C55" s="264">
        <v>0.76791439133510941</v>
      </c>
      <c r="D55" s="264">
        <v>0.82885327651353635</v>
      </c>
      <c r="E55" s="264">
        <v>0.8183015031968498</v>
      </c>
      <c r="F55" s="264">
        <v>0.51908466103003881</v>
      </c>
      <c r="G55" s="264">
        <v>0.51525652493340257</v>
      </c>
      <c r="H55" s="264">
        <v>0.69171757506641096</v>
      </c>
      <c r="I55" s="264">
        <v>0.65948394166706237</v>
      </c>
      <c r="J55" s="264">
        <v>0.69397996773624993</v>
      </c>
      <c r="K55" s="264">
        <v>0.76313648870785677</v>
      </c>
      <c r="L55" s="264">
        <v>0.7952156220733515</v>
      </c>
      <c r="M55" s="264">
        <v>0.92189899928857677</v>
      </c>
      <c r="N55" s="264">
        <v>0.8232063430774389</v>
      </c>
      <c r="O55" s="264">
        <v>0.86349645427002253</v>
      </c>
      <c r="P55" s="264">
        <v>0.68230266441393794</v>
      </c>
      <c r="Q55" s="264">
        <v>0.73613234198937072</v>
      </c>
      <c r="R55" s="264">
        <v>0.61429320136431598</v>
      </c>
      <c r="S55" s="264">
        <v>0.84105132711913122</v>
      </c>
      <c r="T55" s="264">
        <v>0.82335165155906165</v>
      </c>
      <c r="U55" s="264">
        <v>0.90791858510783263</v>
      </c>
      <c r="V55" s="264">
        <v>0.829392063717449</v>
      </c>
      <c r="W55" s="264">
        <v>0.91863600242140009</v>
      </c>
      <c r="DA55" s="72" t="s">
        <v>3234</v>
      </c>
    </row>
    <row r="56" spans="1:105" ht="12" customHeight="1" x14ac:dyDescent="0.25">
      <c r="A56" s="60" t="s">
        <v>3106</v>
      </c>
      <c r="B56" s="264">
        <v>5.7175830915741972E-2</v>
      </c>
      <c r="C56" s="264">
        <v>6.098613259866089E-2</v>
      </c>
      <c r="D56" s="264">
        <v>7.4498023548912259E-2</v>
      </c>
      <c r="E56" s="264">
        <v>4.2705726213269228E-2</v>
      </c>
      <c r="F56" s="264">
        <v>2.268700569389941E-2</v>
      </c>
      <c r="G56" s="264">
        <v>3.2268125716455272E-2</v>
      </c>
      <c r="H56" s="264">
        <v>8.4062226842026751E-3</v>
      </c>
      <c r="I56" s="264">
        <v>6.8260318641729396E-3</v>
      </c>
      <c r="J56" s="264">
        <v>8.6792159375766592E-3</v>
      </c>
      <c r="K56" s="264">
        <v>1.079968610615094E-2</v>
      </c>
      <c r="L56" s="264">
        <v>9.9389885855155728E-3</v>
      </c>
      <c r="M56" s="264">
        <v>1.9360802737362778E-2</v>
      </c>
      <c r="N56" s="264">
        <v>1.2592866076530561E-2</v>
      </c>
      <c r="O56" s="264">
        <v>1.497977094487685E-2</v>
      </c>
      <c r="P56" s="264">
        <v>9.7254708641975451E-3</v>
      </c>
      <c r="Q56" s="264">
        <v>4.9604238358758337E-2</v>
      </c>
      <c r="R56" s="264">
        <v>6.2702732349441612E-2</v>
      </c>
      <c r="S56" s="264">
        <v>8.4250483486433173E-2</v>
      </c>
      <c r="T56" s="264">
        <v>7.7207084303906839E-2</v>
      </c>
      <c r="U56" s="264">
        <v>8.794133358856443E-2</v>
      </c>
      <c r="V56" s="264">
        <v>6.8362602231969008E-2</v>
      </c>
      <c r="W56" s="264">
        <v>0.10066095211788099</v>
      </c>
      <c r="DA56" s="72" t="s">
        <v>3235</v>
      </c>
    </row>
    <row r="57" spans="1:105" ht="12" customHeight="1" x14ac:dyDescent="0.25">
      <c r="A57" s="64" t="s">
        <v>30</v>
      </c>
      <c r="B57" s="231">
        <v>0</v>
      </c>
      <c r="C57" s="231">
        <v>3.7274646039864052E-4</v>
      </c>
      <c r="D57" s="231">
        <v>3.0716714009150739E-3</v>
      </c>
      <c r="E57" s="231">
        <v>0</v>
      </c>
      <c r="F57" s="231">
        <v>2.5624636317963688E-4</v>
      </c>
      <c r="G57" s="231">
        <v>6.2668690207693485E-4</v>
      </c>
      <c r="H57" s="231">
        <v>1.9825875697772609E-4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3.24689045088675E-4</v>
      </c>
      <c r="O57" s="231">
        <v>1.8692488660621199E-4</v>
      </c>
      <c r="P57" s="231">
        <v>0</v>
      </c>
      <c r="Q57" s="231">
        <v>0</v>
      </c>
      <c r="R57" s="231">
        <v>0</v>
      </c>
      <c r="S57" s="231">
        <v>0</v>
      </c>
      <c r="T57" s="231">
        <v>2.257191155779856E-3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4.3832417575952638E-3</v>
      </c>
      <c r="C59" s="231">
        <v>2.0323056999703919E-3</v>
      </c>
      <c r="D59" s="231">
        <v>3.4566544389366522E-3</v>
      </c>
      <c r="E59" s="231">
        <v>1.43366539252691E-3</v>
      </c>
      <c r="F59" s="231">
        <v>1.058512456959853E-4</v>
      </c>
      <c r="G59" s="231">
        <v>0</v>
      </c>
      <c r="H59" s="231">
        <v>1.164808631456645E-3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2.900721101390895E-3</v>
      </c>
      <c r="T59" s="231">
        <v>2.7650244368041198E-3</v>
      </c>
      <c r="U59" s="231">
        <v>2.7022288382468219E-3</v>
      </c>
      <c r="V59" s="231">
        <v>8.3906474926692253E-4</v>
      </c>
      <c r="W59" s="231">
        <v>2.070775751722979E-3</v>
      </c>
      <c r="DA59" s="73" t="s">
        <v>3238</v>
      </c>
    </row>
    <row r="60" spans="1:105" ht="12" customHeight="1" x14ac:dyDescent="0.25">
      <c r="A60" s="64" t="s">
        <v>160</v>
      </c>
      <c r="B60" s="231">
        <v>2.3084010488457398E-3</v>
      </c>
      <c r="C60" s="231">
        <v>4.2581203638482222E-3</v>
      </c>
      <c r="D60" s="231">
        <v>5.1159053956843963E-3</v>
      </c>
      <c r="E60" s="231">
        <v>3.0343383347618321E-3</v>
      </c>
      <c r="F60" s="231">
        <v>1.160875848745239E-3</v>
      </c>
      <c r="G60" s="231">
        <v>6.8202336595102602E-4</v>
      </c>
      <c r="H60" s="231">
        <v>1.3498667038809051E-3</v>
      </c>
      <c r="I60" s="231">
        <v>9.235657798520189E-4</v>
      </c>
      <c r="J60" s="231">
        <v>9.9276774287030702E-4</v>
      </c>
      <c r="K60" s="231">
        <v>1.705315510404159E-3</v>
      </c>
      <c r="L60" s="231">
        <v>1.5435011956683249E-3</v>
      </c>
      <c r="M60" s="231">
        <v>2.892278129450288E-3</v>
      </c>
      <c r="N60" s="231">
        <v>1.6948076355762429E-3</v>
      </c>
      <c r="O60" s="231">
        <v>2.3853258459829718E-3</v>
      </c>
      <c r="P60" s="231">
        <v>1.9008119283500319E-3</v>
      </c>
      <c r="Q60" s="231">
        <v>8.5743451835243942E-3</v>
      </c>
      <c r="R60" s="231">
        <v>1.18353555536631E-2</v>
      </c>
      <c r="S60" s="231">
        <v>1.7932613468171502E-2</v>
      </c>
      <c r="T60" s="231">
        <v>1.307340925941672E-2</v>
      </c>
      <c r="U60" s="231">
        <v>2.0298211978412851E-2</v>
      </c>
      <c r="V60" s="231">
        <v>1.53028945601621E-2</v>
      </c>
      <c r="W60" s="231">
        <v>2.187426275414114E-2</v>
      </c>
      <c r="DA60" s="73" t="s">
        <v>3239</v>
      </c>
    </row>
    <row r="61" spans="1:105" ht="12" customHeight="1" x14ac:dyDescent="0.25">
      <c r="A61" s="64" t="s">
        <v>70</v>
      </c>
      <c r="B61" s="231">
        <v>9.4964431109104373E-3</v>
      </c>
      <c r="C61" s="231">
        <v>6.4435814661794591E-3</v>
      </c>
      <c r="D61" s="231">
        <v>7.8282776053831878E-3</v>
      </c>
      <c r="E61" s="231">
        <v>4.5455463477388708E-3</v>
      </c>
      <c r="F61" s="231">
        <v>5.5923288809629857E-5</v>
      </c>
      <c r="G61" s="231">
        <v>3.7464057656432778E-4</v>
      </c>
      <c r="H61" s="231">
        <v>9.8484537724302613E-4</v>
      </c>
      <c r="I61" s="231">
        <v>8.2928593284097647E-4</v>
      </c>
      <c r="J61" s="231">
        <v>8.9419791006516353E-4</v>
      </c>
      <c r="K61" s="231">
        <v>2.1586726134238772E-3</v>
      </c>
      <c r="L61" s="231">
        <v>1.3979387567470689E-3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2.855763820544407E-3</v>
      </c>
      <c r="V61" s="231">
        <v>0</v>
      </c>
      <c r="W61" s="231">
        <v>2.1773370753454119E-3</v>
      </c>
      <c r="DA61" s="73" t="s">
        <v>3240</v>
      </c>
    </row>
    <row r="62" spans="1:105" ht="12" customHeight="1" x14ac:dyDescent="0.25">
      <c r="A62" s="64" t="s">
        <v>34</v>
      </c>
      <c r="B62" s="231">
        <v>1.8973241756469221E-3</v>
      </c>
      <c r="C62" s="231">
        <v>1.8279098765091181E-3</v>
      </c>
      <c r="D62" s="231">
        <v>1.8626170260681611E-3</v>
      </c>
      <c r="E62" s="231">
        <v>1.8626170260872561E-3</v>
      </c>
      <c r="F62" s="231">
        <v>1.755603314950597E-3</v>
      </c>
      <c r="G62" s="231">
        <v>1.720896165396625E-3</v>
      </c>
      <c r="H62" s="231">
        <v>1.7208961654029541E-3</v>
      </c>
      <c r="I62" s="231">
        <v>1.7556033149534059E-3</v>
      </c>
      <c r="J62" s="231">
        <v>1.683296753382606E-3</v>
      </c>
      <c r="K62" s="231">
        <v>1.683296753388787E-3</v>
      </c>
      <c r="L62" s="231">
        <v>1.5762830422612699E-3</v>
      </c>
      <c r="M62" s="231">
        <v>1.541575892693635E-3</v>
      </c>
      <c r="N62" s="231">
        <v>1.431669919121396E-3</v>
      </c>
      <c r="O62" s="231">
        <v>1.396962769548538E-3</v>
      </c>
      <c r="P62" s="231">
        <v>1.289949058422971E-3</v>
      </c>
      <c r="Q62" s="231">
        <v>1.289949058494207E-3</v>
      </c>
      <c r="R62" s="231">
        <v>1.289949058527088E-3</v>
      </c>
      <c r="S62" s="231">
        <v>1.3246562080576191E-3</v>
      </c>
      <c r="T62" s="231">
        <v>1.1453359353541771E-3</v>
      </c>
      <c r="U62" s="231">
        <v>5.1597962339591857E-3</v>
      </c>
      <c r="V62" s="231">
        <v>9.3130851310276801E-4</v>
      </c>
      <c r="W62" s="231">
        <v>3.5864054541578748E-4</v>
      </c>
      <c r="DA62" s="73" t="s">
        <v>3241</v>
      </c>
    </row>
    <row r="63" spans="1:105" ht="12" customHeight="1" x14ac:dyDescent="0.25">
      <c r="A63" s="64" t="s">
        <v>162</v>
      </c>
      <c r="B63" s="231">
        <v>4.3457094180595216E-3</v>
      </c>
      <c r="C63" s="231">
        <v>2.5047637719030468E-3</v>
      </c>
      <c r="D63" s="231">
        <v>2.6672504411078299E-3</v>
      </c>
      <c r="E63" s="231">
        <v>2.1807387135725602E-3</v>
      </c>
      <c r="F63" s="231">
        <v>8.2199288351583505E-4</v>
      </c>
      <c r="G63" s="231">
        <v>1.0681095829587371E-3</v>
      </c>
      <c r="H63" s="231">
        <v>2.9875470492414188E-3</v>
      </c>
      <c r="I63" s="231">
        <v>2.391051199074931E-3</v>
      </c>
      <c r="J63" s="231">
        <v>2.7926394376287461E-3</v>
      </c>
      <c r="K63" s="231">
        <v>5.2524012289341167E-3</v>
      </c>
      <c r="L63" s="231">
        <v>5.4212655908389097E-3</v>
      </c>
      <c r="M63" s="231">
        <v>1.492694871521885E-2</v>
      </c>
      <c r="N63" s="231">
        <v>9.1416994767442514E-3</v>
      </c>
      <c r="O63" s="231">
        <v>1.1010557442739131E-2</v>
      </c>
      <c r="P63" s="231">
        <v>6.5347098774245424E-3</v>
      </c>
      <c r="Q63" s="231">
        <v>3.9739944116739742E-2</v>
      </c>
      <c r="R63" s="231">
        <v>4.957742773725142E-2</v>
      </c>
      <c r="S63" s="231">
        <v>6.2092492708813167E-2</v>
      </c>
      <c r="T63" s="231">
        <v>5.7966123516551962E-2</v>
      </c>
      <c r="U63" s="231">
        <v>5.6925332717401168E-2</v>
      </c>
      <c r="V63" s="231">
        <v>5.1289334409437212E-2</v>
      </c>
      <c r="W63" s="231">
        <v>7.4179935991255691E-2</v>
      </c>
      <c r="DA63" s="73" t="s">
        <v>3242</v>
      </c>
    </row>
    <row r="64" spans="1:105" ht="12" customHeight="1" x14ac:dyDescent="0.25">
      <c r="A64" s="64" t="s">
        <v>36</v>
      </c>
      <c r="B64" s="231">
        <v>3.4744711404684082E-2</v>
      </c>
      <c r="C64" s="231">
        <v>4.3546704959852009E-2</v>
      </c>
      <c r="D64" s="231">
        <v>5.0495647240816961E-2</v>
      </c>
      <c r="E64" s="231">
        <v>2.9648820398581809E-2</v>
      </c>
      <c r="F64" s="231">
        <v>1.8530512749002491E-2</v>
      </c>
      <c r="G64" s="231">
        <v>2.7795769123507619E-2</v>
      </c>
      <c r="H64" s="231">
        <v>0</v>
      </c>
      <c r="I64" s="231">
        <v>9.2652563745160743E-4</v>
      </c>
      <c r="J64" s="231">
        <v>2.316314093629836E-3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110.45980381327141</v>
      </c>
      <c r="C68" s="263">
        <v>117.93852736590421</v>
      </c>
      <c r="D68" s="263">
        <v>122.4743157122591</v>
      </c>
      <c r="E68" s="263">
        <v>155.29691074529541</v>
      </c>
      <c r="F68" s="263">
        <v>131.8042081702728</v>
      </c>
      <c r="G68" s="263">
        <v>171.31204156099551</v>
      </c>
      <c r="H68" s="263">
        <v>186.1920222843986</v>
      </c>
      <c r="I68" s="263">
        <v>197.6385032304818</v>
      </c>
      <c r="J68" s="263">
        <v>219.17746793845939</v>
      </c>
      <c r="K68" s="263">
        <v>167.3068385618453</v>
      </c>
      <c r="L68" s="263">
        <v>148.00655013785459</v>
      </c>
      <c r="M68" s="263">
        <v>141.63499246607461</v>
      </c>
      <c r="N68" s="263">
        <v>130.21133086741139</v>
      </c>
      <c r="O68" s="263">
        <v>124.90142271523089</v>
      </c>
      <c r="P68" s="263">
        <v>111.34648584675421</v>
      </c>
      <c r="Q68" s="263">
        <v>111.4639991249515</v>
      </c>
      <c r="R68" s="263">
        <v>107.71613004286399</v>
      </c>
      <c r="S68" s="263">
        <v>106.3668858313915</v>
      </c>
      <c r="T68" s="263">
        <v>117.0601500839654</v>
      </c>
      <c r="U68" s="263">
        <v>124.06823531266581</v>
      </c>
      <c r="V68" s="263">
        <v>127.1871038020959</v>
      </c>
      <c r="W68" s="263">
        <v>145.36410645282049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1</v>
      </c>
      <c r="D73" s="234">
        <f t="shared" si="3"/>
        <v>1</v>
      </c>
      <c r="E73" s="234">
        <f t="shared" si="3"/>
        <v>0.99999999999999989</v>
      </c>
      <c r="F73" s="234">
        <f t="shared" si="3"/>
        <v>1.0000000000000002</v>
      </c>
      <c r="G73" s="234">
        <f t="shared" si="3"/>
        <v>1</v>
      </c>
      <c r="H73" s="234">
        <f t="shared" si="3"/>
        <v>1</v>
      </c>
      <c r="I73" s="234">
        <f t="shared" si="3"/>
        <v>0.99999999999999989</v>
      </c>
      <c r="J73" s="234">
        <f t="shared" si="3"/>
        <v>0.99999999999999978</v>
      </c>
      <c r="K73" s="234">
        <f t="shared" si="3"/>
        <v>0.99999999999999978</v>
      </c>
      <c r="L73" s="234">
        <f t="shared" si="3"/>
        <v>1</v>
      </c>
      <c r="M73" s="234">
        <f t="shared" si="3"/>
        <v>1.0000000000000002</v>
      </c>
      <c r="N73" s="234">
        <f t="shared" si="3"/>
        <v>1</v>
      </c>
      <c r="O73" s="234">
        <f t="shared" si="3"/>
        <v>1</v>
      </c>
      <c r="P73" s="234">
        <f t="shared" si="3"/>
        <v>1.0000000000000002</v>
      </c>
      <c r="Q73" s="234">
        <f t="shared" si="3"/>
        <v>0.99999999999999978</v>
      </c>
      <c r="R73" s="234">
        <f t="shared" si="3"/>
        <v>0.99999999999999989</v>
      </c>
      <c r="S73" s="234">
        <f t="shared" si="3"/>
        <v>0.99999999999999989</v>
      </c>
      <c r="T73" s="234">
        <f t="shared" si="3"/>
        <v>1.0000000000000002</v>
      </c>
      <c r="U73" s="234">
        <f t="shared" si="3"/>
        <v>1.0000000000000002</v>
      </c>
      <c r="V73" s="234">
        <f t="shared" si="3"/>
        <v>1</v>
      </c>
      <c r="W73" s="234">
        <f t="shared" si="3"/>
        <v>0.99999999999999956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1.3847615489592128E-2</v>
      </c>
      <c r="C78" s="302">
        <f t="shared" si="8"/>
        <v>1.3476873769419626E-2</v>
      </c>
      <c r="D78" s="302">
        <f t="shared" si="8"/>
        <v>1.3526367444870169E-2</v>
      </c>
      <c r="E78" s="302">
        <f t="shared" si="8"/>
        <v>1.3604261317784654E-2</v>
      </c>
      <c r="F78" s="302">
        <f t="shared" si="8"/>
        <v>1.2197000817257733E-2</v>
      </c>
      <c r="G78" s="302">
        <f t="shared" si="8"/>
        <v>1.2746337116693911E-2</v>
      </c>
      <c r="H78" s="302">
        <f t="shared" si="8"/>
        <v>1.3257312461413826E-2</v>
      </c>
      <c r="I78" s="302">
        <f t="shared" si="8"/>
        <v>1.3278441838379942E-2</v>
      </c>
      <c r="J78" s="302">
        <f t="shared" si="8"/>
        <v>1.3451539788121265E-2</v>
      </c>
      <c r="K78" s="302">
        <f t="shared" si="8"/>
        <v>1.3014526084573224E-2</v>
      </c>
      <c r="L78" s="302">
        <f t="shared" si="8"/>
        <v>1.3074901584913274E-2</v>
      </c>
      <c r="M78" s="302">
        <f t="shared" si="8"/>
        <v>1.3749661806543334E-2</v>
      </c>
      <c r="N78" s="302">
        <f t="shared" si="8"/>
        <v>1.3425784819380105E-2</v>
      </c>
      <c r="O78" s="302">
        <f t="shared" si="8"/>
        <v>1.3774727388312299E-2</v>
      </c>
      <c r="P78" s="302">
        <f t="shared" si="8"/>
        <v>1.3337766497067626E-2</v>
      </c>
      <c r="Q78" s="302">
        <f t="shared" si="8"/>
        <v>1.3331613508968221E-2</v>
      </c>
      <c r="R78" s="302">
        <f t="shared" si="8"/>
        <v>1.2968244901557997E-2</v>
      </c>
      <c r="S78" s="302">
        <f t="shared" si="8"/>
        <v>1.3165804963173992E-2</v>
      </c>
      <c r="T78" s="302">
        <f t="shared" si="8"/>
        <v>1.3177616683323384E-2</v>
      </c>
      <c r="U78" s="302">
        <f t="shared" si="8"/>
        <v>1.3237558335377835E-2</v>
      </c>
      <c r="V78" s="302">
        <f t="shared" si="8"/>
        <v>1.3224771657153045E-2</v>
      </c>
      <c r="W78" s="302">
        <f t="shared" si="8"/>
        <v>1.3391942342366795E-2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0.14533423713611771</v>
      </c>
      <c r="C79" s="303">
        <f t="shared" si="9"/>
        <v>0.15062032948679818</v>
      </c>
      <c r="D79" s="303">
        <f t="shared" si="9"/>
        <v>0.15015511924693961</v>
      </c>
      <c r="E79" s="303">
        <f t="shared" si="9"/>
        <v>0.1414292754331645</v>
      </c>
      <c r="F79" s="303">
        <f t="shared" si="9"/>
        <v>0.15175520488763261</v>
      </c>
      <c r="G79" s="303">
        <f t="shared" si="9"/>
        <v>0.13362422236076502</v>
      </c>
      <c r="H79" s="303">
        <f t="shared" si="9"/>
        <v>0.12693071234631736</v>
      </c>
      <c r="I79" s="303">
        <f t="shared" si="9"/>
        <v>0.1282488437302152</v>
      </c>
      <c r="J79" s="303">
        <f t="shared" si="9"/>
        <v>0.12618030822555842</v>
      </c>
      <c r="K79" s="303">
        <f t="shared" si="9"/>
        <v>0.12830813426261931</v>
      </c>
      <c r="L79" s="303">
        <f t="shared" si="9"/>
        <v>0.12359564258931262</v>
      </c>
      <c r="M79" s="303">
        <f t="shared" si="9"/>
        <v>0.12495605937294377</v>
      </c>
      <c r="N79" s="303">
        <f t="shared" si="9"/>
        <v>0.12188818336954156</v>
      </c>
      <c r="O79" s="303">
        <f t="shared" si="9"/>
        <v>0.12193194833555383</v>
      </c>
      <c r="P79" s="303">
        <f t="shared" si="9"/>
        <v>0.1239958569150001</v>
      </c>
      <c r="Q79" s="303">
        <f t="shared" si="9"/>
        <v>0.13138874739532319</v>
      </c>
      <c r="R79" s="303">
        <f t="shared" si="9"/>
        <v>0.13597724276226605</v>
      </c>
      <c r="S79" s="303">
        <f t="shared" si="9"/>
        <v>0.13720211105461372</v>
      </c>
      <c r="T79" s="303">
        <f t="shared" si="9"/>
        <v>0.13131004827981504</v>
      </c>
      <c r="U79" s="303">
        <f t="shared" si="9"/>
        <v>0.13234993290221769</v>
      </c>
      <c r="V79" s="303">
        <f t="shared" si="9"/>
        <v>0.12935241199811379</v>
      </c>
      <c r="W79" s="303">
        <f t="shared" si="9"/>
        <v>0.13125206127797059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0.49988369305445923</v>
      </c>
      <c r="C80" s="303">
        <f t="shared" si="10"/>
        <v>0.48941869281762707</v>
      </c>
      <c r="D80" s="303">
        <f t="shared" si="10"/>
        <v>0.49024566861867597</v>
      </c>
      <c r="E80" s="303">
        <f t="shared" si="10"/>
        <v>0.48700741451334162</v>
      </c>
      <c r="F80" s="303">
        <f t="shared" si="10"/>
        <v>0.48474946842215888</v>
      </c>
      <c r="G80" s="303">
        <f t="shared" si="10"/>
        <v>0.49363397776918244</v>
      </c>
      <c r="H80" s="303">
        <f t="shared" si="10"/>
        <v>0.49002487995713612</v>
      </c>
      <c r="I80" s="303">
        <f t="shared" si="10"/>
        <v>0.48554074346767173</v>
      </c>
      <c r="J80" s="303">
        <f t="shared" si="10"/>
        <v>0.48455163299680487</v>
      </c>
      <c r="K80" s="303">
        <f t="shared" si="10"/>
        <v>0.48878157626977908</v>
      </c>
      <c r="L80" s="303">
        <f t="shared" si="10"/>
        <v>0.49413019422433596</v>
      </c>
      <c r="M80" s="303">
        <f t="shared" si="10"/>
        <v>0.49418142145565747</v>
      </c>
      <c r="N80" s="303">
        <f t="shared" si="10"/>
        <v>0.4957965330994909</v>
      </c>
      <c r="O80" s="303">
        <f t="shared" si="10"/>
        <v>0.49416651523140265</v>
      </c>
      <c r="P80" s="303">
        <f t="shared" si="10"/>
        <v>0.4918177471393424</v>
      </c>
      <c r="Q80" s="303">
        <f t="shared" si="10"/>
        <v>0.48736879384160531</v>
      </c>
      <c r="R80" s="303">
        <f t="shared" si="10"/>
        <v>0.48273972266113907</v>
      </c>
      <c r="S80" s="303">
        <f t="shared" si="10"/>
        <v>0.48619436744525379</v>
      </c>
      <c r="T80" s="303">
        <f t="shared" si="10"/>
        <v>0.48806213716092939</v>
      </c>
      <c r="U80" s="303">
        <f t="shared" si="10"/>
        <v>0.48834110226819721</v>
      </c>
      <c r="V80" s="303">
        <f t="shared" si="10"/>
        <v>0.48855237041919392</v>
      </c>
      <c r="W80" s="303">
        <f t="shared" si="10"/>
        <v>0.48655625215410458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0.49988369305445923</v>
      </c>
      <c r="C81" s="304">
        <f t="shared" si="11"/>
        <v>0.48941869281762707</v>
      </c>
      <c r="D81" s="304">
        <f t="shared" si="11"/>
        <v>0.49024566861867597</v>
      </c>
      <c r="E81" s="304">
        <f t="shared" si="11"/>
        <v>0.48700741451334162</v>
      </c>
      <c r="F81" s="304">
        <f t="shared" si="11"/>
        <v>0.48474946842215888</v>
      </c>
      <c r="G81" s="304">
        <f t="shared" si="11"/>
        <v>0.49363397776918244</v>
      </c>
      <c r="H81" s="304">
        <f t="shared" si="11"/>
        <v>0.49002487995713612</v>
      </c>
      <c r="I81" s="304">
        <f t="shared" si="11"/>
        <v>0.48554074346767173</v>
      </c>
      <c r="J81" s="304">
        <f t="shared" si="11"/>
        <v>0.48455163299680487</v>
      </c>
      <c r="K81" s="304">
        <f t="shared" si="11"/>
        <v>0.48878157626977908</v>
      </c>
      <c r="L81" s="304">
        <f t="shared" si="11"/>
        <v>0.49413019422433596</v>
      </c>
      <c r="M81" s="304">
        <f t="shared" si="11"/>
        <v>0.49418142145565747</v>
      </c>
      <c r="N81" s="304">
        <f t="shared" si="11"/>
        <v>0.4957965330994909</v>
      </c>
      <c r="O81" s="304">
        <f t="shared" si="11"/>
        <v>0.49416651523140265</v>
      </c>
      <c r="P81" s="304">
        <f t="shared" si="11"/>
        <v>0.4918177471393424</v>
      </c>
      <c r="Q81" s="304">
        <f t="shared" si="11"/>
        <v>0.48736879384160531</v>
      </c>
      <c r="R81" s="304">
        <f t="shared" si="11"/>
        <v>0.48273972266113907</v>
      </c>
      <c r="S81" s="304">
        <f t="shared" si="11"/>
        <v>0.48619436744525379</v>
      </c>
      <c r="T81" s="304">
        <f t="shared" si="11"/>
        <v>0.48806213716092939</v>
      </c>
      <c r="U81" s="304">
        <f t="shared" si="11"/>
        <v>0.48834110226819721</v>
      </c>
      <c r="V81" s="304">
        <f t="shared" si="11"/>
        <v>0.48855237041919392</v>
      </c>
      <c r="W81" s="304">
        <f t="shared" si="11"/>
        <v>0.48655625215410458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1.193993135788512E-2</v>
      </c>
      <c r="C83" s="303">
        <f t="shared" si="13"/>
        <v>9.968807492655541E-3</v>
      </c>
      <c r="D83" s="303">
        <f t="shared" si="13"/>
        <v>1.1152079249685386E-2</v>
      </c>
      <c r="E83" s="303">
        <f t="shared" si="13"/>
        <v>7.5639967313677033E-3</v>
      </c>
      <c r="F83" s="303">
        <f t="shared" si="13"/>
        <v>5.1654628567635932E-3</v>
      </c>
      <c r="G83" s="303">
        <f t="shared" si="13"/>
        <v>4.435125878227246E-3</v>
      </c>
      <c r="H83" s="303">
        <f t="shared" si="13"/>
        <v>4.281444491628302E-3</v>
      </c>
      <c r="I83" s="303">
        <f t="shared" si="13"/>
        <v>3.7681913973694656E-3</v>
      </c>
      <c r="J83" s="303">
        <f t="shared" si="13"/>
        <v>3.6166065674267302E-3</v>
      </c>
      <c r="K83" s="303">
        <f t="shared" si="13"/>
        <v>5.1756748889027707E-3</v>
      </c>
      <c r="L83" s="303">
        <f t="shared" si="13"/>
        <v>5.8828975283199535E-3</v>
      </c>
      <c r="M83" s="303">
        <f t="shared" si="13"/>
        <v>6.9196221991804129E-3</v>
      </c>
      <c r="N83" s="303">
        <f t="shared" si="13"/>
        <v>6.6554847772146769E-3</v>
      </c>
      <c r="O83" s="303">
        <f t="shared" si="13"/>
        <v>7.3477814891197363E-3</v>
      </c>
      <c r="P83" s="303">
        <f t="shared" si="13"/>
        <v>6.5005258064359216E-3</v>
      </c>
      <c r="Q83" s="303">
        <f t="shared" si="13"/>
        <v>8.4802177639414535E-3</v>
      </c>
      <c r="R83" s="303">
        <f t="shared" si="13"/>
        <v>8.302507799251381E-3</v>
      </c>
      <c r="S83" s="303">
        <f t="shared" si="13"/>
        <v>1.1252034933426426E-2</v>
      </c>
      <c r="T83" s="303">
        <f t="shared" si="13"/>
        <v>9.9641497030070452E-3</v>
      </c>
      <c r="U83" s="303">
        <f t="shared" si="13"/>
        <v>1.0542711815951853E-2</v>
      </c>
      <c r="V83" s="303">
        <f t="shared" si="13"/>
        <v>8.9482980440841152E-3</v>
      </c>
      <c r="W83" s="303">
        <f t="shared" si="13"/>
        <v>9.5039599627606587E-3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9.6973691691943347E-3</v>
      </c>
      <c r="C84" s="304">
        <f t="shared" si="14"/>
        <v>7.6720349169886572E-3</v>
      </c>
      <c r="D84" s="304">
        <f t="shared" si="14"/>
        <v>8.4640764691739576E-3</v>
      </c>
      <c r="E84" s="304">
        <f t="shared" si="14"/>
        <v>6.2903191413158956E-3</v>
      </c>
      <c r="F84" s="304">
        <f t="shared" si="14"/>
        <v>4.3768048761933789E-3</v>
      </c>
      <c r="G84" s="304">
        <f t="shared" si="14"/>
        <v>3.547780320685979E-3</v>
      </c>
      <c r="H84" s="304">
        <f t="shared" si="14"/>
        <v>4.0629284240617904E-3</v>
      </c>
      <c r="I84" s="304">
        <f t="shared" si="14"/>
        <v>3.5992898684421037E-3</v>
      </c>
      <c r="J84" s="304">
        <f t="shared" si="14"/>
        <v>3.4213299596165332E-3</v>
      </c>
      <c r="K84" s="304">
        <f t="shared" si="14"/>
        <v>4.8641934175074446E-3</v>
      </c>
      <c r="L84" s="304">
        <f t="shared" si="14"/>
        <v>5.5603679857859772E-3</v>
      </c>
      <c r="M84" s="304">
        <f t="shared" si="14"/>
        <v>6.26950574397429E-3</v>
      </c>
      <c r="N84" s="304">
        <f t="shared" si="14"/>
        <v>6.1928207433563131E-3</v>
      </c>
      <c r="O84" s="304">
        <f t="shared" si="14"/>
        <v>6.7735122618455086E-3</v>
      </c>
      <c r="P84" s="304">
        <f t="shared" si="14"/>
        <v>6.0801485107907956E-3</v>
      </c>
      <c r="Q84" s="304">
        <f t="shared" si="14"/>
        <v>6.3690245511871749E-3</v>
      </c>
      <c r="R84" s="304">
        <f t="shared" si="14"/>
        <v>5.5344096602170292E-3</v>
      </c>
      <c r="S84" s="304">
        <f t="shared" si="14"/>
        <v>7.5762047624304265E-3</v>
      </c>
      <c r="T84" s="304">
        <f t="shared" si="14"/>
        <v>6.8541645437425573E-3</v>
      </c>
      <c r="U84" s="304">
        <f t="shared" si="14"/>
        <v>7.2198330131226524E-3</v>
      </c>
      <c r="V84" s="304">
        <f t="shared" si="14"/>
        <v>6.3949571181024919E-3</v>
      </c>
      <c r="W84" s="304">
        <f t="shared" si="14"/>
        <v>6.2199780497448958E-3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2.2425621886907848E-3</v>
      </c>
      <c r="C85" s="304">
        <f t="shared" si="15"/>
        <v>2.2967725756668843E-3</v>
      </c>
      <c r="D85" s="304">
        <f t="shared" si="15"/>
        <v>2.6880027805114269E-3</v>
      </c>
      <c r="E85" s="304">
        <f t="shared" si="15"/>
        <v>1.2736775900518088E-3</v>
      </c>
      <c r="F85" s="304">
        <f t="shared" si="15"/>
        <v>7.8865798057021358E-4</v>
      </c>
      <c r="G85" s="304">
        <f t="shared" si="15"/>
        <v>8.8734555754126684E-4</v>
      </c>
      <c r="H85" s="304">
        <f t="shared" si="15"/>
        <v>2.1851606756651153E-4</v>
      </c>
      <c r="I85" s="304">
        <f t="shared" si="15"/>
        <v>1.6890152892736206E-4</v>
      </c>
      <c r="J85" s="304">
        <f t="shared" si="15"/>
        <v>1.9527660781019644E-4</v>
      </c>
      <c r="K85" s="304">
        <f t="shared" si="15"/>
        <v>3.1148147139532605E-4</v>
      </c>
      <c r="L85" s="304">
        <f t="shared" si="15"/>
        <v>3.2252954253397706E-4</v>
      </c>
      <c r="M85" s="304">
        <f t="shared" si="15"/>
        <v>6.5011645520612329E-4</v>
      </c>
      <c r="N85" s="304">
        <f t="shared" si="15"/>
        <v>4.6266403385836408E-4</v>
      </c>
      <c r="O85" s="304">
        <f t="shared" si="15"/>
        <v>5.7426922727422708E-4</v>
      </c>
      <c r="P85" s="304">
        <f t="shared" si="15"/>
        <v>4.2037729564512594E-4</v>
      </c>
      <c r="Q85" s="304">
        <f t="shared" si="15"/>
        <v>2.1111932127542777E-3</v>
      </c>
      <c r="R85" s="304">
        <f t="shared" si="15"/>
        <v>2.7680981390343531E-3</v>
      </c>
      <c r="S85" s="304">
        <f t="shared" si="15"/>
        <v>3.6758301709959988E-3</v>
      </c>
      <c r="T85" s="304">
        <f t="shared" si="15"/>
        <v>3.1099851592644875E-3</v>
      </c>
      <c r="U85" s="304">
        <f t="shared" si="15"/>
        <v>3.3228788028292012E-3</v>
      </c>
      <c r="V85" s="304">
        <f t="shared" si="15"/>
        <v>2.5533409259816233E-3</v>
      </c>
      <c r="W85" s="304">
        <f t="shared" si="15"/>
        <v>3.2839819130157616E-3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3.0401313012088176E-3</v>
      </c>
      <c r="C87" s="303">
        <f t="shared" si="17"/>
        <v>2.3486044152120811E-3</v>
      </c>
      <c r="D87" s="303">
        <f t="shared" si="17"/>
        <v>2.4522356128501327E-3</v>
      </c>
      <c r="E87" s="303">
        <f t="shared" si="17"/>
        <v>1.9319716658500832E-3</v>
      </c>
      <c r="F87" s="303">
        <f t="shared" si="17"/>
        <v>1.4169299160818674E-3</v>
      </c>
      <c r="G87" s="303">
        <f t="shared" si="17"/>
        <v>1.1327740056829641E-3</v>
      </c>
      <c r="H87" s="303">
        <f t="shared" si="17"/>
        <v>1.3692346610722219E-3</v>
      </c>
      <c r="I87" s="303">
        <f t="shared" si="17"/>
        <v>1.2404010987796673E-3</v>
      </c>
      <c r="J87" s="303">
        <f t="shared" si="17"/>
        <v>1.1894193897782626E-3</v>
      </c>
      <c r="K87" s="303">
        <f t="shared" si="17"/>
        <v>1.6793715438854727E-3</v>
      </c>
      <c r="L87" s="303">
        <f t="shared" si="17"/>
        <v>1.9657448730638835E-3</v>
      </c>
      <c r="M87" s="303">
        <f t="shared" si="17"/>
        <v>2.3779234467855384E-3</v>
      </c>
      <c r="N87" s="303">
        <f t="shared" si="17"/>
        <v>2.3102749537370977E-3</v>
      </c>
      <c r="O87" s="303">
        <f t="shared" si="17"/>
        <v>2.5337335567830275E-3</v>
      </c>
      <c r="P87" s="303">
        <f t="shared" si="17"/>
        <v>2.2504684308472748E-3</v>
      </c>
      <c r="Q87" s="303">
        <f t="shared" si="17"/>
        <v>2.5159773458884693E-3</v>
      </c>
      <c r="R87" s="303">
        <f t="shared" si="17"/>
        <v>2.2485452718614633E-3</v>
      </c>
      <c r="S87" s="303">
        <f t="shared" si="17"/>
        <v>3.0372952217589547E-3</v>
      </c>
      <c r="T87" s="303">
        <f t="shared" si="17"/>
        <v>2.7291899722557654E-3</v>
      </c>
      <c r="U87" s="303">
        <f t="shared" si="17"/>
        <v>2.8310025856864568E-3</v>
      </c>
      <c r="V87" s="303">
        <f t="shared" si="17"/>
        <v>2.5227165139096084E-3</v>
      </c>
      <c r="W87" s="303">
        <f t="shared" si="17"/>
        <v>2.5018485029940116E-3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2.871411888893523E-3</v>
      </c>
      <c r="C88" s="304">
        <f t="shared" si="18"/>
        <v>2.1758064784847919E-3</v>
      </c>
      <c r="D88" s="304">
        <f t="shared" si="18"/>
        <v>2.2500034287364205E-3</v>
      </c>
      <c r="E88" s="304">
        <f t="shared" si="18"/>
        <v>1.8361463926173454E-3</v>
      </c>
      <c r="F88" s="304">
        <f t="shared" si="18"/>
        <v>1.3575951463837951E-3</v>
      </c>
      <c r="G88" s="304">
        <f t="shared" si="18"/>
        <v>1.0660144653036839E-3</v>
      </c>
      <c r="H88" s="304">
        <f t="shared" si="18"/>
        <v>1.3527945807537381E-3</v>
      </c>
      <c r="I88" s="304">
        <f t="shared" si="18"/>
        <v>1.2276937737193015E-3</v>
      </c>
      <c r="J88" s="304">
        <f t="shared" si="18"/>
        <v>1.1747277327643292E-3</v>
      </c>
      <c r="K88" s="304">
        <f t="shared" si="18"/>
        <v>1.6559372012099622E-3</v>
      </c>
      <c r="L88" s="304">
        <f t="shared" si="18"/>
        <v>1.9414793275440857E-3</v>
      </c>
      <c r="M88" s="304">
        <f t="shared" si="18"/>
        <v>2.329011863948714E-3</v>
      </c>
      <c r="N88" s="304">
        <f t="shared" si="18"/>
        <v>2.275466374387252E-3</v>
      </c>
      <c r="O88" s="304">
        <f t="shared" si="18"/>
        <v>2.4905283484614555E-3</v>
      </c>
      <c r="P88" s="304">
        <f t="shared" si="18"/>
        <v>2.2188412988865128E-3</v>
      </c>
      <c r="Q88" s="304">
        <f t="shared" si="18"/>
        <v>2.3571414928912826E-3</v>
      </c>
      <c r="R88" s="304">
        <f t="shared" si="18"/>
        <v>2.0402871046613868E-3</v>
      </c>
      <c r="S88" s="304">
        <f t="shared" si="18"/>
        <v>2.76074373553982E-3</v>
      </c>
      <c r="T88" s="304">
        <f t="shared" si="18"/>
        <v>2.4952098975775596E-3</v>
      </c>
      <c r="U88" s="304">
        <f t="shared" si="18"/>
        <v>2.5810054343764232E-3</v>
      </c>
      <c r="V88" s="304">
        <f t="shared" si="18"/>
        <v>2.3306156291962575E-3</v>
      </c>
      <c r="W88" s="304">
        <f t="shared" si="18"/>
        <v>2.2547777634567756E-3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1.6871941231529419E-4</v>
      </c>
      <c r="C89" s="304">
        <f t="shared" si="19"/>
        <v>1.7279793672728906E-4</v>
      </c>
      <c r="D89" s="304">
        <f t="shared" si="19"/>
        <v>2.0223218411371231E-4</v>
      </c>
      <c r="E89" s="304">
        <f t="shared" si="19"/>
        <v>9.582527323273792E-5</v>
      </c>
      <c r="F89" s="304">
        <f t="shared" si="19"/>
        <v>5.9334769698072468E-5</v>
      </c>
      <c r="G89" s="304">
        <f t="shared" si="19"/>
        <v>6.6759540379280266E-5</v>
      </c>
      <c r="H89" s="304">
        <f t="shared" si="19"/>
        <v>1.6440080318483623E-5</v>
      </c>
      <c r="I89" s="304">
        <f t="shared" si="19"/>
        <v>1.2707325060365793E-5</v>
      </c>
      <c r="J89" s="304">
        <f t="shared" si="19"/>
        <v>1.4691657013933269E-5</v>
      </c>
      <c r="K89" s="304">
        <f t="shared" si="19"/>
        <v>2.3434342675510421E-5</v>
      </c>
      <c r="L89" s="304">
        <f t="shared" si="19"/>
        <v>2.4265545519797651E-5</v>
      </c>
      <c r="M89" s="304">
        <f t="shared" si="19"/>
        <v>4.8911582836824301E-5</v>
      </c>
      <c r="N89" s="304">
        <f t="shared" si="19"/>
        <v>3.4808579349845559E-5</v>
      </c>
      <c r="O89" s="304">
        <f t="shared" si="19"/>
        <v>4.3205208321571938E-5</v>
      </c>
      <c r="P89" s="304">
        <f t="shared" si="19"/>
        <v>3.1627131960761844E-5</v>
      </c>
      <c r="Q89" s="304">
        <f t="shared" si="19"/>
        <v>1.5883585299718696E-4</v>
      </c>
      <c r="R89" s="304">
        <f t="shared" si="19"/>
        <v>2.0825816720007668E-4</v>
      </c>
      <c r="S89" s="304">
        <f t="shared" si="19"/>
        <v>2.7655148621913477E-4</v>
      </c>
      <c r="T89" s="304">
        <f t="shared" si="19"/>
        <v>2.3398007467820587E-4</v>
      </c>
      <c r="U89" s="304">
        <f t="shared" si="19"/>
        <v>2.4999715131003385E-4</v>
      </c>
      <c r="V89" s="304">
        <f t="shared" si="19"/>
        <v>1.9210088471335098E-4</v>
      </c>
      <c r="W89" s="304">
        <f t="shared" si="19"/>
        <v>2.4707073953723582E-4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0.3259543916607372</v>
      </c>
      <c r="C91" s="303">
        <f t="shared" si="21"/>
        <v>0.33416669201828758</v>
      </c>
      <c r="D91" s="303">
        <f t="shared" si="21"/>
        <v>0.33246852982697889</v>
      </c>
      <c r="E91" s="303">
        <f t="shared" si="21"/>
        <v>0.34846308033849127</v>
      </c>
      <c r="F91" s="303">
        <f t="shared" si="21"/>
        <v>0.34471593310010534</v>
      </c>
      <c r="G91" s="303">
        <f t="shared" si="21"/>
        <v>0.35442756286944849</v>
      </c>
      <c r="H91" s="303">
        <f t="shared" si="21"/>
        <v>0.36413641608243225</v>
      </c>
      <c r="I91" s="303">
        <f t="shared" si="21"/>
        <v>0.36792337846758383</v>
      </c>
      <c r="J91" s="303">
        <f t="shared" si="21"/>
        <v>0.37101049303231021</v>
      </c>
      <c r="K91" s="303">
        <f t="shared" si="21"/>
        <v>0.36304071695024004</v>
      </c>
      <c r="L91" s="303">
        <f t="shared" si="21"/>
        <v>0.36135061920005429</v>
      </c>
      <c r="M91" s="303">
        <f t="shared" si="21"/>
        <v>0.35781531171888964</v>
      </c>
      <c r="N91" s="303">
        <f t="shared" si="21"/>
        <v>0.3599237389806354</v>
      </c>
      <c r="O91" s="303">
        <f t="shared" si="21"/>
        <v>0.36024529399882838</v>
      </c>
      <c r="P91" s="303">
        <f t="shared" si="21"/>
        <v>0.36209763521130689</v>
      </c>
      <c r="Q91" s="303">
        <f t="shared" si="21"/>
        <v>0.35691465014427326</v>
      </c>
      <c r="R91" s="303">
        <f t="shared" si="21"/>
        <v>0.35776373660392402</v>
      </c>
      <c r="S91" s="303">
        <f t="shared" si="21"/>
        <v>0.34914838638177292</v>
      </c>
      <c r="T91" s="303">
        <f t="shared" si="21"/>
        <v>0.35475685820066949</v>
      </c>
      <c r="U91" s="303">
        <f t="shared" si="21"/>
        <v>0.35269769209256902</v>
      </c>
      <c r="V91" s="303">
        <f t="shared" si="21"/>
        <v>0.35739943136754565</v>
      </c>
      <c r="W91" s="303">
        <f t="shared" si="21"/>
        <v>0.356793935759803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1.9846112809267917</v>
      </c>
      <c r="C96" s="322">
        <f>IF(C$5=0,0,C$5/OIS_fec!C$5)</f>
        <v>2.0895274393700647</v>
      </c>
      <c r="D96" s="322">
        <f>IF(D$5=0,0,D$5/OIS_fec!D$5)</f>
        <v>2.1279921137666151</v>
      </c>
      <c r="E96" s="322">
        <f>IF(E$5=0,0,E$5/OIS_fec!E$5)</f>
        <v>2.1036045063782964</v>
      </c>
      <c r="F96" s="322">
        <f>IF(F$5=0,0,F$5/OIS_fec!F$5)</f>
        <v>1.9775835824656181</v>
      </c>
      <c r="G96" s="322">
        <f>IF(G$5=0,0,G$5/OIS_fec!G$5)</f>
        <v>2.1653948612113658</v>
      </c>
      <c r="H96" s="322">
        <f>IF(H$5=0,0,H$5/OIS_fec!H$5)</f>
        <v>2.1784252333403873</v>
      </c>
      <c r="I96" s="322">
        <f>IF(I$5=0,0,I$5/OIS_fec!I$5)</f>
        <v>2.1358854834105463</v>
      </c>
      <c r="J96" s="322">
        <f>IF(J$5=0,0,J$5/OIS_fec!J$5)</f>
        <v>2.1856175373498172</v>
      </c>
      <c r="K96" s="322">
        <f>IF(K$5=0,0,K$5/OIS_fec!K$5)</f>
        <v>2.095127066457215</v>
      </c>
      <c r="L96" s="322">
        <f>IF(L$5=0,0,L$5/OIS_fec!L$5)</f>
        <v>2.0064741595120807</v>
      </c>
      <c r="M96" s="322">
        <f>IF(M$5=0,0,M$5/OIS_fec!M$5)</f>
        <v>2.0753551094586613</v>
      </c>
      <c r="N96" s="322">
        <f>IF(N$5=0,0,N$5/OIS_fec!N$5)</f>
        <v>1.9758882682924837</v>
      </c>
      <c r="O96" s="322">
        <f>IF(O$5=0,0,O$5/OIS_fec!O$5)</f>
        <v>1.9515145898796111</v>
      </c>
      <c r="P96" s="322">
        <f>IF(P$5=0,0,P$5/OIS_fec!P$5)</f>
        <v>1.8857340462221415</v>
      </c>
      <c r="Q96" s="322">
        <f>IF(Q$5=0,0,Q$5/OIS_fec!Q$5)</f>
        <v>2.0869191650673864</v>
      </c>
      <c r="R96" s="322">
        <f>IF(R$5=0,0,R$5/OIS_fec!R$5)</f>
        <v>2.070835975132542</v>
      </c>
      <c r="S96" s="322">
        <f>IF(S$5=0,0,S$5/OIS_fec!S$5)</f>
        <v>2.048106852429445</v>
      </c>
      <c r="T96" s="322">
        <f>IF(T$5=0,0,T$5/OIS_fec!T$5)</f>
        <v>2.0987451301180866</v>
      </c>
      <c r="U96" s="322">
        <f>IF(U$5=0,0,U$5/OIS_fec!U$5)</f>
        <v>2.1020696878067957</v>
      </c>
      <c r="V96" s="322">
        <f>IF(V$5=0,0,V$5/OIS_fec!V$5)</f>
        <v>2.1316400412119405</v>
      </c>
      <c r="W96" s="322">
        <f>IF(W$5=0,0,W$5/OIS_fec!W$5)</f>
        <v>2.2315059620422799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2.415197848178134</v>
      </c>
      <c r="C101" s="334">
        <f>IF(C$10=0,0,C$10/OIS_fec!C$10)</f>
        <v>2.4201478549717419</v>
      </c>
      <c r="D101" s="334">
        <f>IF(D$10=0,0,D$10/OIS_fec!D$10)</f>
        <v>2.4678472185443443</v>
      </c>
      <c r="E101" s="334">
        <f>IF(E$10=0,0,E$10/OIS_fec!E$10)</f>
        <v>2.4954860094828968</v>
      </c>
      <c r="F101" s="334">
        <f>IF(F$10=0,0,F$10/OIS_fec!F$10)</f>
        <v>2.0144659779438601</v>
      </c>
      <c r="G101" s="334">
        <f>IF(G$10=0,0,G$10/OIS_fec!G$10)</f>
        <v>2.2178235726597055</v>
      </c>
      <c r="H101" s="334">
        <f>IF(H$10=0,0,H$10/OIS_fec!H$10)</f>
        <v>2.1787971652258515</v>
      </c>
      <c r="I101" s="334">
        <f>IF(I$10=0,0,I$10/OIS_fec!I$10)</f>
        <v>2.1597393352775089</v>
      </c>
      <c r="J101" s="334">
        <f>IF(J$10=0,0,J$10/OIS_fec!J$10)</f>
        <v>2.2682737780919515</v>
      </c>
      <c r="K101" s="334">
        <f>IF(K$10=0,0,K$10/OIS_fec!K$10)</f>
        <v>2.0485467046746608</v>
      </c>
      <c r="L101" s="334">
        <f>IF(L$10=0,0,L$10/OIS_fec!L$10)</f>
        <v>2.0685267509682186</v>
      </c>
      <c r="M101" s="334">
        <f>IF(M$10=0,0,M$10/OIS_fec!M$10)</f>
        <v>2.1940650640662347</v>
      </c>
      <c r="N101" s="334">
        <f>IF(N$10=0,0,N$10/OIS_fec!N$10)</f>
        <v>2.0184053894203546</v>
      </c>
      <c r="O101" s="334">
        <f>IF(O$10=0,0,O$10/OIS_fec!O$10)</f>
        <v>1.9720217670389413</v>
      </c>
      <c r="P101" s="334">
        <f>IF(P$10=0,0,P$10/OIS_fec!P$10)</f>
        <v>1.7719029994473798</v>
      </c>
      <c r="Q101" s="334">
        <f>IF(Q$10=0,0,Q$10/OIS_fec!Q$10)</f>
        <v>1.7394836768344062</v>
      </c>
      <c r="R101" s="334">
        <f>IF(R$10=0,0,R$10/OIS_fec!R$10)</f>
        <v>1.5685850839896938</v>
      </c>
      <c r="S101" s="334">
        <f>IF(S$10=0,0,S$10/OIS_fec!S$10)</f>
        <v>1.7111070745916344</v>
      </c>
      <c r="T101" s="334">
        <f>IF(T$10=0,0,T$10/OIS_fec!T$10)</f>
        <v>1.8103955301297976</v>
      </c>
      <c r="U101" s="334">
        <f>IF(U$10=0,0,U$10/OIS_fec!U$10)</f>
        <v>1.8241005724108001</v>
      </c>
      <c r="V101" s="334">
        <f>IF(V$10=0,0,V$10/OIS_fec!V$10)</f>
        <v>1.8751482052654216</v>
      </c>
      <c r="W101" s="334">
        <f>IF(W$10=0,0,W$10/OIS_fec!W$10)</f>
        <v>2.0169544773662813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1.0528572567492243</v>
      </c>
      <c r="C102" s="350">
        <f>IF(C$16=0,0,C$16/OIS_fec!C$16)</f>
        <v>1.2438051735549993</v>
      </c>
      <c r="D102" s="350">
        <f>IF(D$16=0,0,D$16/OIS_fec!D$16)</f>
        <v>1.2875197317382927</v>
      </c>
      <c r="E102" s="350">
        <f>IF(E$16=0,0,E$16/OIS_fec!E$16)</f>
        <v>1.1743265450555476</v>
      </c>
      <c r="F102" s="350">
        <f>IF(F$16=0,0,F$16/OIS_fec!F$16)</f>
        <v>1.086812269316447</v>
      </c>
      <c r="G102" s="350">
        <f>IF(G$16=0,0,G$16/OIS_fec!G$16)</f>
        <v>1.2272879380253234</v>
      </c>
      <c r="H102" s="350">
        <f>IF(H$16=0,0,H$16/OIS_fec!H$16)</f>
        <v>1.2686194485759479</v>
      </c>
      <c r="I102" s="350">
        <f>IF(I$16=0,0,I$16/OIS_fec!I$16)</f>
        <v>1.2005897871027393</v>
      </c>
      <c r="J102" s="350">
        <f>IF(J$16=0,0,J$16/OIS_fec!J$16)</f>
        <v>1.2521728917070343</v>
      </c>
      <c r="K102" s="350">
        <f>IF(K$16=0,0,K$16/OIS_fec!K$16)</f>
        <v>1.2293192873532637</v>
      </c>
      <c r="L102" s="350">
        <f>IF(L$16=0,0,L$16/OIS_fec!L$16)</f>
        <v>1.0544664122027352</v>
      </c>
      <c r="M102" s="350">
        <f>IF(M$16=0,0,M$16/OIS_fec!M$16)</f>
        <v>1.1900436462760196</v>
      </c>
      <c r="N102" s="350">
        <f>IF(N$16=0,0,N$16/OIS_fec!N$16)</f>
        <v>1.0521431900983662</v>
      </c>
      <c r="O102" s="350">
        <f>IF(O$16=0,0,O$16/OIS_fec!O$16)</f>
        <v>1.0454458058009728</v>
      </c>
      <c r="P102" s="350">
        <f>IF(P$16=0,0,P$16/OIS_fec!P$16)</f>
        <v>1.0449998912445535</v>
      </c>
      <c r="Q102" s="350">
        <f>IF(Q$16=0,0,Q$16/OIS_fec!Q$16)</f>
        <v>1.7562374784405688</v>
      </c>
      <c r="R102" s="350">
        <f>IF(R$16=0,0,R$16/OIS_fec!R$16)</f>
        <v>2.0901413489907044</v>
      </c>
      <c r="S102" s="350">
        <f>IF(S$16=0,0,S$16/OIS_fec!S$16)</f>
        <v>1.876533318127513</v>
      </c>
      <c r="T102" s="350">
        <f>IF(T$16=0,0,T$16/OIS_fec!T$16)</f>
        <v>1.8850396596209855</v>
      </c>
      <c r="U102" s="350">
        <f>IF(U$16=0,0,U$16/OIS_fec!U$16)</f>
        <v>1.8568596643103141</v>
      </c>
      <c r="V102" s="350">
        <f>IF(V$16=0,0,V$16/OIS_fec!V$16)</f>
        <v>1.8558625598111393</v>
      </c>
      <c r="W102" s="350">
        <f>IF(W$16=0,0,W$16/OIS_fec!W$16)</f>
        <v>2.044927199472149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2.8979523735143511</v>
      </c>
      <c r="C103" s="350">
        <f>IF(C$27=0,0,C$27/OIS_fec!C$27)</f>
        <v>2.9188789798232406</v>
      </c>
      <c r="D103" s="350">
        <f>IF(D$27=0,0,D$27/OIS_fec!D$27)</f>
        <v>2.9289971395909138</v>
      </c>
      <c r="E103" s="350">
        <f>IF(E$27=0,0,E$27/OIS_fec!E$27)</f>
        <v>2.9334372383489815</v>
      </c>
      <c r="F103" s="350">
        <f>IF(F$27=0,0,F$27/OIS_fec!F$27)</f>
        <v>3.0023858254704785</v>
      </c>
      <c r="G103" s="350">
        <f>IF(G$27=0,0,G$27/OIS_fec!G$27)</f>
        <v>3.0281250729611657</v>
      </c>
      <c r="H103" s="350">
        <f>IF(H$27=0,0,H$27/OIS_fec!H$27)</f>
        <v>2.9955544759659567</v>
      </c>
      <c r="I103" s="350">
        <f>IF(I$27=0,0,I$27/OIS_fec!I$27)</f>
        <v>3.0097147415368775</v>
      </c>
      <c r="J103" s="350">
        <f>IF(J$27=0,0,J$27/OIS_fec!J$27)</f>
        <v>3.012570807645742</v>
      </c>
      <c r="K103" s="350">
        <f>IF(K$27=0,0,K$27/OIS_fec!K$27)</f>
        <v>3.0041610229207021</v>
      </c>
      <c r="L103" s="350">
        <f>IF(L$27=0,0,L$27/OIS_fec!L$27)</f>
        <v>2.9908627199837814</v>
      </c>
      <c r="M103" s="350">
        <f>IF(M$27=0,0,M$27/OIS_fec!M$27)</f>
        <v>2.9571098728208232</v>
      </c>
      <c r="N103" s="350">
        <f>IF(N$27=0,0,N$27/OIS_fec!N$27)</f>
        <v>2.9596966733172465</v>
      </c>
      <c r="O103" s="350">
        <f>IF(O$27=0,0,O$27/OIS_fec!O$27)</f>
        <v>2.9483964302883656</v>
      </c>
      <c r="P103" s="350">
        <f>IF(P$27=0,0,P$27/OIS_fec!P$27)</f>
        <v>2.9386929519462228</v>
      </c>
      <c r="Q103" s="350">
        <f>IF(Q$27=0,0,Q$27/OIS_fec!Q$27)</f>
        <v>2.9259186751154047</v>
      </c>
      <c r="R103" s="350">
        <f>IF(R$27=0,0,R$27/OIS_fec!R$27)</f>
        <v>2.9189602339114185</v>
      </c>
      <c r="S103" s="350">
        <f>IF(S$27=0,0,S$27/OIS_fec!S$27)</f>
        <v>2.9023494044816935</v>
      </c>
      <c r="T103" s="350">
        <f>IF(T$27=0,0,T$27/OIS_fec!T$27)</f>
        <v>2.9168072654174213</v>
      </c>
      <c r="U103" s="350">
        <f>IF(U$27=0,0,U$27/OIS_fec!U$27)</f>
        <v>2.9210597939719656</v>
      </c>
      <c r="V103" s="350">
        <f>IF(V$27=0,0,V$27/OIS_fec!V$27)</f>
        <v>2.9288672582544288</v>
      </c>
      <c r="W103" s="350">
        <f>IF(W$27=0,0,W$27/OIS_fec!W$27)</f>
        <v>2.9416768845072325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0.57945304255641938</v>
      </c>
      <c r="C104" s="350">
        <f>IF(C$35=0,0,C$35/OIS_fec!C$35)</f>
        <v>0.60908956541956139</v>
      </c>
      <c r="D104" s="350">
        <f>IF(D$35=0,0,D$35/OIS_fec!D$35)</f>
        <v>0.70442539210479993</v>
      </c>
      <c r="E104" s="350">
        <f>IF(E$35=0,0,E$35/OIS_fec!E$35)</f>
        <v>0.47141008573739079</v>
      </c>
      <c r="F104" s="350">
        <f>IF(F$35=0,0,F$35/OIS_fec!F$35)</f>
        <v>0.28160875570399546</v>
      </c>
      <c r="G104" s="350">
        <f>IF(G$35=0,0,G$35/OIS_fec!G$35)</f>
        <v>0.32672641442180589</v>
      </c>
      <c r="H104" s="350">
        <f>IF(H$35=0,0,H$35/OIS_fec!H$35)</f>
        <v>0.34314273691024527</v>
      </c>
      <c r="I104" s="350">
        <f>IF(I$35=0,0,I$35/OIS_fec!I$35)</f>
        <v>0.27851858110605643</v>
      </c>
      <c r="J104" s="350">
        <f>IF(J$35=0,0,J$35/OIS_fec!J$35)</f>
        <v>0.28987708326935818</v>
      </c>
      <c r="K104" s="350">
        <f>IF(K$35=0,0,K$35/OIS_fec!K$35)</f>
        <v>0.37969780452113283</v>
      </c>
      <c r="L104" s="350">
        <f>IF(L$35=0,0,L$35/OIS_fec!L$35)</f>
        <v>0.35305218897970231</v>
      </c>
      <c r="M104" s="350">
        <f>IF(M$35=0,0,M$35/OIS_fec!M$35)</f>
        <v>0.46718206246229699</v>
      </c>
      <c r="N104" s="350">
        <f>IF(N$35=0,0,N$35/OIS_fec!N$35)</f>
        <v>0.39220270159783566</v>
      </c>
      <c r="O104" s="350">
        <f>IF(O$35=0,0,O$35/OIS_fec!O$35)</f>
        <v>0.42196992164439584</v>
      </c>
      <c r="P104" s="350">
        <f>IF(P$35=0,0,P$35/OIS_fec!P$35)</f>
        <v>0.3739721315823491</v>
      </c>
      <c r="Q104" s="350">
        <f>IF(Q$35=0,0,Q$35/OIS_fec!Q$35)</f>
        <v>0.88615511488893095</v>
      </c>
      <c r="R104" s="350">
        <f>IF(R$35=0,0,R$35/OIS_fec!R$35)</f>
        <v>1.115436944803607</v>
      </c>
      <c r="S104" s="350">
        <f>IF(S$35=0,0,S$35/OIS_fec!S$35)</f>
        <v>1.1296453088012171</v>
      </c>
      <c r="T104" s="350">
        <f>IF(T$35=0,0,T$35/OIS_fec!T$35)</f>
        <v>1.0841573382933165</v>
      </c>
      <c r="U104" s="350">
        <f>IF(U$35=0,0,U$35/OIS_fec!U$35)</f>
        <v>1.0997386420007644</v>
      </c>
      <c r="V104" s="350">
        <f>IF(V$35=0,0,V$35/OIS_fec!V$35)</f>
        <v>1.0044878289311545</v>
      </c>
      <c r="W104" s="350">
        <f>IF(W$35=0,0,W$35/OIS_fec!W$35)</f>
        <v>1.2066012467222453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0.77968509039525824</v>
      </c>
      <c r="C105" s="350">
        <f>IF(C$54=0,0,C$54/OIS_fec!C$54)</f>
        <v>0.7147180205837258</v>
      </c>
      <c r="D105" s="350">
        <f>IF(D$54=0,0,D$54/OIS_fec!D$54)</f>
        <v>0.78604598827010486</v>
      </c>
      <c r="E105" s="350">
        <f>IF(E$54=0,0,E$54/OIS_fec!E$54)</f>
        <v>0.66313600423271846</v>
      </c>
      <c r="F105" s="350">
        <f>IF(F$54=0,0,F$54/OIS_fec!F$54)</f>
        <v>0.4318772460373882</v>
      </c>
      <c r="G105" s="350">
        <f>IF(G$54=0,0,G$54/OIS_fec!G$54)</f>
        <v>0.42680756332331665</v>
      </c>
      <c r="H105" s="350">
        <f>IF(H$54=0,0,H$54/OIS_fec!H$54)</f>
        <v>0.48898498540045338</v>
      </c>
      <c r="I105" s="350">
        <f>IF(I$54=0,0,I$54/OIS_fec!I$54)</f>
        <v>0.41310646008752028</v>
      </c>
      <c r="J105" s="350">
        <f>IF(J$54=0,0,J$54/OIS_fec!J$54)</f>
        <v>0.43210537931850967</v>
      </c>
      <c r="K105" s="350">
        <f>IF(K$54=0,0,K$54/OIS_fec!K$54)</f>
        <v>0.5042819919299113</v>
      </c>
      <c r="L105" s="350">
        <f>IF(L$54=0,0,L$54/OIS_fec!L$54)</f>
        <v>0.52045249547648054</v>
      </c>
      <c r="M105" s="350">
        <f>IF(M$54=0,0,M$54/OIS_fec!M$54)</f>
        <v>0.63149926779303822</v>
      </c>
      <c r="N105" s="350">
        <f>IF(N$54=0,0,N$54/OIS_fec!N$54)</f>
        <v>0.54394051427621382</v>
      </c>
      <c r="O105" s="350">
        <f>IF(O$54=0,0,O$54/OIS_fec!O$54)</f>
        <v>0.55592033220357928</v>
      </c>
      <c r="P105" s="350">
        <f>IF(P$54=0,0,P$54/OIS_fec!P$54)</f>
        <v>0.44798596121524314</v>
      </c>
      <c r="Q105" s="350">
        <f>IF(Q$54=0,0,Q$54/OIS_fec!Q$54)</f>
        <v>0.53890848397748292</v>
      </c>
      <c r="R105" s="350">
        <f>IF(R$54=0,0,R$54/OIS_fec!R$54)</f>
        <v>0.4521493976991533</v>
      </c>
      <c r="S105" s="350">
        <f>IF(S$54=0,0,S$54/OIS_fec!S$54)</f>
        <v>0.55966535173837006</v>
      </c>
      <c r="T105" s="350">
        <f>IF(T$54=0,0,T$54/OIS_fec!T$54)</f>
        <v>0.54299426374390747</v>
      </c>
      <c r="U105" s="350">
        <f>IF(U$54=0,0,U$54/OIS_fec!U$54)</f>
        <v>0.56274946110591473</v>
      </c>
      <c r="V105" s="350">
        <f>IF(V$54=0,0,V$54/OIS_fec!V$54)</f>
        <v>0.54116671620530876</v>
      </c>
      <c r="W105" s="350">
        <f>IF(W$54=0,0,W$54/OIS_fec!W$54)</f>
        <v>0.60384543139786706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3.1024187999999988</v>
      </c>
      <c r="C106" s="350">
        <f>IF(C$68=0,0,C$68/OIS_fec!C$68)</f>
        <v>3.1024188000000015</v>
      </c>
      <c r="D106" s="350">
        <f>IF(D$68=0,0,D$68/OIS_fec!D$68)</f>
        <v>3.1024188000000006</v>
      </c>
      <c r="E106" s="350">
        <f>IF(E$68=0,0,E$68/OIS_fec!E$68)</f>
        <v>3.1024187999999984</v>
      </c>
      <c r="F106" s="350">
        <f>IF(F$68=0,0,F$68/OIS_fec!F$68)</f>
        <v>3.1024188000000001</v>
      </c>
      <c r="G106" s="350">
        <f>IF(G$68=0,0,G$68/OIS_fec!G$68)</f>
        <v>3.1024188000000006</v>
      </c>
      <c r="H106" s="350">
        <f>IF(H$68=0,0,H$68/OIS_fec!H$68)</f>
        <v>3.1024187999999997</v>
      </c>
      <c r="I106" s="350">
        <f>IF(I$68=0,0,I$68/OIS_fec!I$68)</f>
        <v>3.1024188000000006</v>
      </c>
      <c r="J106" s="350">
        <f>IF(J$68=0,0,J$68/OIS_fec!J$68)</f>
        <v>3.1024187999999997</v>
      </c>
      <c r="K106" s="350">
        <f>IF(K$68=0,0,K$68/OIS_fec!K$68)</f>
        <v>3.1024187999999997</v>
      </c>
      <c r="L106" s="350">
        <f>IF(L$68=0,0,L$68/OIS_fec!L$68)</f>
        <v>3.1024187999999993</v>
      </c>
      <c r="M106" s="350">
        <f>IF(M$68=0,0,M$68/OIS_fec!M$68)</f>
        <v>3.1024188000000006</v>
      </c>
      <c r="N106" s="350">
        <f>IF(N$68=0,0,N$68/OIS_fec!N$68)</f>
        <v>3.1024187999999988</v>
      </c>
      <c r="O106" s="350">
        <f>IF(O$68=0,0,O$68/OIS_fec!O$68)</f>
        <v>3.1024188000000015</v>
      </c>
      <c r="P106" s="350">
        <f>IF(P$68=0,0,P$68/OIS_fec!P$68)</f>
        <v>3.102418800000001</v>
      </c>
      <c r="Q106" s="350">
        <f>IF(Q$68=0,0,Q$68/OIS_fec!Q$68)</f>
        <v>3.102418800000001</v>
      </c>
      <c r="R106" s="350">
        <f>IF(R$68=0,0,R$68/OIS_fec!R$68)</f>
        <v>3.102418800000001</v>
      </c>
      <c r="S106" s="350">
        <f>IF(S$68=0,0,S$68/OIS_fec!S$68)</f>
        <v>3.1024187999999993</v>
      </c>
      <c r="T106" s="350">
        <f>IF(T$68=0,0,T$68/OIS_fec!T$68)</f>
        <v>3.1024188000000006</v>
      </c>
      <c r="U106" s="350">
        <f>IF(U$68=0,0,U$68/OIS_fec!U$68)</f>
        <v>3.1024188000000006</v>
      </c>
      <c r="V106" s="350">
        <f>IF(V$68=0,0,V$68/OIS_fec!V$68)</f>
        <v>3.1024187999999988</v>
      </c>
      <c r="W106" s="350">
        <f>IF(W$68=0,0,W$68/OIS_fec!W$68)</f>
        <v>3.1024187999999997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4F66DC-A6A5-45FD-9AAD-20CA0ACB7BB2}"/>
</file>

<file path=customXml/itemProps2.xml><?xml version="1.0" encoding="utf-8"?>
<ds:datastoreItem xmlns:ds="http://schemas.openxmlformats.org/officeDocument/2006/customXml" ds:itemID="{AB29E3C1-4488-4BA6-BADA-1A819691B2FF}"/>
</file>

<file path=customXml/itemProps3.xml><?xml version="1.0" encoding="utf-8"?>
<ds:datastoreItem xmlns:ds="http://schemas.openxmlformats.org/officeDocument/2006/customXml" ds:itemID="{211F62A2-78DF-42B3-8560-4CCFC92E60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2024-05-20T16:50:56Z</dcterms:created>
  <dcterms:modified xsi:type="dcterms:W3CDTF">2024-05-20T16:50:57Z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